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al\HomeWork\Module01\"/>
    </mc:Choice>
  </mc:AlternateContent>
  <xr:revisionPtr revIDLastSave="0" documentId="8_{53313BD7-E016-4D53-9F49-0B7EF1ED4392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Parent_Category" sheetId="2" r:id="rId1"/>
    <sheet name="Sub_Category" sheetId="3" r:id="rId2"/>
    <sheet name="Line-Graph" sheetId="10" r:id="rId3"/>
    <sheet name="Crowdfunding Goal Analysis" sheetId="11" r:id="rId4"/>
    <sheet name="Failed_Backer" sheetId="12" r:id="rId5"/>
    <sheet name="Successful_Backer" sheetId="13" r:id="rId6"/>
    <sheet name="Crowdfunding" sheetId="1" r:id="rId7"/>
  </sheets>
  <definedNames>
    <definedName name="_xlnm._FilterDatabase" localSheetId="4" hidden="1">Failed_Backer!$A$1:$A$1001</definedName>
    <definedName name="_xlnm._FilterDatabase" localSheetId="5" hidden="1">Successful_Backer!$A$1:$B$1000</definedName>
    <definedName name="_xlchart.v1.0" hidden="1">Failed_Backer!$B$1</definedName>
    <definedName name="_xlchart.v1.1" hidden="1">Failed_Backer!$B$2:$B$1366</definedName>
  </definedNames>
  <calcPr calcId="191029"/>
  <pivotCaches>
    <pivotCache cacheId="0" r:id="rId8"/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2" i="12" l="1"/>
  <c r="L1002" i="12"/>
  <c r="J1002" i="12"/>
  <c r="H1002" i="12"/>
  <c r="F1002" i="12"/>
  <c r="D1002" i="12"/>
  <c r="S2" i="13"/>
  <c r="R2" i="13"/>
  <c r="P2" i="13"/>
  <c r="N2" i="13"/>
  <c r="I2" i="13"/>
  <c r="D2" i="13"/>
  <c r="I4" i="1"/>
  <c r="F2" i="11"/>
  <c r="G2" i="11"/>
  <c r="H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5" i="11"/>
  <c r="D6" i="11"/>
  <c r="D4" i="11"/>
  <c r="D3" i="11"/>
  <c r="C3" i="11"/>
  <c r="D2" i="11"/>
  <c r="C2" i="11"/>
  <c r="C13" i="11"/>
  <c r="C12" i="11"/>
  <c r="C11" i="11"/>
  <c r="C10" i="11"/>
  <c r="C9" i="11"/>
  <c r="C8" i="11"/>
  <c r="C7" i="11"/>
  <c r="C6" i="11"/>
  <c r="C5" i="11"/>
  <c r="C4" i="11"/>
  <c r="B3" i="11"/>
  <c r="B2" i="11"/>
  <c r="B13" i="11"/>
  <c r="B12" i="11"/>
  <c r="B11" i="11"/>
  <c r="B10" i="11"/>
  <c r="B9" i="11"/>
  <c r="B8" i="11"/>
  <c r="B7" i="11"/>
  <c r="B6" i="11"/>
  <c r="B5" i="11"/>
  <c r="B4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2" i="1"/>
  <c r="T3" i="1"/>
  <c r="T4" i="1"/>
  <c r="T5" i="1"/>
  <c r="T6" i="1"/>
  <c r="T7" i="1"/>
  <c r="T8" i="1"/>
  <c r="T9" i="1"/>
  <c r="T10" i="1"/>
  <c r="T11" i="1"/>
  <c r="T2" i="1"/>
  <c r="S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<sst xmlns="http://schemas.openxmlformats.org/spreadsheetml/2006/main" count="8498" uniqueCount="2122">
  <si>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</si>
  <si>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</si>
  <si>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</si>
  <si>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</si>
  <si>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</si>
  <si>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</si>
  <si>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</si>
  <si>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</si>
  <si>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</si>
  <si>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</si>
  <si>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</si>
  <si>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</si>
  <si>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</si>
  <si>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</si>
  <si>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</si>
  <si>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</si>
  <si>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</si>
  <si>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</si>
  <si>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</si>
  <si>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</si>
  <si>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</si>
  <si>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</si>
  <si>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</si>
  <si>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</si>
  <si>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</si>
  <si>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</si>
  <si>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</si>
  <si>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</si>
  <si>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</si>
  <si>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</si>
  <si>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</si>
  <si>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</si>
  <si>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</si>
  <si>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</si>
  <si>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</si>
  <si>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</si>
  <si>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</si>
  <si>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</si>
  <si>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</si>
  <si>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</si>
  <si>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</si>
  <si>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</si>
  <si>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</si>
  <si>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</si>
  <si>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</si>
  <si>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</si>
  <si>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</si>
  <si>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</si>
  <si>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</si>
  <si>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</si>
  <si>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</si>
  <si>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</si>
  <si>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</si>
  <si>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</si>
  <si>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</si>
  <si>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</si>
  <si>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</si>
  <si>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</si>
  <si>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</si>
  <si>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</si>
  <si>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</si>
  <si>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</si>
  <si>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</si>
  <si>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</si>
  <si>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</si>
  <si>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</si>
  <si>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</si>
  <si>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</si>
  <si>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</si>
  <si>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</si>
  <si>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</si>
  <si>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</si>
  <si>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</si>
  <si>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</si>
  <si>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</si>
  <si>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</si>
  <si>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</si>
  <si>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</si>
  <si>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</si>
  <si>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</si>
  <si>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</si>
  <si>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</si>
  <si>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</si>
  <si>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</si>
  <si>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</si>
  <si>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</si>
  <si>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</si>
  <si>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</si>
  <si>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</si>
  <si>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</si>
  <si>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</si>
  <si>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</si>
  <si>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</si>
  <si>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</si>
  <si>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</si>
  <si>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</si>
  <si>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</si>
  <si>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</si>
  <si>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</si>
  <si>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</si>
  <si>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</si>
  <si>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</si>
  <si>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</si>
  <si>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</si>
  <si>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</si>
  <si>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</si>
  <si>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</si>
  <si>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</si>
  <si>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</si>
  <si>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</si>
  <si>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</si>
  <si>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</si>
  <si>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</si>
  <si>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</si>
  <si>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</si>
  <si>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</si>
  <si>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</si>
  <si>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</si>
  <si>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</si>
  <si>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</si>
  <si>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</si>
  <si>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</si>
  <si>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</si>
  <si>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</si>
  <si>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</si>
  <si>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</si>
  <si>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</si>
  <si>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</si>
  <si>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</si>
  <si>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</si>
  <si>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</si>
  <si>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</si>
  <si>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</si>
  <si>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</si>
  <si>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</si>
  <si>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</si>
  <si>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</si>
  <si>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</si>
  <si>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</si>
  <si>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</si>
  <si>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</si>
  <si>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</si>
  <si>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</si>
  <si>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</si>
  <si>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</si>
  <si>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</si>
  <si>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</si>
  <si>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</si>
  <si>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</si>
  <si>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</si>
  <si>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</si>
  <si>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</si>
  <si>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</si>
  <si>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</si>
  <si>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</si>
  <si>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</si>
  <si>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</si>
  <si>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</si>
  <si>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</si>
  <si>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</si>
  <si>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</si>
  <si>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</si>
  <si>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</si>
  <si>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</si>
  <si>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</si>
  <si>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</si>
  <si>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</si>
  <si>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</si>
  <si>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</si>
  <si>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</si>
  <si>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</si>
  <si>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</si>
  <si>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</si>
  <si>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</si>
  <si>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</si>
  <si>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</si>
  <si>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</si>
  <si>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</si>
  <si>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</si>
  <si>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</si>
  <si>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</si>
  <si>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</si>
  <si>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</si>
  <si>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</si>
  <si>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</si>
  <si>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</si>
  <si>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</si>
  <si>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</si>
  <si>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</si>
  <si>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</si>
  <si>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</si>
  <si>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</si>
  <si>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</si>
  <si>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</si>
  <si>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</si>
  <si>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</si>
  <si>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</si>
  <si>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</si>
  <si>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</si>
  <si>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</si>
  <si>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</si>
  <si>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</si>
  <si>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</si>
  <si>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</si>
  <si>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</si>
  <si>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</si>
  <si>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</si>
  <si>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</si>
  <si>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</si>
  <si>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</si>
  <si>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</si>
  <si>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</si>
  <si>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</si>
  <si>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</si>
  <si>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</si>
  <si>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</si>
  <si>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</si>
  <si>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</si>
  <si>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</si>
  <si>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</si>
  <si>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</si>
  <si>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</si>
  <si>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</si>
  <si>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</si>
  <si>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</si>
  <si>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</si>
  <si>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</si>
  <si>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</si>
  <si>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</si>
  <si>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</si>
  <si>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</si>
  <si>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</si>
  <si>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</si>
  <si>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</si>
  <si>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</si>
  <si>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</si>
  <si>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</si>
  <si>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</si>
  <si>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</si>
  <si>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</si>
  <si>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</si>
  <si>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</si>
  <si>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</si>
  <si>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</si>
  <si>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</si>
  <si>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</si>
  <si>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</si>
  <si>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</si>
  <si>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</si>
  <si>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</si>
  <si>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</si>
  <si>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</si>
  <si>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</si>
  <si>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</si>
  <si>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</si>
  <si>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</si>
  <si>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</si>
  <si>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</si>
  <si>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</si>
  <si>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</si>
  <si>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</si>
  <si>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</si>
  <si>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</si>
  <si>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</si>
  <si>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</si>
  <si>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</si>
  <si>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</si>
  <si>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</si>
  <si>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</si>
  <si>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</si>
  <si>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</si>
  <si>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</si>
  <si>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</si>
  <si>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</si>
  <si>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</si>
  <si>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</si>
  <si>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</si>
  <si>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</si>
  <si>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</si>
  <si>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</si>
  <si>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</si>
  <si>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</si>
  <si>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</si>
  <si>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</si>
  <si>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</si>
  <si>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</si>
  <si>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</si>
  <si>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</si>
  <si>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</si>
  <si>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</si>
  <si>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</si>
  <si>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</si>
  <si>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</si>
  <si>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</si>
  <si>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</si>
  <si>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</si>
  <si>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</si>
  <si>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</si>
  <si>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</si>
  <si>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</si>
  <si>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</si>
  <si>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</si>
  <si>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</si>
  <si>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</si>
  <si>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</si>
  <si>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</si>
  <si>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</si>
  <si>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</si>
  <si>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</si>
  <si>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</si>
  <si>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</si>
  <si>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</si>
  <si>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</si>
  <si>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</si>
  <si>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</si>
  <si>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</si>
  <si>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</si>
  <si>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</si>
  <si>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</si>
  <si>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</si>
  <si>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</si>
  <si>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</si>
  <si>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</si>
  <si>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</si>
  <si>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</si>
  <si>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</si>
  <si>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</si>
  <si>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</si>
  <si>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</si>
  <si>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</si>
  <si>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</si>
  <si>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</si>
  <si>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</si>
  <si>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</si>
  <si>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</si>
  <si>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</si>
  <si>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</si>
  <si>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</si>
  <si>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</si>
  <si>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</si>
  <si>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</si>
  <si>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</si>
  <si>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</si>
  <si>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</si>
  <si>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</si>
  <si>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</si>
  <si>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</si>
  <si>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</si>
  <si>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</si>
  <si>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</si>
  <si>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</si>
  <si>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</si>
  <si>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</si>
  <si>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</si>
  <si>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</si>
  <si>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</si>
  <si>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</si>
  <si>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</si>
  <si>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</si>
  <si>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</si>
  <si>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</si>
  <si>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</si>
  <si>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</si>
  <si>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</si>
  <si>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</si>
  <si>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</si>
  <si>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</si>
  <si>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</si>
  <si>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</si>
  <si>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</si>
  <si>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</si>
  <si>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</si>
  <si>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</si>
  <si>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</si>
  <si>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</si>
  <si>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</si>
  <si>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</si>
  <si>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</si>
  <si>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</si>
  <si>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</si>
  <si>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</si>
  <si>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</si>
  <si>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</si>
  <si>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</si>
  <si>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</si>
  <si>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</si>
  <si>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</si>
  <si>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</si>
  <si>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</si>
  <si>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</si>
  <si>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</si>
  <si>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</si>
  <si>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</si>
  <si>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</si>
  <si>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</si>
  <si>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</si>
  <si>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</si>
  <si>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</si>
  <si>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</si>
  <si>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</si>
  <si>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</si>
  <si>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</si>
  <si>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</si>
  <si>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</si>
  <si>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</si>
  <si>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</si>
  <si>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</si>
  <si>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</si>
  <si>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</si>
  <si>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</si>
  <si>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</si>
  <si>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</si>
  <si>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</si>
  <si>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</si>
  <si>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</si>
  <si>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</si>
  <si>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</si>
  <si>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</si>
  <si>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</si>
  <si>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</si>
  <si>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</si>
  <si>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</si>
  <si>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</si>
  <si>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</si>
  <si>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</si>
  <si>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</si>
  <si>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</si>
  <si>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</si>
  <si>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</si>
  <si>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</si>
  <si>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</si>
  <si>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</si>
  <si>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</si>
  <si>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</si>
  <si>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</si>
  <si>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</si>
  <si>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</si>
  <si>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</si>
  <si>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</si>
  <si>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</si>
  <si>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</si>
  <si>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</si>
  <si>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</si>
  <si>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</si>
  <si>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</si>
  <si>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</si>
  <si>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</si>
  <si>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</si>
  <si>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</si>
  <si>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</si>
  <si>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</si>
  <si>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</si>
  <si>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</si>
  <si>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</si>
  <si>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</si>
  <si>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</si>
  <si>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</si>
  <si>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</si>
  <si>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</si>
  <si>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</si>
  <si>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</si>
  <si>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</si>
  <si>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</si>
  <si>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</si>
  <si>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</si>
  <si>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</si>
  <si>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</si>
  <si>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</si>
  <si>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</si>
  <si>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</si>
  <si>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</si>
  <si>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</si>
  <si>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</si>
  <si>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</si>
  <si>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</si>
  <si>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</si>
  <si>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</si>
  <si>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</si>
  <si>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</si>
  <si>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</si>
  <si>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</si>
  <si>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</si>
  <si>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</si>
  <si>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</si>
  <si>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</si>
  <si>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</si>
  <si>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</si>
  <si>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</si>
  <si>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</si>
  <si>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</si>
  <si>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</si>
  <si>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</si>
  <si>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</si>
  <si>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</si>
  <si>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</si>
  <si>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</si>
  <si>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</si>
  <si>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</si>
  <si>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</si>
  <si>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</si>
  <si>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</si>
  <si>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</si>
  <si>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</si>
  <si>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</si>
  <si>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</si>
  <si>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</si>
  <si>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</si>
  <si>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</si>
  <si>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</si>
  <si>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</si>
  <si>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</si>
  <si>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</si>
  <si>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</si>
  <si>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</si>
  <si>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</si>
  <si>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</si>
  <si>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</si>
  <si>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</si>
  <si>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</si>
  <si>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</si>
  <si>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</si>
  <si>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</si>
  <si>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</si>
  <si>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</si>
  <si>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</si>
  <si>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</si>
  <si>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</si>
  <si>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</si>
  <si>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</si>
  <si>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</si>
  <si>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</si>
  <si>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</si>
  <si>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</si>
  <si>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</si>
  <si>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</si>
  <si>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</si>
  <si>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</si>
  <si>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</si>
  <si>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</si>
  <si>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</si>
  <si>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</si>
  <si>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</si>
  <si>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</si>
  <si>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</si>
  <si>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</si>
  <si>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</si>
  <si>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</si>
  <si>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</si>
  <si>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</si>
  <si>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</si>
  <si>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</si>
  <si>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</si>
  <si>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</si>
  <si>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</si>
  <si>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</si>
  <si>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</si>
  <si>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</si>
  <si>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</si>
  <si>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</si>
  <si>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</si>
  <si>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</si>
  <si>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</si>
  <si>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</si>
  <si>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</si>
  <si>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</si>
  <si>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</si>
  <si>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</si>
  <si>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</si>
  <si>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</si>
  <si>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</si>
  <si>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</si>
  <si>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</si>
  <si>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</si>
  <si>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</si>
  <si>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</si>
  <si>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</si>
  <si>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</si>
  <si>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</si>
  <si>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</si>
  <si>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</si>
  <si>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</si>
  <si>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</si>
  <si>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</si>
  <si>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</si>
  <si>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</si>
  <si>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</si>
  <si>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</si>
  <si>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</si>
  <si>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</si>
  <si>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</si>
  <si>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</si>
  <si>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</si>
  <si>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</si>
  <si>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</si>
  <si>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</si>
  <si>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</si>
  <si>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</si>
  <si>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</si>
  <si>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</si>
  <si>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</si>
  <si>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</si>
  <si>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</si>
  <si>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</si>
  <si>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</si>
  <si>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</si>
  <si>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</si>
  <si>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</si>
  <si>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</si>
  <si>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</si>
  <si>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</si>
  <si>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</si>
  <si>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</si>
  <si>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</si>
  <si>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</si>
  <si>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</si>
  <si>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</si>
  <si>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</si>
  <si>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</si>
  <si>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</si>
  <si>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</si>
  <si>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</si>
  <si>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</si>
  <si>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</si>
  <si>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</si>
  <si>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</si>
  <si>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</si>
  <si>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</si>
  <si>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</si>
  <si>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</si>
  <si>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</si>
  <si>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</si>
  <si>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</si>
  <si>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</si>
  <si>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</si>
  <si>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</si>
  <si>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</si>
  <si>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</si>
  <si>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</si>
  <si>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</si>
  <si>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</si>
  <si>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</si>
  <si>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</si>
  <si>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</si>
  <si>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</si>
  <si>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</si>
  <si>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</si>
  <si>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</si>
  <si>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</si>
  <si>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</si>
  <si>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</si>
  <si>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</si>
  <si>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</si>
  <si>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</si>
  <si>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</si>
  <si>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</si>
  <si>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</si>
  <si>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</si>
  <si>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</si>
  <si>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</si>
  <si>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</si>
  <si>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</si>
  <si>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</si>
  <si>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</si>
  <si>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</si>
  <si>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</si>
  <si>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</si>
  <si>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</si>
  <si>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</si>
  <si>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</si>
  <si>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</si>
  <si>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</si>
  <si>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</si>
  <si>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</si>
  <si>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</si>
  <si>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</si>
  <si>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</si>
  <si>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</si>
  <si>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</si>
  <si>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</si>
  <si>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</si>
  <si>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</si>
  <si>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</si>
  <si>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</si>
  <si>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</si>
  <si>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</si>
  <si>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</si>
  <si>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</si>
  <si>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</si>
  <si>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</si>
  <si>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</si>
  <si>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</si>
  <si>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</si>
  <si>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</si>
  <si>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</si>
  <si>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</si>
  <si>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</si>
  <si>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</si>
  <si>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</si>
  <si>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</si>
  <si>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</si>
  <si>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</si>
  <si>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</si>
  <si>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</si>
  <si>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</si>
  <si>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</si>
  <si>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</si>
  <si>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</si>
  <si>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</si>
  <si>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</si>
  <si>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</si>
  <si>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</si>
  <si>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</si>
  <si>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</si>
  <si>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</si>
  <si>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</si>
  <si>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</si>
  <si>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</si>
  <si>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</si>
  <si>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</si>
  <si>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</si>
  <si>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</si>
  <si>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</si>
  <si>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</si>
  <si>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</si>
  <si>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</si>
  <si>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</si>
  <si>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</si>
  <si>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</si>
  <si>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</si>
  <si>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</si>
  <si>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</si>
  <si>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</si>
  <si>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</si>
  <si>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</si>
  <si>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</si>
  <si>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</si>
  <si>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</si>
  <si>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</si>
  <si>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</si>
  <si>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</si>
  <si>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</si>
  <si>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</si>
  <si>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</si>
  <si>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</si>
  <si>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</si>
  <si>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</si>
  <si>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</si>
  <si>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</si>
  <si>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</si>
  <si>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</si>
  <si>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</si>
  <si>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</si>
  <si>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</si>
  <si>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</si>
  <si>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</si>
  <si>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</si>
  <si>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</si>
  <si>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</si>
  <si>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</si>
  <si>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</si>
  <si>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</si>
  <si>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</si>
  <si>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</si>
  <si>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</si>
  <si>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</si>
  <si>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</si>
  <si>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</si>
  <si>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</si>
  <si>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</si>
  <si>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</si>
  <si>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</si>
  <si>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</si>
  <si>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</si>
  <si>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</si>
  <si>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</si>
  <si>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</si>
  <si>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</si>
  <si>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</si>
  <si>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</si>
  <si>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</si>
  <si>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</si>
  <si>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</si>
  <si>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</si>
  <si>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</si>
  <si>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</si>
  <si>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</si>
  <si>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</si>
  <si>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</si>
  <si>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</si>
  <si>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</si>
  <si>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</si>
  <si>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</si>
  <si>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</si>
  <si>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</si>
  <si>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</si>
  <si>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</si>
  <si>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</si>
  <si>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</si>
  <si>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</si>
  <si>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</si>
  <si>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</si>
  <si>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</si>
  <si>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</si>
  <si>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</si>
  <si>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</si>
  <si>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</si>
  <si>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</si>
  <si>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</si>
  <si>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</si>
  <si>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</si>
  <si>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</si>
  <si>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</si>
  <si>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</si>
  <si>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</si>
  <si>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</si>
  <si>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</si>
  <si>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</si>
  <si>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</si>
  <si>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</si>
  <si>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</si>
  <si>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</si>
  <si>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</si>
  <si>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</si>
  <si>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</si>
  <si>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</si>
  <si>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</si>
  <si>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</si>
  <si>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</si>
  <si>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</si>
  <si>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</si>
  <si>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</si>
  <si>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</si>
  <si>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</si>
  <si>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</si>
  <si>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</si>
  <si>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</si>
  <si>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</si>
  <si>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</si>
  <si>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</si>
  <si>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</si>
  <si>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</si>
  <si>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</si>
  <si>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</si>
  <si>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</si>
  <si>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</si>
  <si>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</si>
  <si>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</si>
  <si>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</si>
  <si>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</si>
  <si>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</si>
  <si>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</si>
  <si>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</si>
  <si>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</si>
  <si>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</si>
  <si>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</si>
  <si>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</si>
  <si>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</si>
  <si>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</si>
  <si>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</si>
  <si>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</si>
  <si>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</si>
  <si>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</si>
  <si>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</si>
  <si>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</si>
  <si>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</si>
  <si>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</si>
  <si>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</si>
  <si>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</si>
  <si>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</si>
  <si>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</si>
  <si>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</si>
  <si>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</si>
  <si>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</si>
  <si>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</si>
  <si>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</si>
  <si>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</si>
  <si>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</si>
  <si>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</si>
  <si>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</si>
  <si>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</si>
  <si>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</si>
  <si>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</si>
  <si>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</si>
  <si>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</si>
  <si>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</si>
  <si>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</si>
  <si>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</si>
  <si>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</si>
  <si>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</si>
  <si>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</si>
  <si>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</si>
  <si>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</si>
  <si>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</si>
  <si>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</si>
  <si>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</si>
  <si>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</si>
  <si>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</si>
  <si>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</si>
  <si>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</si>
  <si>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</si>
  <si>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</si>
  <si>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</si>
  <si>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</si>
  <si>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</si>
  <si>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</si>
  <si>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</si>
  <si>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</si>
  <si>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</si>
  <si>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</si>
  <si>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</si>
  <si>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</si>
  <si>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</si>
  <si>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</si>
  <si>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</si>
  <si>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</si>
  <si>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</si>
  <si>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</si>
  <si>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</si>
  <si>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</si>
  <si>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</si>
  <si>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</si>
  <si>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</si>
  <si>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</si>
  <si>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</si>
  <si>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</si>
  <si>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</si>
  <si>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</si>
  <si>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</si>
  <si>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</si>
  <si>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</si>
  <si>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</si>
  <si>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</si>
  <si>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</si>
  <si>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</si>
  <si>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</si>
  <si>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</si>
  <si>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</si>
  <si>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</si>
  <si>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</si>
  <si>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</si>
  <si>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</si>
  <si>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</si>
  <si>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</si>
  <si>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</si>
  <si>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</si>
  <si>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</si>
  <si>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</si>
  <si>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</si>
  <si>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</si>
  <si>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</si>
  <si>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</si>
  <si>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</si>
  <si>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</si>
  <si>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</si>
  <si>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</si>
  <si>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</si>
  <si>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</si>
  <si>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</si>
  <si>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</si>
  <si>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</si>
  <si>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</si>
  <si>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</si>
  <si>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</si>
  <si>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</si>
  <si>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</si>
  <si>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</si>
  <si>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</si>
  <si>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</si>
  <si>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</si>
  <si>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</si>
  <si>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</si>
  <si>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</si>
  <si>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</si>
  <si>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</si>
  <si>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</si>
  <si>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</si>
  <si>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</si>
  <si>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</si>
  <si>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</si>
  <si>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</si>
  <si>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</si>
  <si>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</si>
  <si>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</si>
  <si>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</si>
  <si>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</si>
  <si>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</si>
  <si>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</si>
  <si>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</si>
  <si>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</si>
  <si>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</si>
  <si>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</si>
  <si>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</si>
  <si>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</si>
  <si>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</si>
  <si>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</si>
  <si>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</si>
  <si>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</si>
  <si>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</si>
  <si>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</si>
  <si>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</si>
  <si>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</si>
  <si>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</si>
  <si>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</si>
  <si>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</si>
  <si>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</si>
  <si>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</si>
  <si>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</si>
  <si>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</si>
  <si>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</si>
  <si>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</si>
  <si>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</si>
  <si>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</si>
  <si>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</si>
  <si>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</si>
  <si>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</si>
  <si>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</si>
  <si>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</si>
  <si>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</si>
  <si>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</si>
  <si>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</si>
  <si>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</si>
  <si>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</si>
  <si>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</si>
  <si>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</si>
  <si>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</si>
  <si>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</si>
  <si>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</si>
  <si>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</si>
  <si>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</si>
  <si>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</si>
  <si>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</si>
  <si>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</si>
  <si>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</si>
  <si>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</si>
  <si>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</si>
  <si>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</si>
  <si>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</si>
  <si>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</si>
  <si>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</si>
  <si>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</si>
  <si>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</si>
  <si>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</si>
  <si>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</si>
  <si>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</si>
  <si>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</si>
  <si>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</si>
  <si>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</si>
  <si>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</si>
  <si>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</si>
  <si>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</si>
  <si>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</si>
  <si>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</si>
  <si>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</si>
  <si>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</si>
  <si>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</si>
  <si>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</si>
  <si>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</si>
  <si>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</si>
  <si>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</si>
  <si>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</si>
  <si>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</si>
  <si>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</si>
  <si>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</si>
  <si>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</si>
  <si>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</si>
  <si>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</si>
  <si>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</si>
  <si>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</si>
  <si>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</si>
  <si>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</si>
  <si>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</si>
  <si>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</si>
  <si>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</si>
  <si>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</si>
  <si>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</si>
  <si>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</si>
  <si>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</si>
  <si>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</si>
  <si>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</si>
  <si>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</si>
  <si>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</si>
  <si>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</si>
  <si>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</si>
  <si>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</si>
  <si>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</si>
  <si>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</si>
  <si>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</si>
  <si>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</si>
  <si>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</si>
  <si>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</si>
  <si>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</si>
  <si>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</si>
  <si>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</si>
  <si>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</si>
  <si>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</si>
  <si>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</si>
  <si>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</si>
  <si>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</si>
  <si>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</si>
  <si>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</si>
  <si>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</si>
  <si>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</si>
  <si>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</si>
  <si>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</si>
  <si>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</si>
  <si>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</si>
  <si>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</si>
  <si>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</si>
  <si>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</si>
  <si>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</si>
  <si>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</si>
  <si>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</si>
  <si>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</si>
  <si>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</si>
  <si>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</si>
  <si>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</si>
  <si>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</si>
  <si>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</si>
  <si>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</si>
  <si>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</si>
  <si>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</si>
  <si>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</si>
  <si>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</si>
  <si>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</si>
  <si>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</si>
  <si>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</si>
  <si>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</si>
  <si>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</si>
  <si>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</si>
  <si>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</si>
  <si>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</si>
  <si>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</si>
  <si>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</si>
  <si>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</si>
  <si>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</si>
  <si>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</si>
  <si>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</si>
  <si>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</si>
  <si>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</si>
  <si>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</si>
  <si>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</si>
  <si>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</si>
  <si>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</si>
  <si>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</si>
  <si>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</si>
  <si>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</si>
  <si>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</si>
  <si>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</si>
  <si>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</si>
  <si>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</si>
  <si>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</si>
  <si>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</si>
  <si>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</si>
  <si>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</si>
  <si>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</si>
  <si>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</si>
  <si>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</si>
  <si>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</si>
  <si>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</si>
  <si>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</si>
  <si>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</si>
  <si>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</si>
  <si>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</si>
  <si>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</si>
  <si>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</si>
  <si>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</si>
  <si>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</si>
  <si>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</si>
  <si>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</si>
  <si>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</si>
  <si>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</si>
  <si>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</si>
  <si>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</si>
  <si>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</si>
  <si>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</si>
  <si>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</si>
  <si>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</si>
  <si>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</si>
  <si>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</si>
  <si>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</si>
  <si>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</si>
  <si>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</si>
  <si>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</si>
  <si>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</si>
  <si>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</si>
  <si>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</si>
  <si>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</si>
  <si>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</si>
  <si>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</si>
  <si>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</si>
  <si>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</si>
  <si>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</si>
  <si>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</si>
  <si>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</si>
  <si>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</si>
  <si>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</si>
  <si>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</si>
  <si>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</si>
  <si>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</si>
  <si>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</si>
  <si>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</si>
  <si>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</si>
  <si>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</si>
  <si>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</si>
  <si>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</si>
  <si>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</si>
  <si>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</si>
  <si>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</si>
  <si>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</si>
  <si>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</si>
  <si>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</si>
  <si>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</si>
  <si>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</si>
  <si>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</si>
  <si>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</si>
  <si>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</si>
  <si>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</si>
  <si>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</si>
  <si>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</si>
  <si>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</si>
  <si>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</si>
  <si>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</si>
  <si>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</si>
  <si>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</si>
  <si>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</si>
  <si>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</si>
  <si>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</si>
  <si>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</si>
  <si>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</si>
  <si>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</si>
  <si>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</si>
  <si>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</si>
  <si>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</si>
  <si>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</si>
  <si>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</si>
  <si>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</si>
  <si>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</si>
  <si>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</si>
  <si>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</si>
  <si>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</si>
  <si>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</si>
  <si>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</si>
  <si>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</si>
  <si>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</si>
  <si>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</si>
  <si>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</si>
  <si>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</si>
  <si>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</si>
  <si>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</si>
  <si>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</si>
  <si>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</si>
  <si>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</si>
  <si>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</si>
  <si>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</si>
  <si>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</si>
  <si>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</si>
  <si>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</si>
  <si>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</si>
  <si>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</si>
  <si>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</si>
  <si>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</si>
  <si>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</si>
  <si>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</si>
  <si>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</si>
  <si>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</si>
  <si>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</si>
  <si>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</si>
  <si>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</si>
  <si>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</si>
  <si>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</si>
  <si>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</si>
  <si>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</si>
  <si>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</si>
  <si>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</si>
  <si>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</si>
  <si>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</si>
  <si>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</si>
  <si>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</si>
  <si>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</si>
  <si>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</si>
  <si>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</si>
  <si>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</si>
  <si>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</si>
  <si>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</si>
  <si>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</si>
  <si>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</si>
  <si>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</si>
  <si>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</si>
  <si>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</si>
  <si>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</si>
  <si>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</si>
  <si>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</si>
  <si>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</si>
  <si>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</si>
  <si>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</si>
  <si>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</si>
  <si>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</si>
  <si>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</si>
  <si>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</si>
  <si>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</si>
  <si>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</si>
  <si>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</si>
  <si>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</si>
  <si>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</si>
  <si>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</si>
  <si>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</si>
  <si>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</si>
  <si>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</si>
  <si>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</si>
  <si>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</si>
  <si>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</si>
  <si>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</si>
  <si>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</si>
  <si>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</si>
  <si>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</si>
  <si>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</si>
  <si>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</si>
  <si>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</si>
  <si>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</si>
  <si>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</si>
  <si>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</si>
  <si>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</si>
  <si>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</si>
  <si>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</si>
  <si>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</si>
  <si>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</si>
  <si>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</si>
  <si>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</si>
  <si>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</si>
  <si>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</si>
  <si>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</si>
  <si>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</si>
  <si>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</si>
  <si>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</si>
  <si>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</si>
  <si>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</si>
  <si>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</si>
  <si>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</si>
  <si>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</si>
  <si>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</si>
  <si>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</si>
  <si>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</si>
  <si>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</si>
  <si>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</si>
  <si>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</si>
  <si>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</si>
  <si>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</si>
  <si>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</si>
  <si>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</si>
  <si>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</si>
  <si>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</si>
  <si>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</si>
  <si>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</si>
  <si>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</si>
  <si>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</si>
  <si>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</si>
  <si>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</si>
  <si>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</si>
  <si>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</si>
  <si>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</si>
  <si>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</si>
  <si>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</si>
  <si>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</si>
  <si>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</si>
  <si>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</si>
  <si>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</si>
  <si>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</si>
  <si>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</si>
  <si>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</si>
  <si>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</si>
  <si>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</si>
  <si>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</si>
  <si>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</si>
  <si>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</si>
  <si>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</si>
  <si>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</si>
  <si>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</si>
  <si>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</si>
  <si>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</si>
  <si>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</si>
  <si>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</si>
  <si>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</si>
  <si>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</si>
  <si>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</si>
  <si>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</si>
  <si>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</si>
  <si>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</si>
  <si>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</si>
  <si>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</si>
  <si>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</si>
  <si>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</si>
  <si>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</si>
  <si>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</si>
  <si>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</si>
  <si>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</si>
  <si>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</si>
  <si>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</si>
  <si>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</si>
  <si>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</si>
  <si>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</si>
  <si>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</si>
  <si>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</si>
  <si>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</si>
  <si>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</si>
  <si>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</si>
  <si>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</si>
  <si>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</si>
  <si>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</si>
  <si>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</si>
  <si>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</si>
  <si>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</si>
  <si>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</si>
  <si>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</si>
  <si>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</si>
  <si>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</si>
  <si>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</si>
  <si>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</si>
  <si>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</si>
  <si>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</si>
  <si>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</si>
  <si>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</si>
  <si>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</si>
  <si>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</si>
  <si>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</si>
  <si>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</si>
  <si>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</si>
  <si>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</si>
  <si>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</si>
  <si>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</si>
  <si>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</si>
  <si>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</si>
  <si>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</si>
  <si>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</si>
  <si>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</si>
  <si>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</si>
  <si>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</si>
  <si>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</si>
  <si>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</si>
  <si>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</si>
  <si>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</si>
  <si>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</si>
  <si>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</si>
  <si>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</si>
  <si>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</si>
  <si>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</si>
  <si>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</si>
  <si>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</si>
  <si>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</si>
  <si>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</si>
  <si>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</si>
  <si>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</si>
  <si>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</si>
  <si>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</si>
  <si>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</si>
  <si>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</si>
  <si>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</si>
  <si>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</si>
  <si>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</si>
  <si>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</si>
  <si>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</si>
  <si>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</si>
  <si>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</si>
  <si>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</si>
  <si>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</si>
  <si>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</si>
  <si>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</si>
  <si>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</si>
  <si>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</si>
  <si>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</si>
  <si>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</si>
  <si>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</si>
  <si>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</si>
  <si>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</si>
  <si>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</si>
  <si>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</si>
  <si>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</si>
  <si>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</si>
  <si>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</si>
  <si>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</si>
  <si>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</si>
  <si>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</si>
  <si>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</si>
  <si>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</si>
  <si>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</si>
  <si>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</si>
  <si>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</si>
  <si>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</si>
  <si>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</si>
  <si>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</si>
  <si>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</si>
  <si>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</si>
  <si>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</si>
  <si>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</si>
  <si>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</si>
  <si>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</si>
  <si>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</si>
  <si>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</si>
  <si>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</si>
  <si>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</si>
  <si>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</si>
  <si>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</si>
  <si>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</si>
  <si>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</si>
  <si>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</si>
  <si>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</si>
  <si>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</si>
  <si>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</si>
  <si>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</si>
  <si>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</si>
  <si>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</si>
  <si>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</si>
  <si>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</si>
  <si>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</si>
  <si>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</si>
  <si>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</si>
  <si>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</si>
  <si>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</si>
  <si>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</si>
  <si>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</si>
  <si>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</si>
  <si>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</si>
  <si>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</si>
  <si>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</si>
  <si>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</si>
  <si>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</si>
  <si>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</si>
  <si>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</si>
  <si>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</si>
  <si>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</si>
  <si>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</si>
  <si>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</si>
  <si>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</si>
  <si>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</si>
  <si>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</si>
  <si>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</si>
  <si>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</si>
  <si>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</si>
  <si>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</si>
  <si>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</si>
  <si>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</si>
  <si>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</si>
  <si>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</si>
  <si>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</si>
  <si>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</si>
  <si>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</si>
  <si>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</si>
  <si>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</si>
  <si>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</si>
  <si>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</si>
  <si>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</si>
  <si>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</si>
  <si>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</si>
  <si>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</si>
  <si>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</si>
  <si>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</si>
  <si>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</si>
  <si>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</si>
  <si>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</si>
  <si>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</si>
  <si>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</si>
  <si>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</si>
  <si>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</si>
  <si>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</si>
  <si>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</si>
  <si>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</si>
  <si>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</si>
  <si>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</si>
  <si>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</si>
  <si>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</si>
  <si>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</si>
  <si>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</si>
  <si>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</si>
  <si>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</si>
  <si>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</si>
  <si>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</si>
  <si>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</si>
  <si>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</si>
  <si>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</si>
  <si>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</si>
  <si>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</si>
  <si>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</si>
  <si>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</si>
  <si>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</si>
  <si>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</si>
  <si>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</si>
  <si>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</si>
  <si>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</si>
  <si>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</si>
  <si>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</si>
  <si>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</si>
  <si>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</si>
  <si>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</si>
  <si>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</si>
  <si>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</si>
  <si>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</si>
  <si>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</si>
  <si>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</si>
  <si>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</si>
  <si>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</si>
  <si>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</si>
  <si>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</si>
  <si>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</si>
  <si>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</si>
  <si>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</si>
  <si>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</si>
  <si>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</si>
  <si>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</si>
  <si>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</si>
  <si>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</si>
  <si>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</si>
  <si>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</si>
  <si>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</si>
  <si>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</si>
  <si>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</si>
  <si>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</si>
  <si>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</si>
  <si>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</si>
  <si>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</si>
  <si>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</si>
  <si>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</si>
  <si>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</si>
  <si>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</si>
  <si>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</si>
  <si>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</si>
  <si>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</si>
  <si>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</si>
  <si>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</si>
  <si>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</si>
  <si>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</si>
  <si>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</si>
  <si>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</si>
  <si>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</si>
  <si>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</si>
  <si>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</si>
  <si>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</si>
  <si>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</si>
  <si>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</si>
  <si>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</si>
  <si>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</si>
  <si>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</si>
  <si>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</si>
  <si>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</si>
  <si>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</si>
  <si>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</si>
  <si>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</si>
  <si>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</si>
  <si>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</si>
  <si>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</si>
  <si>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</si>
  <si>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</si>
  <si>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</si>
  <si>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</si>
  <si>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</si>
  <si>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</si>
  <si>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</si>
  <si>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</si>
  <si>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</si>
  <si>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</si>
  <si>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</si>
  <si>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</si>
  <si>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</si>
  <si>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</si>
  <si>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</si>
  <si>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</si>
  <si>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</si>
  <si>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</si>
  <si>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</si>
  <si>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</si>
  <si>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</si>
  <si>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</si>
  <si>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</si>
  <si>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</si>
  <si>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</si>
  <si>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</si>
  <si>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</si>
  <si>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</si>
  <si>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</si>
  <si>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</si>
  <si>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</si>
  <si>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</si>
  <si>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</si>
  <si>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</si>
  <si>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</si>
  <si>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</si>
  <si>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</si>
  <si>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</si>
  <si>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</si>
  <si>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</si>
  <si>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</si>
  <si>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</si>
  <si>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</si>
  <si>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</si>
  <si>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</si>
  <si>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</si>
  <si>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</si>
  <si>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</si>
  <si>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</si>
  <si>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</si>
  <si>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</si>
  <si>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</si>
  <si>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</si>
  <si>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</si>
  <si>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</si>
  <si>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</si>
  <si>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</si>
  <si>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</si>
  <si>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</si>
  <si>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</si>
  <si>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</si>
  <si>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</si>
  <si>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</si>
  <si>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</si>
  <si>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</si>
  <si>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</si>
  <si>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</si>
  <si>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</si>
  <si>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</si>
  <si>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</si>
  <si>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</si>
  <si>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</si>
  <si>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</si>
  <si>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</si>
  <si>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</si>
  <si>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</si>
  <si>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</si>
  <si>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</si>
  <si>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</si>
  <si>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</si>
  <si>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</si>
  <si>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</si>
  <si>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</si>
  <si>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</si>
  <si>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</si>
  <si>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</si>
  <si>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</si>
  <si>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</si>
  <si>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</si>
  <si>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</si>
  <si>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</si>
  <si>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</si>
  <si>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</si>
  <si>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</si>
  <si>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</si>
  <si>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</si>
  <si>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</si>
  <si>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</si>
  <si>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</si>
  <si>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</si>
  <si>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</si>
  <si>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</si>
  <si>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</si>
  <si>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</si>
  <si>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</si>
  <si>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</si>
  <si>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</si>
  <si>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</si>
  <si>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</si>
  <si>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</si>
  <si>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</si>
  <si>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</si>
  <si>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</si>
  <si>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</si>
  <si>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</si>
  <si>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</si>
  <si>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</si>
  <si>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</si>
  <si>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</si>
  <si>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</si>
  <si>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</si>
  <si>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</si>
  <si>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</si>
  <si>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</si>
  <si>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</si>
  <si>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</si>
  <si>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</si>
  <si>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</si>
  <si>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</si>
  <si>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</si>
  <si>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</si>
  <si>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</si>
  <si>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</si>
  <si>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</si>
  <si>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</si>
  <si>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</si>
  <si>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</si>
  <si>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</si>
  <si>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</si>
  <si>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</si>
  <si>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</si>
  <si>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</si>
  <si>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</si>
  <si>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</si>
  <si>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</si>
  <si>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</si>
  <si>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</si>
  <si>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</si>
  <si>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</si>
  <si>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</si>
  <si>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</si>
  <si>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</si>
  <si>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</si>
  <si>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</si>
  <si>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</si>
  <si>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</si>
  <si>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</si>
  <si>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</si>
  <si>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</si>
  <si>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</si>
  <si>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</si>
  <si>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</si>
  <si>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</si>
  <si>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</si>
  <si>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</si>
  <si>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</si>
  <si>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</si>
  <si>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</si>
  <si>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</si>
  <si>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</si>
  <si>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</si>
  <si>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</si>
  <si>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</si>
  <si>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</si>
  <si>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</si>
  <si>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</si>
  <si>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</si>
  <si>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</si>
  <si>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</si>
  <si>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</si>
  <si>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</si>
  <si>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</si>
  <si>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</si>
  <si>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</si>
  <si>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</si>
  <si>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</si>
  <si>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</si>
  <si>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</si>
  <si>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</si>
  <si>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</si>
  <si>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</si>
  <si>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</si>
  <si>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</si>
  <si>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</si>
  <si>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</si>
  <si>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</si>
  <si>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</si>
  <si>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</si>
  <si>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</si>
  <si>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</si>
  <si>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</si>
  <si>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</si>
  <si>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</si>
  <si>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</si>
  <si>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</si>
  <si>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</si>
  <si>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</si>
  <si>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</si>
  <si>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</si>
  <si>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</si>
  <si>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</si>
  <si>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</si>
  <si>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</si>
  <si>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</si>
  <si>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</si>
  <si>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</si>
  <si>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</si>
  <si>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</si>
  <si>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</si>
  <si>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</si>
  <si>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</si>
  <si>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</si>
  <si>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</si>
  <si>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</si>
  <si>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</si>
  <si>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</si>
  <si>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</si>
  <si>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</si>
  <si>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</si>
  <si>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</si>
  <si>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</si>
  <si>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</si>
  <si>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</si>
  <si>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</si>
  <si>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</si>
  <si>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</si>
  <si>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</si>
  <si>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</si>
  <si>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</si>
  <si>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</si>
  <si>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</si>
  <si>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</si>
  <si>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</si>
  <si>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</si>
  <si>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</si>
  <si>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</si>
  <si>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</si>
  <si>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</si>
  <si>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</si>
  <si>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</si>
  <si>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</si>
  <si>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</si>
  <si>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</si>
  <si>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</si>
  <si>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</si>
  <si>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</si>
  <si>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</si>
  <si>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</si>
  <si>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</si>
  <si>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</si>
  <si>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</si>
  <si>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</si>
  <si>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</si>
  <si>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</si>
  <si>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</si>
  <si>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</si>
  <si>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</si>
  <si>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</si>
  <si>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</si>
  <si>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</si>
  <si>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</si>
  <si>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</si>
  <si>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</si>
  <si>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</si>
  <si>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</si>
  <si>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</si>
  <si>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</si>
  <si>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</si>
  <si>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</si>
  <si>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</si>
  <si>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</si>
  <si>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</si>
  <si>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</si>
  <si>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</si>
  <si>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</si>
  <si>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</si>
  <si>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</si>
  <si>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</si>
  <si>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</si>
  <si>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</si>
  <si>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</si>
  <si>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</si>
  <si>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</si>
  <si>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</si>
  <si>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</si>
  <si>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</si>
  <si>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</si>
  <si>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</si>
  <si>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</si>
  <si>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</si>
  <si>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</si>
  <si>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</si>
  <si>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</si>
  <si>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</si>
  <si>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</si>
  <si>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</si>
  <si>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</si>
  <si>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</si>
  <si>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</si>
  <si>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</si>
  <si>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</si>
  <si>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</si>
  <si>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</si>
  <si>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</si>
  <si>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</si>
  <si>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</si>
  <si>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</si>
  <si>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</si>
  <si>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</si>
  <si>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</si>
  <si>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</si>
  <si>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</si>
  <si>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</si>
  <si>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</si>
  <si>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</si>
  <si>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</si>
  <si>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</si>
  <si>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</si>
  <si>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</si>
  <si>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</si>
  <si>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</si>
  <si>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</si>
  <si>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</si>
  <si>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</si>
  <si>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</si>
  <si>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</si>
  <si>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</si>
  <si>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</si>
  <si>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</si>
  <si>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</si>
  <si>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</si>
  <si>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</si>
  <si>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</si>
  <si>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</si>
  <si>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</si>
  <si>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</si>
  <si>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</si>
  <si>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</si>
  <si>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</si>
  <si>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</si>
  <si>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</si>
  <si>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</si>
  <si>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</si>
  <si>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</si>
  <si>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</si>
  <si>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</si>
  <si>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</si>
  <si>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</si>
  <si>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</si>
  <si>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</si>
  <si>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</si>
  <si>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</si>
  <si>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</si>
  <si>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</si>
  <si>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</si>
  <si>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</si>
  <si>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</si>
  <si>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</si>
  <si>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</si>
  <si>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</si>
  <si>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</si>
  <si>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</si>
  <si>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</si>
  <si>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</si>
  <si>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</si>
  <si>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</si>
  <si>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</si>
  <si>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</si>
  <si>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</si>
  <si>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</si>
  <si>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</si>
  <si>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</si>
  <si>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</si>
  <si>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</si>
  <si>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</si>
  <si>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</si>
  <si>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</si>
  <si>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</si>
  <si>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</si>
  <si>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</si>
  <si>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</si>
  <si>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</si>
  <si>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</si>
  <si>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</si>
  <si>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</si>
  <si>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</si>
  <si>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</si>
  <si>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</si>
  <si>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</si>
  <si>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</si>
  <si>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</si>
  <si>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</si>
  <si>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</si>
  <si>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</si>
  <si>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</si>
  <si>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</si>
  <si>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</si>
  <si>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</si>
  <si>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</si>
  <si>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</si>
  <si>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</si>
  <si>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</si>
  <si>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</si>
  <si>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</si>
  <si>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</si>
  <si>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</si>
  <si>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</si>
  <si>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</si>
  <si>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</si>
  <si>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</si>
  <si>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</si>
  <si>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</si>
  <si>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</si>
  <si>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</si>
  <si>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Count of Parent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</si>
  <si>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</si>
  <si>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</si>
  <si>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</si>
  <si>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</si>
  <si>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</si>
  <si>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</si>
  <si>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</si>
  <si>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</si>
  <si>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</si>
  <si>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</si>
  <si>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</si>
  <si>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</si>
  <si>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</si>
  <si>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</si>
  <si>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</si>
  <si>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</si>
  <si>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</si>
  <si>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</si>
  <si>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</si>
  <si>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</si>
  <si>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</si>
  <si>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</si>
  <si>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</si>
  <si>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</si>
  <si>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</si>
  <si>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</si>
  <si>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</si>
  <si>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</si>
  <si>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</si>
  <si>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</si>
  <si>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</si>
  <si>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</si>
  <si>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</si>
  <si>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</si>
  <si>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`</t>
  </si>
  <si>
    <t>Percentage Failed</t>
  </si>
  <si>
    <t>Outcome</t>
  </si>
  <si>
    <t>Mean</t>
  </si>
  <si>
    <t>Mean number of successful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</si>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</sst>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0" applyNumberFormat="1"/>
    <xf numFmtId="0" fontId="16" fillId="0" borderId="0" xfId="0" applyFont="1"/>
    <xf numFmtId="0" fontId="20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4F3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FC181D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4F3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4F3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4F3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4F37"/>
          <bgColor rgb="FF000000"/>
        </patternFill>
      </fill>
    </dxf>
  </dxfs>
  <tableStyles count="0" defaultTableStyle="TableStyleMedium2" defaultPivotStyle="PivotStyleLight16"/>
  <colors>
    <mruColors>
      <color rgb="FFFF4F37"/>
      <color rgb="FFFC1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[CrowdfundingBook_Manali.xlsx]Parent_Category!PivotTable1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814-9F7F-49E210183F22}"/>
            </c:ext>
          </c:extLst>
        </c:ser>
        <c:ser>
          <c:idx val="1"/>
          <c:order val="1"/>
          <c:tx>
            <c:strRef>
              <c:f>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8-4814-9F7F-49E210183F22}"/>
            </c:ext>
          </c:extLst>
        </c:ser>
        <c:ser>
          <c:idx val="2"/>
          <c:order val="2"/>
          <c:tx>
            <c:strRef>
              <c:f>Parent_Category!$D$3:$D$4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8-4814-9F7F-49E210183F22}"/>
            </c:ext>
          </c:extLst>
        </c:ser>
        <c:ser>
          <c:idx val="3"/>
          <c:order val="3"/>
          <c:tx>
            <c:strRef>
              <c:f>Parent_Category!$E$3:$E$4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8-4814-9F7F-49E210183F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4561600"/>
        <c:axId val="1366685552"/>
      </c:barChart>
      <c:catAx>
        <c:axId val="17845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5552"/>
        <c:crosses val="autoZero"/>
        <c:auto val="1"/>
        <c:lblAlgn val="ctr"/>
        <c:lblOffset val="100"/>
        <c:noMultiLvlLbl val="0"/>
      </c:catAx>
      <c:valAx>
        <c:axId val="1366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[CrowdfundingBook_Manali.xlsx]Sub_Category!PivotTable2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8016156319797E-2"/>
          <c:y val="0.16757949149486084"/>
          <c:w val="0.88825701151417646"/>
          <c:h val="0.76201787753630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9-4A31-A295-B1211B635B02}"/>
            </c:ext>
          </c:extLst>
        </c:ser>
        <c:ser>
          <c:idx val="1"/>
          <c:order val="1"/>
          <c:tx>
            <c:strRef>
              <c:f>Sub_Category!$C$3:$C$4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9-4A31-A295-B1211B635B02}"/>
            </c:ext>
          </c:extLst>
        </c:ser>
        <c:ser>
          <c:idx val="2"/>
          <c:order val="2"/>
          <c:tx>
            <c:strRef>
              <c:f>Sub_Category!$D$3:$D$4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9-4A31-A295-B1211B635B02}"/>
            </c:ext>
          </c:extLst>
        </c:ser>
        <c:ser>
          <c:idx val="3"/>
          <c:order val="3"/>
          <c:tx>
            <c:strRef>
              <c:f>Sub_Category!$E$3:$E$4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9-4A31-A295-B1211B63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649936"/>
        <c:axId val="1794910560"/>
      </c:barChart>
      <c:catAx>
        <c:axId val="15416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0560"/>
        <c:crosses val="autoZero"/>
        <c:auto val="1"/>
        <c:lblAlgn val="ctr"/>
        <c:lblOffset val="100"/>
        <c:noMultiLvlLbl val="0"/>
      </c:catAx>
      <c:valAx>
        <c:axId val="1794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[CrowdfundingBook_Manali.xlsx]Line-Graph!PivotTable9</c:name>
    <c:fmtId val="1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'Line-Graph'!$B$4:$B$5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02D-AADC-0F04DC46D31B}"/>
            </c:ext>
          </c:extLst>
        </c:ser>
        <c:ser>
          <c:idx val="1"/>
          <c:order val="1"/>
          <c:tx>
            <c:strRef>
              <c:f>'Line-Graph'!$C$4:$C$5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02D-AADC-0F04DC46D31B}"/>
            </c:ext>
          </c:extLst>
        </c:ser>
        <c:ser>
          <c:idx val="2"/>
          <c:order val="2"/>
          <c:tx>
            <c:strRef>
              <c:f>'Line-Graph'!$D$4:$D$5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02D-AADC-0F04DC46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76592"/>
        <c:axId val="1614057472"/>
      </c:lineChart>
      <c:catAx>
        <c:axId val="17693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57472"/>
        <c:crosses val="autoZero"/>
        <c:auto val="1"/>
        <c:lblAlgn val="ctr"/>
        <c:lblOffset val="100"/>
        <c:noMultiLvlLbl val="0"/>
      </c:catAx>
      <c:valAx>
        <c:axId val="16140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2917760279967"/>
          <c:y val="0.1902314814814815"/>
          <c:w val="0.87254615048118989"/>
          <c:h val="0.6224646106389754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A-4814-A9D0-E64622311ED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6A-4814-A9D0-E64622311ED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6A-4814-A9D0-E6462231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74560"/>
        <c:axId val="1552521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6A-4814-A9D0-E64622311E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6A-4814-A9D0-E64622311E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6A-4814-A9D0-E64622311E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6A-4814-A9D0-E64622311EDF}"/>
                  </c:ext>
                </c:extLst>
              </c15:ser>
            </c15:filteredLineSeries>
          </c:ext>
        </c:extLst>
      </c:lineChart>
      <c:catAx>
        <c:axId val="10552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21312"/>
        <c:crosses val="autoZero"/>
        <c:auto val="1"/>
        <c:lblAlgn val="ctr"/>
        <c:lblOffset val="100"/>
        <c:noMultiLvlLbl val="0"/>
      </c:catAx>
      <c:valAx>
        <c:axId val="1552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60CAC2D-FF79-433C-BA40-4BDEEF3A75D3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63499</xdr:rowOff>
    </xdr:from>
    <xdr:to>
      <xdr:col>37</xdr:col>
      <xdr:colOff>152400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2B7D-AD44-3036-AD3D-5678C6D8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1</xdr:row>
      <xdr:rowOff>85725</xdr:rowOff>
    </xdr:from>
    <xdr:to>
      <xdr:col>31</xdr:col>
      <xdr:colOff>69850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D14FB-2712-59FC-6D22-2752F8A5E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152400</xdr:rowOff>
    </xdr:from>
    <xdr:to>
      <xdr:col>17</xdr:col>
      <xdr:colOff>158750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93A47-2A8D-BE51-57F2-3890587F4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14</xdr:row>
      <xdr:rowOff>82551</xdr:rowOff>
    </xdr:from>
    <xdr:to>
      <xdr:col>7</xdr:col>
      <xdr:colOff>1682750</xdr:colOff>
      <xdr:row>32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437BB-2AA5-6DF0-B8A3-269D470EE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1007</xdr:row>
      <xdr:rowOff>47625</xdr:rowOff>
    </xdr:from>
    <xdr:to>
      <xdr:col>15</xdr:col>
      <xdr:colOff>103187</xdr:colOff>
      <xdr:row>1024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B310D9-10C3-8344-CFC9-DCA604DBA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6600" y="1425575"/>
              <a:ext cx="5367337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li Shah" refreshedDate="45352.662900810188" createdVersion="8" refreshedVersion="8" minRefreshableVersion="3" recordCount="1001" xr:uid="{B5F5F9A3-37FB-4013-9F73-CDDADEA7AD0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li Shah" refreshedDate="45352.770466666669" createdVersion="8" refreshedVersion="8" minRefreshableVersion="3" recordCount="1000" xr:uid="{DA17B2F9-A6FA-4A6C-A285-F6F5F9D9BF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x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x v="4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x v="497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x v="498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x v="499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x v="500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x v="5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x v="502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x v="50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x v="504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x v="505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x v="5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x v="507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x v="508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x v="509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x v="510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x v="511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x v="51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x v="513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x v="514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x v="51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x v="516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x v="517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x v="518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x v="51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x v="520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x v="521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x v="522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x v="523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x v="52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x v="525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x v="526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x v="52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x v="52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x v="529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x v="530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x v="531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x v="53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x v="533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x v="534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x v="535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x v="536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x v="537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x v="538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x v="539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x v="54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x v="541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x v="542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x v="543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x v="544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x v="545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x v="546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x v="547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x v="54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x v="549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x v="550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x v="55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x v="55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x v="55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x v="554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x v="555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x v="55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x v="557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x v="55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x v="55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x v="560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x v="56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x v="562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x v="563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x v="56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x v="56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x v="566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x v="567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x v="568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x v="569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x v="570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x v="571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x v="572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x v="573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x v="574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x v="575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x v="576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x v="577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x v="578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x v="579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x v="58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x v="581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x v="58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x v="58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x v="584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x v="585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x v="58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x v="58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x v="588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x v="58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x v="590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x v="59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x v="592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x v="593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x v="5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x v="595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x v="59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x v="59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x v="59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x v="599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x v="60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x v="601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x v="60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x v="603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x v="60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x v="60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x v="60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x v="60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x v="608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x v="609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x v="610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x v="61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x v="612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x v="613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x v="61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x v="61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x v="61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x v="61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x v="618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x v="61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x v="620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x v="621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x v="622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x v="623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x v="62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x v="625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x v="626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x v="627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x v="628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x v="62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x v="630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x v="631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x v="632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x v="63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x v="63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x v="635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x v="63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x v="637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x v="6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x v="639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x v="640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x v="641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x v="6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x v="64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x v="644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x v="645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x v="64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x v="6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x v="648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x v="64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x v="65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x v="651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x v="65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x v="653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x v="654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x v="65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x v="65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x v="657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x v="658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x v="65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x v="660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x v="66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x v="662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x v="66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x v="664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x v="665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x v="666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x v="667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x v="668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x v="669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x v="670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x v="671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x v="672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x v="673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x v="67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x v="675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x v="676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x v="677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x v="678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x v="67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x v="680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x v="68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x v="682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x v="683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x v="684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x v="68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x v="68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x v="6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x v="688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x v="68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x v="690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x v="691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x v="692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x v="69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x v="694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x v="695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x v="696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x v="697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x v="69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x v="699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x v="700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x v="701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x v="702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x v="703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x v="704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x v="70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x v="70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x v="70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x v="708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x v="709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x v="710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x v="711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x v="712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x v="713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x v="71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x v="715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x v="71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x v="717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x v="718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x v="719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x v="720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x v="72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x v="722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x v="72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x v="724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x v="725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x v="72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x v="727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x v="728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x v="729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x v="730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x v="731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x v="732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x v="733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x v="734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x v="735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x v="736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x v="73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x v="738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x v="739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x v="74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x v="741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x v="742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x v="743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x v="744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x v="74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x v="74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x v="74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x v="748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x v="749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x v="750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x v="751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x v="7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x v="753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x v="75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x v="75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x v="756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x v="757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x v="758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x v="75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x v="760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x v="761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x v="762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x v="763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x v="764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x v="765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x v="76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x v="76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x v="768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x v="769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x v="770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x v="77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x v="772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x v="773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x v="774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x v="77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x v="77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x v="777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x v="77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x v="77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x v="702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x v="780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x v="7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x v="782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x v="783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x v="784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x v="7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x v="78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x v="787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x v="788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x v="789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x v="790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x v="791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x v="792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x v="793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x v="794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x v="79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x v="796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x v="797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x v="798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x v="799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x v="800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x v="801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x v="802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x v="80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x v="80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x v="805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x v="806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x v="807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x v="808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x v="80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x v="810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x v="811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x v="812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x v="813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x v="814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x v="81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x v="81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x v="817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x v="818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x v="819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x v="820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x v="821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x v="822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x v="82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x v="824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x v="825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x v="82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x v="827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x v="828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x v="82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x v="830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x v="831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x v="83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x v="833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x v="834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x v="835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x v="836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x v="83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x v="838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x v="839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x v="840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x v="841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x v="842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x v="84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x v="844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x v="84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x v="846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x v="847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x v="848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x v="849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x v="8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x v="8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x v="85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x v="853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x v="854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x v="85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x v="856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x v="857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x v="858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x v="859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x v="860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x v="86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x v="862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x v="86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x v="864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x v="865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x v="86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x v="867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x v="868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x v="86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x v="870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x v="871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x v="872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x v="873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x v="874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x v="87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x v="87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x v="877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x v="87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x v="87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x v="880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x v="8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x v="882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x v="883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x v="884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x v="88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x v="886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x v="887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x v="888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x v="88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x v="890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x v="8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x v="89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x v="89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x v="894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x v="89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x v="896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x v="897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x v="898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x v="899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x v="900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x v="901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x v="90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x v="90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x v="904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x v="90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x v="906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x v="907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x v="908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x v="90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x v="910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x v="911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x v="91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x v="913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x v="91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x v="91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x v="91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x v="91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x v="918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x v="919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x v="920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x v="9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x v="922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x v="923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x v="924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x v="92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x v="926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x v="92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x v="928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x v="929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x v="930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x v="93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x v="93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x v="933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x v="934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x v="935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x v="93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x v="937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x v="93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x v="939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x v="94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x v="94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x v="94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x v="943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x v="944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x v="94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x v="94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x v="947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x v="948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x v="949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x v="950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x v="951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x v="95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x v="95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x v="95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x v="955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x v="956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x v="95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x v="958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x v="959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x v="96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x v="961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x v="96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x v="96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x v="964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x v="965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x v="966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x v="967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x v="968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x v="969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x v="970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x v="971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x v="972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x v="973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x v="97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x v="975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x v="976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x v="977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x v="978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x v="979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x v="980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x v="981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x v="982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x v="983"/>
    <x v="1"/>
    <s v="USD"/>
    <n v="1467176400"/>
    <n v="1467781200"/>
    <b v="0"/>
    <b v="0"/>
    <s v="food/food trucks"/>
    <x v="0"/>
    <x v="0"/>
  </r>
  <r>
    <m/>
    <m/>
    <m/>
    <m/>
    <m/>
    <m/>
    <x v="4"/>
    <x v="589"/>
    <x v="984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8EAF1-3815-4C6F-AB78-5FC02B4474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 countSubtotal="1">
      <items count="6">
        <item x="3"/>
        <item x="0"/>
        <item x="2"/>
        <item x="1"/>
        <item h="1" x="4"/>
        <item t="coun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outcome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DD88A-E37D-4B6F-9258-17B5652851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984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5D397-818E-4B97-B851-39D423267087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C90D-3DDE-4FC0-9423-972A0E7CBCFF}">
  <sheetPr codeName="Sheet1"/>
  <dimension ref="A1:F14"/>
  <sheetViews>
    <sheetView workbookViewId="0">
      <selection activeCell="A7" sqref="A7"/>
    </sheetView>
  </sheetViews>
  <sheetFormatPr defaultRowHeight="15.5" x14ac:dyDescent="0.35"/>
  <cols>
    <col min="1" max="1" width="23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92" width="2.83203125" bestFit="1" customWidth="1"/>
    <col min="93" max="360" width="3.83203125" bestFit="1" customWidth="1"/>
    <col min="361" max="590" width="4.83203125" bestFit="1" customWidth="1"/>
    <col min="591" max="591" width="6.83203125" bestFit="1" customWidth="1"/>
    <col min="592" max="592" width="11" bestFit="1" customWidth="1"/>
  </cols>
  <sheetData>
    <row r="1" spans="1:6" x14ac:dyDescent="0.35">
      <c r="A1" s="5" t="s">
        <v>6</v>
      </c>
      <c r="B1" t="s">
        <v>2046</v>
      </c>
    </row>
    <row r="3" spans="1:6" x14ac:dyDescent="0.35">
      <c r="A3" s="5" t="s">
        <v>2072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2037</v>
      </c>
      <c r="E8">
        <v>4</v>
      </c>
      <c r="F8">
        <v>4</v>
      </c>
    </row>
    <row r="9" spans="1:6" x14ac:dyDescent="0.3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B791-97AE-4EE0-9BD1-8CBB626399CF}">
  <sheetPr codeName="Sheet2"/>
  <dimension ref="A1:F29"/>
  <sheetViews>
    <sheetView workbookViewId="0">
      <selection activeCell="E3" sqref="E3"/>
    </sheetView>
  </sheetViews>
  <sheetFormatPr defaultRowHeight="15.5" x14ac:dyDescent="0.35"/>
  <cols>
    <col min="1" max="1" width="20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8" width="3.08203125" bestFit="1" customWidth="1"/>
    <col min="9" max="9" width="13.33203125" bestFit="1" customWidth="1"/>
    <col min="10" max="10" width="7.25" bestFit="1" customWidth="1"/>
    <col min="11" max="12" width="3.08203125" bestFit="1" customWidth="1"/>
    <col min="13" max="14" width="3.25" bestFit="1" customWidth="1"/>
    <col min="15" max="15" width="2.33203125" bestFit="1" customWidth="1"/>
    <col min="16" max="16" width="3.08203125" bestFit="1" customWidth="1"/>
    <col min="17" max="17" width="10.5" bestFit="1" customWidth="1"/>
    <col min="18" max="18" width="5.4140625" bestFit="1" customWidth="1"/>
    <col min="19" max="20" width="3.08203125" bestFit="1" customWidth="1"/>
    <col min="21" max="22" width="3.25" bestFit="1" customWidth="1"/>
    <col min="23" max="23" width="3.08203125" bestFit="1" customWidth="1"/>
    <col min="24" max="24" width="8.75" bestFit="1" customWidth="1"/>
    <col min="25" max="25" width="11" bestFit="1" customWidth="1"/>
    <col min="26" max="27" width="3.08203125" bestFit="1" customWidth="1"/>
    <col min="28" max="29" width="3.25" bestFit="1" customWidth="1"/>
    <col min="30" max="30" width="2.33203125" bestFit="1" customWidth="1"/>
    <col min="31" max="31" width="3.08203125" bestFit="1" customWidth="1"/>
    <col min="32" max="32" width="14.25" bestFit="1" customWidth="1"/>
    <col min="33" max="33" width="8.4140625" bestFit="1" customWidth="1"/>
    <col min="34" max="34" width="11.75" bestFit="1" customWidth="1"/>
    <col min="35" max="35" width="11" bestFit="1" customWidth="1"/>
    <col min="36" max="39" width="11.83203125" bestFit="1" customWidth="1"/>
    <col min="40" max="40" width="10.83203125" bestFit="1" customWidth="1"/>
    <col min="41" max="45" width="11.83203125" bestFit="1" customWidth="1"/>
    <col min="46" max="46" width="2.83203125" bestFit="1" customWidth="1"/>
    <col min="47" max="48" width="11.83203125" bestFit="1" customWidth="1"/>
    <col min="49" max="49" width="9.83203125" bestFit="1" customWidth="1"/>
    <col min="50" max="72" width="11.83203125" bestFit="1" customWidth="1"/>
    <col min="73" max="73" width="10.83203125" bestFit="1" customWidth="1"/>
    <col min="74" max="75" width="11.83203125" bestFit="1" customWidth="1"/>
    <col min="76" max="76" width="10.83203125" bestFit="1" customWidth="1"/>
    <col min="77" max="81" width="11.83203125" bestFit="1" customWidth="1"/>
    <col min="82" max="82" width="2.83203125" bestFit="1" customWidth="1"/>
    <col min="83" max="104" width="11.83203125" bestFit="1" customWidth="1"/>
    <col min="105" max="105" width="10.83203125" bestFit="1" customWidth="1"/>
    <col min="106" max="113" width="11.83203125" bestFit="1" customWidth="1"/>
    <col min="114" max="114" width="8.83203125" bestFit="1" customWidth="1"/>
    <col min="115" max="118" width="11.83203125" bestFit="1" customWidth="1"/>
    <col min="119" max="119" width="10.83203125" bestFit="1" customWidth="1"/>
    <col min="120" max="120" width="2.83203125" bestFit="1" customWidth="1"/>
    <col min="121" max="126" width="11.83203125" bestFit="1" customWidth="1"/>
    <col min="127" max="127" width="10.83203125" bestFit="1" customWidth="1"/>
    <col min="128" max="132" width="11.83203125" bestFit="1" customWidth="1"/>
    <col min="133" max="133" width="10.83203125" bestFit="1" customWidth="1"/>
    <col min="134" max="136" width="11.83203125" bestFit="1" customWidth="1"/>
    <col min="137" max="137" width="7.83203125" bestFit="1" customWidth="1"/>
    <col min="138" max="138" width="2.83203125" bestFit="1" customWidth="1"/>
    <col min="139" max="154" width="11.83203125" bestFit="1" customWidth="1"/>
    <col min="155" max="155" width="10.83203125" bestFit="1" customWidth="1"/>
    <col min="156" max="156" width="2.83203125" bestFit="1" customWidth="1"/>
    <col min="157" max="161" width="11.83203125" bestFit="1" customWidth="1"/>
    <col min="162" max="162" width="10.83203125" bestFit="1" customWidth="1"/>
    <col min="163" max="168" width="11.83203125" bestFit="1" customWidth="1"/>
    <col min="169" max="169" width="6.83203125" bestFit="1" customWidth="1"/>
    <col min="170" max="170" width="10.83203125" bestFit="1" customWidth="1"/>
    <col min="171" max="171" width="2.83203125" bestFit="1" customWidth="1"/>
    <col min="172" max="172" width="11.83203125" bestFit="1" customWidth="1"/>
    <col min="173" max="173" width="8.83203125" bestFit="1" customWidth="1"/>
    <col min="174" max="174" width="5.83203125" bestFit="1" customWidth="1"/>
    <col min="175" max="187" width="11.83203125" bestFit="1" customWidth="1"/>
    <col min="188" max="188" width="5.83203125" bestFit="1" customWidth="1"/>
    <col min="189" max="190" width="11.83203125" bestFit="1" customWidth="1"/>
    <col min="191" max="191" width="10.83203125" bestFit="1" customWidth="1"/>
    <col min="192" max="195" width="11.83203125" bestFit="1" customWidth="1"/>
    <col min="196" max="196" width="2.83203125" bestFit="1" customWidth="1"/>
    <col min="197" max="200" width="11.83203125" bestFit="1" customWidth="1"/>
    <col min="201" max="201" width="4.83203125" bestFit="1" customWidth="1"/>
    <col min="202" max="202" width="6.83203125" bestFit="1" customWidth="1"/>
    <col min="203" max="203" width="11.83203125" bestFit="1" customWidth="1"/>
    <col min="204" max="204" width="10.83203125" bestFit="1" customWidth="1"/>
    <col min="205" max="237" width="11.83203125" bestFit="1" customWidth="1"/>
    <col min="238" max="238" width="10.83203125" bestFit="1" customWidth="1"/>
    <col min="239" max="247" width="11.83203125" bestFit="1" customWidth="1"/>
    <col min="248" max="248" width="10.83203125" bestFit="1" customWidth="1"/>
    <col min="249" max="254" width="11.83203125" bestFit="1" customWidth="1"/>
    <col min="255" max="255" width="10.83203125" bestFit="1" customWidth="1"/>
    <col min="256" max="260" width="11.83203125" bestFit="1" customWidth="1"/>
    <col min="261" max="261" width="10.83203125" bestFit="1" customWidth="1"/>
    <col min="262" max="265" width="11.83203125" bestFit="1" customWidth="1"/>
    <col min="266" max="266" width="2.83203125" bestFit="1" customWidth="1"/>
    <col min="267" max="276" width="11.83203125" bestFit="1" customWidth="1"/>
    <col min="277" max="277" width="7.83203125" bestFit="1" customWidth="1"/>
    <col min="278" max="285" width="11.83203125" bestFit="1" customWidth="1"/>
    <col min="286" max="286" width="10.83203125" bestFit="1" customWidth="1"/>
    <col min="287" max="288" width="11.83203125" bestFit="1" customWidth="1"/>
    <col min="289" max="289" width="9.83203125" bestFit="1" customWidth="1"/>
    <col min="290" max="290" width="6.83203125" bestFit="1" customWidth="1"/>
    <col min="291" max="291" width="11.83203125" bestFit="1" customWidth="1"/>
    <col min="292" max="292" width="10.83203125" bestFit="1" customWidth="1"/>
    <col min="293" max="294" width="11.83203125" bestFit="1" customWidth="1"/>
    <col min="295" max="295" width="10.83203125" bestFit="1" customWidth="1"/>
    <col min="296" max="296" width="11.83203125" bestFit="1" customWidth="1"/>
    <col min="297" max="297" width="10.83203125" bestFit="1" customWidth="1"/>
    <col min="298" max="302" width="11.83203125" bestFit="1" customWidth="1"/>
    <col min="303" max="303" width="5.83203125" bestFit="1" customWidth="1"/>
    <col min="304" max="304" width="9.83203125" bestFit="1" customWidth="1"/>
    <col min="305" max="314" width="11.83203125" bestFit="1" customWidth="1"/>
    <col min="315" max="315" width="2.83203125" bestFit="1" customWidth="1"/>
    <col min="316" max="316" width="11.83203125" bestFit="1" customWidth="1"/>
    <col min="317" max="317" width="10.83203125" bestFit="1" customWidth="1"/>
    <col min="318" max="319" width="11.83203125" bestFit="1" customWidth="1"/>
    <col min="320" max="320" width="10.83203125" bestFit="1" customWidth="1"/>
    <col min="321" max="324" width="11.83203125" bestFit="1" customWidth="1"/>
    <col min="325" max="325" width="10.83203125" bestFit="1" customWidth="1"/>
    <col min="326" max="334" width="11.83203125" bestFit="1" customWidth="1"/>
    <col min="335" max="335" width="4.83203125" bestFit="1" customWidth="1"/>
    <col min="336" max="336" width="11.83203125" bestFit="1" customWidth="1"/>
    <col min="337" max="337" width="10.83203125" bestFit="1" customWidth="1"/>
    <col min="338" max="349" width="11.83203125" bestFit="1" customWidth="1"/>
    <col min="350" max="350" width="10.83203125" bestFit="1" customWidth="1"/>
    <col min="351" max="362" width="11.83203125" bestFit="1" customWidth="1"/>
    <col min="363" max="363" width="6.83203125" bestFit="1" customWidth="1"/>
    <col min="364" max="364" width="10.83203125" bestFit="1" customWidth="1"/>
    <col min="365" max="370" width="11.83203125" bestFit="1" customWidth="1"/>
    <col min="371" max="372" width="10.83203125" bestFit="1" customWidth="1"/>
    <col min="373" max="376" width="11.83203125" bestFit="1" customWidth="1"/>
    <col min="377" max="377" width="10.83203125" bestFit="1" customWidth="1"/>
    <col min="378" max="391" width="11.83203125" bestFit="1" customWidth="1"/>
    <col min="392" max="392" width="5.83203125" bestFit="1" customWidth="1"/>
    <col min="393" max="405" width="11.83203125" bestFit="1" customWidth="1"/>
    <col min="406" max="406" width="10.83203125" bestFit="1" customWidth="1"/>
    <col min="407" max="408" width="11.83203125" bestFit="1" customWidth="1"/>
    <col min="409" max="409" width="10.83203125" bestFit="1" customWidth="1"/>
    <col min="410" max="414" width="11.83203125" bestFit="1" customWidth="1"/>
    <col min="415" max="415" width="4.83203125" bestFit="1" customWidth="1"/>
    <col min="416" max="419" width="11.83203125" bestFit="1" customWidth="1"/>
    <col min="420" max="420" width="5.83203125" bestFit="1" customWidth="1"/>
    <col min="421" max="422" width="11.83203125" bestFit="1" customWidth="1"/>
    <col min="423" max="423" width="4.83203125" bestFit="1" customWidth="1"/>
    <col min="424" max="427" width="11.83203125" bestFit="1" customWidth="1"/>
    <col min="428" max="428" width="4.83203125" bestFit="1" customWidth="1"/>
    <col min="429" max="430" width="11.83203125" bestFit="1" customWidth="1"/>
    <col min="431" max="431" width="9.83203125" bestFit="1" customWidth="1"/>
    <col min="432" max="434" width="11.83203125" bestFit="1" customWidth="1"/>
    <col min="435" max="435" width="6.83203125" bestFit="1" customWidth="1"/>
    <col min="436" max="453" width="11.83203125" bestFit="1" customWidth="1"/>
    <col min="454" max="454" width="9.83203125" bestFit="1" customWidth="1"/>
    <col min="455" max="465" width="11.83203125" bestFit="1" customWidth="1"/>
    <col min="466" max="466" width="10.83203125" bestFit="1" customWidth="1"/>
    <col min="467" max="485" width="11.83203125" bestFit="1" customWidth="1"/>
    <col min="486" max="486" width="10.83203125" bestFit="1" customWidth="1"/>
    <col min="487" max="488" width="11.83203125" bestFit="1" customWidth="1"/>
    <col min="489" max="489" width="7.83203125" bestFit="1" customWidth="1"/>
    <col min="490" max="513" width="11.83203125" bestFit="1" customWidth="1"/>
    <col min="514" max="514" width="6.83203125" bestFit="1" customWidth="1"/>
    <col min="515" max="524" width="11.83203125" bestFit="1" customWidth="1"/>
    <col min="525" max="525" width="4.83203125" bestFit="1" customWidth="1"/>
    <col min="526" max="530" width="11.83203125" bestFit="1" customWidth="1"/>
    <col min="531" max="531" width="10.83203125" bestFit="1" customWidth="1"/>
    <col min="532" max="534" width="11.83203125" bestFit="1" customWidth="1"/>
    <col min="535" max="535" width="10.83203125" bestFit="1" customWidth="1"/>
    <col min="536" max="536" width="11.83203125" bestFit="1" customWidth="1"/>
    <col min="537" max="537" width="10.83203125" bestFit="1" customWidth="1"/>
    <col min="538" max="544" width="11.83203125" bestFit="1" customWidth="1"/>
    <col min="545" max="545" width="4.83203125" bestFit="1" customWidth="1"/>
    <col min="546" max="546" width="11.83203125" bestFit="1" customWidth="1"/>
    <col min="547" max="547" width="10.83203125" bestFit="1" customWidth="1"/>
    <col min="548" max="548" width="11.83203125" bestFit="1" customWidth="1"/>
    <col min="549" max="549" width="5.83203125" bestFit="1" customWidth="1"/>
    <col min="550" max="551" width="11.83203125" bestFit="1" customWidth="1"/>
    <col min="552" max="552" width="5.83203125" bestFit="1" customWidth="1"/>
    <col min="553" max="553" width="11.83203125" bestFit="1" customWidth="1"/>
    <col min="554" max="554" width="6.83203125" bestFit="1" customWidth="1"/>
    <col min="555" max="555" width="11.83203125" bestFit="1" customWidth="1"/>
    <col min="556" max="556" width="2.83203125" bestFit="1" customWidth="1"/>
    <col min="557" max="562" width="11.83203125" bestFit="1" customWidth="1"/>
    <col min="563" max="563" width="2.83203125" bestFit="1" customWidth="1"/>
    <col min="564" max="578" width="11.83203125" bestFit="1" customWidth="1"/>
    <col min="579" max="579" width="10.83203125" bestFit="1" customWidth="1"/>
    <col min="580" max="580" width="11.83203125" bestFit="1" customWidth="1"/>
    <col min="581" max="581" width="10.83203125" bestFit="1" customWidth="1"/>
    <col min="582" max="584" width="11.83203125" bestFit="1" customWidth="1"/>
    <col min="585" max="585" width="9.83203125" bestFit="1" customWidth="1"/>
    <col min="586" max="600" width="11.83203125" bestFit="1" customWidth="1"/>
    <col min="601" max="601" width="6.83203125" bestFit="1" customWidth="1"/>
    <col min="602" max="611" width="11.83203125" bestFit="1" customWidth="1"/>
    <col min="612" max="612" width="8.83203125" bestFit="1" customWidth="1"/>
    <col min="613" max="616" width="11.83203125" bestFit="1" customWidth="1"/>
    <col min="617" max="617" width="4.83203125" bestFit="1" customWidth="1"/>
    <col min="618" max="627" width="11.83203125" bestFit="1" customWidth="1"/>
    <col min="628" max="628" width="5.83203125" bestFit="1" customWidth="1"/>
    <col min="629" max="647" width="11.83203125" bestFit="1" customWidth="1"/>
    <col min="648" max="648" width="10.83203125" bestFit="1" customWidth="1"/>
    <col min="649" max="649" width="11.83203125" bestFit="1" customWidth="1"/>
    <col min="650" max="650" width="5.83203125" bestFit="1" customWidth="1"/>
    <col min="651" max="656" width="11.83203125" bestFit="1" customWidth="1"/>
    <col min="657" max="657" width="10.83203125" bestFit="1" customWidth="1"/>
    <col min="658" max="661" width="11.83203125" bestFit="1" customWidth="1"/>
    <col min="662" max="662" width="10.83203125" bestFit="1" customWidth="1"/>
    <col min="663" max="663" width="9.83203125" bestFit="1" customWidth="1"/>
    <col min="664" max="664" width="10.83203125" bestFit="1" customWidth="1"/>
    <col min="665" max="665" width="11.83203125" bestFit="1" customWidth="1"/>
    <col min="666" max="666" width="10.83203125" bestFit="1" customWidth="1"/>
    <col min="667" max="668" width="11.83203125" bestFit="1" customWidth="1"/>
    <col min="669" max="669" width="10.83203125" bestFit="1" customWidth="1"/>
    <col min="670" max="678" width="11.83203125" bestFit="1" customWidth="1"/>
    <col min="679" max="679" width="9.83203125" bestFit="1" customWidth="1"/>
    <col min="680" max="680" width="2.83203125" bestFit="1" customWidth="1"/>
    <col min="681" max="685" width="11.83203125" bestFit="1" customWidth="1"/>
    <col min="686" max="686" width="6.83203125" bestFit="1" customWidth="1"/>
    <col min="687" max="689" width="11.83203125" bestFit="1" customWidth="1"/>
    <col min="690" max="690" width="10.83203125" bestFit="1" customWidth="1"/>
    <col min="691" max="691" width="2.83203125" bestFit="1" customWidth="1"/>
    <col min="692" max="695" width="11.83203125" bestFit="1" customWidth="1"/>
    <col min="696" max="696" width="10.83203125" bestFit="1" customWidth="1"/>
    <col min="697" max="706" width="11.83203125" bestFit="1" customWidth="1"/>
    <col min="707" max="707" width="8.83203125" bestFit="1" customWidth="1"/>
    <col min="708" max="713" width="11.83203125" bestFit="1" customWidth="1"/>
    <col min="714" max="714" width="10.83203125" bestFit="1" customWidth="1"/>
    <col min="715" max="718" width="11.83203125" bestFit="1" customWidth="1"/>
    <col min="719" max="719" width="10.83203125" bestFit="1" customWidth="1"/>
    <col min="720" max="725" width="11.83203125" bestFit="1" customWidth="1"/>
    <col min="726" max="726" width="5.83203125" bestFit="1" customWidth="1"/>
    <col min="727" max="730" width="11.83203125" bestFit="1" customWidth="1"/>
    <col min="731" max="731" width="10.83203125" bestFit="1" customWidth="1"/>
    <col min="732" max="733" width="11.83203125" bestFit="1" customWidth="1"/>
    <col min="734" max="734" width="2.83203125" bestFit="1" customWidth="1"/>
    <col min="735" max="735" width="10.83203125" bestFit="1" customWidth="1"/>
    <col min="736" max="736" width="11.83203125" bestFit="1" customWidth="1"/>
    <col min="737" max="737" width="4.83203125" bestFit="1" customWidth="1"/>
    <col min="738" max="738" width="7.83203125" bestFit="1" customWidth="1"/>
    <col min="739" max="749" width="11.83203125" bestFit="1" customWidth="1"/>
    <col min="750" max="750" width="10.83203125" bestFit="1" customWidth="1"/>
    <col min="751" max="753" width="11.83203125" bestFit="1" customWidth="1"/>
    <col min="754" max="754" width="7.83203125" bestFit="1" customWidth="1"/>
    <col min="755" max="755" width="11.83203125" bestFit="1" customWidth="1"/>
    <col min="756" max="756" width="10.83203125" bestFit="1" customWidth="1"/>
    <col min="757" max="758" width="11.83203125" bestFit="1" customWidth="1"/>
    <col min="759" max="759" width="10.83203125" bestFit="1" customWidth="1"/>
    <col min="760" max="762" width="11.83203125" bestFit="1" customWidth="1"/>
    <col min="763" max="763" width="8.83203125" bestFit="1" customWidth="1"/>
    <col min="764" max="770" width="11.83203125" bestFit="1" customWidth="1"/>
    <col min="771" max="771" width="6.83203125" bestFit="1" customWidth="1"/>
    <col min="772" max="772" width="5.83203125" bestFit="1" customWidth="1"/>
    <col min="773" max="774" width="11.83203125" bestFit="1" customWidth="1"/>
    <col min="775" max="775" width="5.83203125" bestFit="1" customWidth="1"/>
    <col min="776" max="776" width="11.83203125" bestFit="1" customWidth="1"/>
    <col min="777" max="777" width="6.83203125" bestFit="1" customWidth="1"/>
    <col min="778" max="780" width="11.83203125" bestFit="1" customWidth="1"/>
    <col min="781" max="781" width="10.83203125" bestFit="1" customWidth="1"/>
    <col min="782" max="783" width="11.83203125" bestFit="1" customWidth="1"/>
    <col min="784" max="784" width="2.83203125" bestFit="1" customWidth="1"/>
    <col min="785" max="788" width="11.83203125" bestFit="1" customWidth="1"/>
    <col min="789" max="789" width="10.83203125" bestFit="1" customWidth="1"/>
    <col min="790" max="794" width="11.83203125" bestFit="1" customWidth="1"/>
    <col min="795" max="795" width="10.83203125" bestFit="1" customWidth="1"/>
    <col min="796" max="798" width="11.83203125" bestFit="1" customWidth="1"/>
    <col min="799" max="799" width="4.83203125" bestFit="1" customWidth="1"/>
    <col min="800" max="803" width="11.83203125" bestFit="1" customWidth="1"/>
    <col min="804" max="804" width="7.83203125" bestFit="1" customWidth="1"/>
    <col min="805" max="808" width="11.83203125" bestFit="1" customWidth="1"/>
    <col min="809" max="809" width="5.83203125" bestFit="1" customWidth="1"/>
    <col min="810" max="815" width="11.83203125" bestFit="1" customWidth="1"/>
    <col min="816" max="816" width="8.83203125" bestFit="1" customWidth="1"/>
    <col min="817" max="819" width="11.83203125" bestFit="1" customWidth="1"/>
    <col min="820" max="820" width="2.83203125" bestFit="1" customWidth="1"/>
    <col min="821" max="821" width="11.83203125" bestFit="1" customWidth="1"/>
    <col min="822" max="822" width="6.83203125" bestFit="1" customWidth="1"/>
    <col min="823" max="826" width="11.83203125" bestFit="1" customWidth="1"/>
    <col min="827" max="827" width="4.83203125" bestFit="1" customWidth="1"/>
    <col min="828" max="834" width="11.83203125" bestFit="1" customWidth="1"/>
    <col min="835" max="835" width="10.83203125" bestFit="1" customWidth="1"/>
    <col min="836" max="838" width="11.83203125" bestFit="1" customWidth="1"/>
    <col min="839" max="839" width="5.83203125" bestFit="1" customWidth="1"/>
    <col min="840" max="840" width="10.83203125" bestFit="1" customWidth="1"/>
    <col min="841" max="841" width="6.83203125" bestFit="1" customWidth="1"/>
    <col min="842" max="842" width="11.83203125" bestFit="1" customWidth="1"/>
    <col min="843" max="843" width="6.83203125" bestFit="1" customWidth="1"/>
    <col min="844" max="844" width="11.83203125" bestFit="1" customWidth="1"/>
    <col min="845" max="845" width="6.83203125" bestFit="1" customWidth="1"/>
    <col min="846" max="849" width="11.83203125" bestFit="1" customWidth="1"/>
    <col min="850" max="850" width="9.83203125" bestFit="1" customWidth="1"/>
    <col min="851" max="863" width="11.83203125" bestFit="1" customWidth="1"/>
    <col min="864" max="864" width="10.83203125" bestFit="1" customWidth="1"/>
    <col min="865" max="873" width="11.83203125" bestFit="1" customWidth="1"/>
    <col min="874" max="874" width="5.83203125" bestFit="1" customWidth="1"/>
    <col min="875" max="876" width="11.83203125" bestFit="1" customWidth="1"/>
    <col min="877" max="877" width="5.83203125" bestFit="1" customWidth="1"/>
    <col min="878" max="887" width="11.83203125" bestFit="1" customWidth="1"/>
    <col min="888" max="888" width="5.83203125" bestFit="1" customWidth="1"/>
    <col min="889" max="889" width="10.83203125" bestFit="1" customWidth="1"/>
    <col min="890" max="891" width="11.83203125" bestFit="1" customWidth="1"/>
    <col min="892" max="892" width="5.83203125" bestFit="1" customWidth="1"/>
    <col min="893" max="902" width="11.83203125" bestFit="1" customWidth="1"/>
    <col min="903" max="903" width="10.83203125" bestFit="1" customWidth="1"/>
    <col min="904" max="910" width="11.83203125" bestFit="1" customWidth="1"/>
    <col min="911" max="911" width="6.83203125" bestFit="1" customWidth="1"/>
    <col min="912" max="912" width="11.83203125" bestFit="1" customWidth="1"/>
    <col min="913" max="913" width="8.83203125" bestFit="1" customWidth="1"/>
    <col min="914" max="921" width="11.83203125" bestFit="1" customWidth="1"/>
    <col min="922" max="922" width="8.83203125" bestFit="1" customWidth="1"/>
    <col min="923" max="923" width="11.83203125" bestFit="1" customWidth="1"/>
    <col min="924" max="925" width="5.83203125" bestFit="1" customWidth="1"/>
    <col min="926" max="926" width="11.83203125" bestFit="1" customWidth="1"/>
    <col min="927" max="927" width="10.83203125" bestFit="1" customWidth="1"/>
    <col min="928" max="933" width="11.83203125" bestFit="1" customWidth="1"/>
    <col min="934" max="934" width="8.83203125" bestFit="1" customWidth="1"/>
    <col min="935" max="940" width="11.83203125" bestFit="1" customWidth="1"/>
    <col min="941" max="941" width="10.83203125" bestFit="1" customWidth="1"/>
    <col min="942" max="947" width="11.83203125" bestFit="1" customWidth="1"/>
    <col min="948" max="949" width="10.83203125" bestFit="1" customWidth="1"/>
    <col min="950" max="952" width="11.83203125" bestFit="1" customWidth="1"/>
    <col min="953" max="953" width="10.83203125" bestFit="1" customWidth="1"/>
    <col min="954" max="956" width="11.83203125" bestFit="1" customWidth="1"/>
    <col min="957" max="957" width="10.83203125" bestFit="1" customWidth="1"/>
    <col min="958" max="958" width="11.83203125" bestFit="1" customWidth="1"/>
    <col min="959" max="959" width="9.83203125" bestFit="1" customWidth="1"/>
    <col min="960" max="960" width="11.83203125" bestFit="1" customWidth="1"/>
    <col min="961" max="961" width="6.83203125" bestFit="1" customWidth="1"/>
    <col min="962" max="962" width="8.83203125" bestFit="1" customWidth="1"/>
    <col min="963" max="963" width="6.83203125" bestFit="1" customWidth="1"/>
    <col min="964" max="966" width="11.83203125" bestFit="1" customWidth="1"/>
    <col min="967" max="967" width="10.83203125" bestFit="1" customWidth="1"/>
    <col min="968" max="975" width="11.83203125" bestFit="1" customWidth="1"/>
    <col min="976" max="976" width="5.83203125" bestFit="1" customWidth="1"/>
    <col min="977" max="985" width="11.83203125" bestFit="1" customWidth="1"/>
    <col min="986" max="986" width="6.83203125" bestFit="1" customWidth="1"/>
    <col min="987" max="987" width="11" bestFit="1" customWidth="1"/>
  </cols>
  <sheetData>
    <row r="1" spans="1:6" x14ac:dyDescent="0.35">
      <c r="A1" s="5" t="s">
        <v>6</v>
      </c>
      <c r="B1" t="s">
        <v>2046</v>
      </c>
    </row>
    <row r="3" spans="1:6" x14ac:dyDescent="0.35">
      <c r="A3" s="5" t="s">
        <v>2071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6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6" t="s">
        <v>2048</v>
      </c>
      <c r="E6">
        <v>4</v>
      </c>
      <c r="F6">
        <v>4</v>
      </c>
    </row>
    <row r="7" spans="1:6" x14ac:dyDescent="0.35">
      <c r="A7" s="6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6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6" t="s">
        <v>2051</v>
      </c>
      <c r="C9">
        <v>8</v>
      </c>
      <c r="E9">
        <v>10</v>
      </c>
      <c r="F9">
        <v>18</v>
      </c>
    </row>
    <row r="10" spans="1:6" x14ac:dyDescent="0.35">
      <c r="A10" s="6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6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6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6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6" t="s">
        <v>2056</v>
      </c>
      <c r="C14">
        <v>3</v>
      </c>
      <c r="E14">
        <v>4</v>
      </c>
      <c r="F14">
        <v>7</v>
      </c>
    </row>
    <row r="15" spans="1:6" x14ac:dyDescent="0.35">
      <c r="A15" s="6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6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6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6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6" t="s">
        <v>2061</v>
      </c>
      <c r="C19">
        <v>4</v>
      </c>
      <c r="E19">
        <v>4</v>
      </c>
      <c r="F19">
        <v>8</v>
      </c>
    </row>
    <row r="20" spans="1:6" x14ac:dyDescent="0.35">
      <c r="A20" s="6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6" t="s">
        <v>2063</v>
      </c>
      <c r="C21">
        <v>9</v>
      </c>
      <c r="E21">
        <v>5</v>
      </c>
      <c r="F21">
        <v>14</v>
      </c>
    </row>
    <row r="22" spans="1:6" x14ac:dyDescent="0.35">
      <c r="A22" s="6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6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6" t="s">
        <v>2066</v>
      </c>
      <c r="C24">
        <v>7</v>
      </c>
      <c r="E24">
        <v>14</v>
      </c>
      <c r="F24">
        <v>21</v>
      </c>
    </row>
    <row r="25" spans="1:6" x14ac:dyDescent="0.35">
      <c r="A25" s="6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6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6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6" t="s">
        <v>2070</v>
      </c>
      <c r="E28">
        <v>3</v>
      </c>
      <c r="F28">
        <v>3</v>
      </c>
    </row>
    <row r="29" spans="1:6" x14ac:dyDescent="0.35">
      <c r="A29" s="6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1C96-2BF1-41BA-9F29-D820D0AAD38D}">
  <sheetPr codeName="Sheet3"/>
  <dimension ref="A1:E18"/>
  <sheetViews>
    <sheetView topLeftCell="A2" workbookViewId="0">
      <selection activeCell="R12" sqref="R1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5" t="s">
        <v>2031</v>
      </c>
      <c r="B1" t="s">
        <v>2046</v>
      </c>
    </row>
    <row r="2" spans="1:5" x14ac:dyDescent="0.35">
      <c r="A2" s="5" t="s">
        <v>2087</v>
      </c>
      <c r="B2" t="s">
        <v>2046</v>
      </c>
    </row>
    <row r="4" spans="1:5" x14ac:dyDescent="0.35">
      <c r="A4" s="5" t="s">
        <v>2045</v>
      </c>
      <c r="B4" s="5" t="s">
        <v>2044</v>
      </c>
    </row>
    <row r="5" spans="1:5" x14ac:dyDescent="0.35">
      <c r="A5" s="5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6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98B4-2197-4A63-A271-26577ED6BE26}">
  <sheetPr codeName="Sheet4"/>
  <dimension ref="A1:H19"/>
  <sheetViews>
    <sheetView workbookViewId="0">
      <selection activeCell="J7" sqref="J7"/>
    </sheetView>
  </sheetViews>
  <sheetFormatPr defaultRowHeight="15.5" x14ac:dyDescent="0.35"/>
  <cols>
    <col min="1" max="1" width="22.83203125" customWidth="1"/>
    <col min="2" max="2" width="20.25" bestFit="1" customWidth="1"/>
    <col min="3" max="3" width="15.83203125" bestFit="1" customWidth="1"/>
    <col min="4" max="4" width="19" bestFit="1" customWidth="1"/>
    <col min="5" max="5" width="14.83203125" bestFit="1" customWidth="1"/>
    <col min="6" max="6" width="23.5" bestFit="1" customWidth="1"/>
    <col min="7" max="7" width="19.08203125" bestFit="1" customWidth="1"/>
    <col min="8" max="8" width="22.25" bestFit="1" customWidth="1"/>
  </cols>
  <sheetData>
    <row r="1" spans="1:8" ht="18.5" x14ac:dyDescent="0.45">
      <c r="A1" s="8" t="s">
        <v>2088</v>
      </c>
      <c r="B1" s="8" t="s">
        <v>2089</v>
      </c>
      <c r="C1" s="9" t="s">
        <v>2090</v>
      </c>
      <c r="D1" s="8" t="s">
        <v>2091</v>
      </c>
      <c r="E1" s="8" t="s">
        <v>2092</v>
      </c>
      <c r="F1" s="8" t="s">
        <v>2093</v>
      </c>
      <c r="G1" s="8" t="s">
        <v>2108</v>
      </c>
      <c r="H1" s="8" t="s">
        <v>2094</v>
      </c>
    </row>
    <row r="2" spans="1:8" x14ac:dyDescent="0.35">
      <c r="A2" s="10" t="s">
        <v>2096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SUM(D2,C2,B2)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s="10" t="s">
        <v>2095</v>
      </c>
      <c r="B3">
        <f>COUNTIFS(Crowdfunding!D:D,"&gt;=1000",Crowdfunding!G:G,"successful",Crowdfunding!D:D,"&lt;5000")</f>
        <v>191</v>
      </c>
      <c r="C3">
        <f>COUNTIFS(Crowdfunding!D:D,"&gt;=1000",Crowdfunding!G:G,"failed",Crowdfunding!D:D,"&lt;5000")</f>
        <v>38</v>
      </c>
      <c r="D3">
        <f>COUNTIFS(Crowdfunding!D:D,"&gt;=1000",Crowdfunding!G:G,"canceled",Crowdfunding!D:D,"&lt;5000")</f>
        <v>2</v>
      </c>
      <c r="E3">
        <f t="shared" ref="E3:E13" si="0">SUM(D3,C3,B3)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s="10" t="s">
        <v>2097</v>
      </c>
      <c r="B4">
        <f>COUNTIFS(Crowdfunding!D:D,"&gt;=5000",Crowdfunding!G:G,"successful",Crowdfunding!D:D,"&lt;10000")</f>
        <v>164</v>
      </c>
      <c r="C4">
        <f>COUNTIFS(Crowdfunding!D:D,"&gt;=5000",Crowdfunding!G:G,"failed",Crowdfunding!D:D,"&lt;10000")</f>
        <v>126</v>
      </c>
      <c r="D4">
        <f>COUNTIFS(Crowdfunding!D:D,"&gt;=5000",Crowdfunding!G:G,"canceled",Crowdfunding!D:D,"&lt;10000")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s="10" t="s">
        <v>2098</v>
      </c>
      <c r="B5">
        <f>COUNTIFS(Crowdfunding!D:D,"&gt;=10000",Crowdfunding!G:G,"successful",Crowdfunding!D:D,"&lt;15000")</f>
        <v>4</v>
      </c>
      <c r="C5">
        <f>COUNTIFS(Crowdfunding!D:D,"&gt;=10000",Crowdfunding!G:G,"failed",Crowdfunding!D:D,"&lt;15000")</f>
        <v>5</v>
      </c>
      <c r="D5">
        <f>COUNTIFS(Crowdfunding!D:D,"&gt;=10000",Crowdfunding!G:G,"canceled",Crowdfunding!D:D,"&lt;5000")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s="10" t="s">
        <v>2099</v>
      </c>
      <c r="B6">
        <f>COUNTIFS(Crowdfunding!D:D,"&gt;=15000",Crowdfunding!G:G,"successful",Crowdfunding!D:D,"&lt;20000")</f>
        <v>10</v>
      </c>
      <c r="C6">
        <f>COUNTIFS(Crowdfunding!D:D,"&gt;=15000",Crowdfunding!G:G,"failed",Crowdfunding!D:D,"&lt;20000")</f>
        <v>0</v>
      </c>
      <c r="D6">
        <f>COUNTIFS(Crowdfunding!D:D,"&gt;=15000",Crowdfunding!G:G,"canceled",Crowdfunding!D:D,"&lt;20000")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s="10" t="s">
        <v>2100</v>
      </c>
      <c r="B7">
        <f>COUNTIFS(Crowdfunding!D:D,"&gt;=20000",Crowdfunding!G:G,"successful",Crowdfunding!D:D,"&lt;25000")</f>
        <v>7</v>
      </c>
      <c r="C7">
        <f>COUNTIFS(Crowdfunding!D:D,"&gt;=20000",Crowdfunding!G:G,"failed",Crowdfunding!D:D,"&lt;25000")</f>
        <v>0</v>
      </c>
      <c r="D7">
        <f>COUNTIFS(Crowdfunding!D:D,"&gt;=20000",Crowdfunding!G:G,"canceled",Crowdfunding!D:D,"&lt;25000")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s="10" t="s">
        <v>2101</v>
      </c>
      <c r="B8">
        <f>COUNTIFS(Crowdfunding!D:D,"&gt;=25000",Crowdfunding!G:G,"successful",Crowdfunding!D:D,"&lt;30000")</f>
        <v>11</v>
      </c>
      <c r="C8">
        <f>COUNTIFS(Crowdfunding!D:D,"&gt;=25000",Crowdfunding!G:G,"failed",Crowdfunding!D:D,"&lt;30000")</f>
        <v>3</v>
      </c>
      <c r="D8">
        <f>COUNTIFS(Crowdfunding!D:D,"&gt;=25000",Crowdfunding!G:G,"canceled",Crowdfunding!D:D,"&lt;30000")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s="10" t="s">
        <v>2102</v>
      </c>
      <c r="B9">
        <f>COUNTIFS(Crowdfunding!D:D,"&gt;=30000",Crowdfunding!G:G,"successful",Crowdfunding!D:D,"&lt;35000")</f>
        <v>7</v>
      </c>
      <c r="C9">
        <f>COUNTIFS(Crowdfunding!D:D,"&gt;=30000",Crowdfunding!G:G,"failed",Crowdfunding!D:D,"&lt;35000")</f>
        <v>0</v>
      </c>
      <c r="D9">
        <f>COUNTIFS(Crowdfunding!D:D,"&gt;=30000",Crowdfunding!G:G,"canceled",Crowdfunding!D:D,"&lt;35000")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s="10" t="s">
        <v>2103</v>
      </c>
      <c r="B10">
        <f>COUNTIFS(Crowdfunding!D:D,"&gt;=35000",Crowdfunding!G:G,"successful",Crowdfunding!D:D,"&lt;40000")</f>
        <v>8</v>
      </c>
      <c r="C10">
        <f>COUNTIFS(Crowdfunding!D:D,"&gt;=35000",Crowdfunding!G:G,"failed",Crowdfunding!D:D,"&lt;40000")</f>
        <v>3</v>
      </c>
      <c r="D10">
        <f>COUNTIFS(Crowdfunding!D:D,"&gt;=35000",Crowdfunding!G:G,"canceled",Crowdfunding!D:D,"&lt;40000")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s="10" t="s">
        <v>2104</v>
      </c>
      <c r="B11">
        <f>COUNTIFS(Crowdfunding!D:D,"&gt;=40000",Crowdfunding!G:G,"successful",Crowdfunding!D:D,"&lt;45000")</f>
        <v>11</v>
      </c>
      <c r="C11">
        <f>COUNTIFS(Crowdfunding!D:D,"&gt;=40000",Crowdfunding!G:G,"failed",Crowdfunding!D:D,"&lt;45000")</f>
        <v>3</v>
      </c>
      <c r="D11">
        <f>COUNTIFS(Crowdfunding!D:D,"&gt;=40000",Crowdfunding!G:G,"canceled",Crowdfunding!D:D,"&lt;45000")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s="10" t="s">
        <v>2105</v>
      </c>
      <c r="B12">
        <f>COUNTIFS(Crowdfunding!D:D,"&gt;=45000",Crowdfunding!G:G,"successful",Crowdfunding!D:D,"&lt;50000")</f>
        <v>8</v>
      </c>
      <c r="C12">
        <f>COUNTIFS(Crowdfunding!D:D,"&gt;=45000",Crowdfunding!G:G,"failed",Crowdfunding!D:D,"&lt;50000")</f>
        <v>3</v>
      </c>
      <c r="D12">
        <f>COUNTIFS(Crowdfunding!D:D,"&gt;=45000",Crowdfunding!G:G,"canceled",Crowdfunding!D:D,"&lt;50000")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s="11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9" spans="2:2" x14ac:dyDescent="0.35">
      <c r="B19" t="s">
        <v>2107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F070-AD6A-43BC-91D1-F2062BE91846}">
  <sheetPr codeName="Sheet6" filterMode="1"/>
  <dimension ref="A1:N1366"/>
  <sheetViews>
    <sheetView tabSelected="1" workbookViewId="0">
      <selection activeCell="B1" sqref="B1:B1048576"/>
    </sheetView>
  </sheetViews>
  <sheetFormatPr defaultRowHeight="15.5" x14ac:dyDescent="0.35"/>
  <cols>
    <col min="1" max="1" width="14.08203125" customWidth="1"/>
    <col min="2" max="2" width="17" customWidth="1"/>
    <col min="4" max="4" width="10.33203125" customWidth="1"/>
    <col min="5" max="5" width="8.6640625" customWidth="1"/>
  </cols>
  <sheetData>
    <row r="1" spans="1:14" x14ac:dyDescent="0.35">
      <c r="A1" s="1" t="s">
        <v>4</v>
      </c>
      <c r="B1" s="13" t="s">
        <v>5</v>
      </c>
      <c r="D1" t="s">
        <v>2110</v>
      </c>
      <c r="F1" t="s">
        <v>2117</v>
      </c>
      <c r="H1" t="s">
        <v>2118</v>
      </c>
      <c r="J1" t="s">
        <v>2119</v>
      </c>
      <c r="L1" t="s">
        <v>2120</v>
      </c>
      <c r="N1" t="s">
        <v>2121</v>
      </c>
    </row>
    <row r="2" spans="1:14" hidden="1" x14ac:dyDescent="0.35">
      <c r="A2" t="s">
        <v>14</v>
      </c>
    </row>
    <row r="3" spans="1:14" hidden="1" x14ac:dyDescent="0.35">
      <c r="A3" t="s">
        <v>20</v>
      </c>
    </row>
    <row r="4" spans="1:14" hidden="1" x14ac:dyDescent="0.35">
      <c r="A4" t="s">
        <v>20</v>
      </c>
    </row>
    <row r="5" spans="1:14" hidden="1" x14ac:dyDescent="0.35">
      <c r="A5" t="s">
        <v>14</v>
      </c>
    </row>
    <row r="6" spans="1:14" hidden="1" x14ac:dyDescent="0.35">
      <c r="A6" t="s">
        <v>14</v>
      </c>
    </row>
    <row r="7" spans="1:14" hidden="1" x14ac:dyDescent="0.35">
      <c r="A7" t="s">
        <v>20</v>
      </c>
    </row>
    <row r="8" spans="1:14" hidden="1" x14ac:dyDescent="0.35">
      <c r="A8" t="s">
        <v>14</v>
      </c>
    </row>
    <row r="9" spans="1:14" hidden="1" x14ac:dyDescent="0.35">
      <c r="A9" t="s">
        <v>20</v>
      </c>
    </row>
    <row r="10" spans="1:14" hidden="1" x14ac:dyDescent="0.35">
      <c r="A10" t="s">
        <v>47</v>
      </c>
    </row>
    <row r="11" spans="1:14" hidden="1" x14ac:dyDescent="0.35">
      <c r="A11" t="s">
        <v>14</v>
      </c>
    </row>
    <row r="12" spans="1:14" hidden="1" x14ac:dyDescent="0.35">
      <c r="A12" t="s">
        <v>20</v>
      </c>
    </row>
    <row r="13" spans="1:14" hidden="1" x14ac:dyDescent="0.35">
      <c r="A13" t="s">
        <v>14</v>
      </c>
    </row>
    <row r="14" spans="1:14" hidden="1" x14ac:dyDescent="0.35">
      <c r="A14" t="s">
        <v>14</v>
      </c>
    </row>
    <row r="15" spans="1:14" hidden="1" x14ac:dyDescent="0.35">
      <c r="A15" t="s">
        <v>20</v>
      </c>
    </row>
    <row r="16" spans="1:14" hidden="1" x14ac:dyDescent="0.35">
      <c r="A16" t="s">
        <v>14</v>
      </c>
    </row>
    <row r="17" spans="1:1" hidden="1" x14ac:dyDescent="0.35">
      <c r="A17" t="s">
        <v>14</v>
      </c>
    </row>
    <row r="18" spans="1:1" hidden="1" x14ac:dyDescent="0.35">
      <c r="A18" t="s">
        <v>20</v>
      </c>
    </row>
    <row r="19" spans="1:1" hidden="1" x14ac:dyDescent="0.35">
      <c r="A19" t="s">
        <v>20</v>
      </c>
    </row>
    <row r="20" spans="1:1" hidden="1" x14ac:dyDescent="0.35">
      <c r="A20" t="s">
        <v>74</v>
      </c>
    </row>
    <row r="21" spans="1:1" hidden="1" x14ac:dyDescent="0.35">
      <c r="A21" t="s">
        <v>14</v>
      </c>
    </row>
    <row r="22" spans="1:1" hidden="1" x14ac:dyDescent="0.35">
      <c r="A22" t="s">
        <v>20</v>
      </c>
    </row>
    <row r="23" spans="1:1" hidden="1" x14ac:dyDescent="0.35">
      <c r="A23" t="s">
        <v>14</v>
      </c>
    </row>
    <row r="24" spans="1:1" hidden="1" x14ac:dyDescent="0.35">
      <c r="A24" t="s">
        <v>20</v>
      </c>
    </row>
    <row r="25" spans="1:1" hidden="1" x14ac:dyDescent="0.35">
      <c r="A25" t="s">
        <v>20</v>
      </c>
    </row>
    <row r="26" spans="1:1" hidden="1" x14ac:dyDescent="0.35">
      <c r="A26" t="s">
        <v>20</v>
      </c>
    </row>
    <row r="27" spans="1:1" hidden="1" x14ac:dyDescent="0.35">
      <c r="A27" t="s">
        <v>20</v>
      </c>
    </row>
    <row r="28" spans="1:1" hidden="1" x14ac:dyDescent="0.35">
      <c r="A28" t="s">
        <v>74</v>
      </c>
    </row>
    <row r="29" spans="1:1" hidden="1" x14ac:dyDescent="0.35">
      <c r="A29" t="s">
        <v>14</v>
      </c>
    </row>
    <row r="30" spans="1:1" hidden="1" x14ac:dyDescent="0.35">
      <c r="A30" t="s">
        <v>20</v>
      </c>
    </row>
    <row r="31" spans="1:1" hidden="1" x14ac:dyDescent="0.35">
      <c r="A31" t="s">
        <v>20</v>
      </c>
    </row>
    <row r="32" spans="1:1" hidden="1" x14ac:dyDescent="0.35">
      <c r="A32" t="s">
        <v>20</v>
      </c>
    </row>
    <row r="33" spans="1:1" hidden="1" x14ac:dyDescent="0.35">
      <c r="A33" t="s">
        <v>20</v>
      </c>
    </row>
    <row r="34" spans="1:1" hidden="1" x14ac:dyDescent="0.35">
      <c r="A34" t="s">
        <v>14</v>
      </c>
    </row>
    <row r="35" spans="1:1" hidden="1" x14ac:dyDescent="0.35">
      <c r="A35" t="s">
        <v>20</v>
      </c>
    </row>
    <row r="36" spans="1:1" hidden="1" x14ac:dyDescent="0.35">
      <c r="A36" t="s">
        <v>20</v>
      </c>
    </row>
    <row r="37" spans="1:1" hidden="1" x14ac:dyDescent="0.35">
      <c r="A37" t="s">
        <v>20</v>
      </c>
    </row>
    <row r="38" spans="1:1" hidden="1" x14ac:dyDescent="0.35">
      <c r="A38" t="s">
        <v>20</v>
      </c>
    </row>
    <row r="39" spans="1:1" hidden="1" x14ac:dyDescent="0.35">
      <c r="A39" t="s">
        <v>20</v>
      </c>
    </row>
    <row r="40" spans="1:1" hidden="1" x14ac:dyDescent="0.35">
      <c r="A40" t="s">
        <v>20</v>
      </c>
    </row>
    <row r="41" spans="1:1" hidden="1" x14ac:dyDescent="0.35">
      <c r="A41" t="s">
        <v>14</v>
      </c>
    </row>
    <row r="42" spans="1:1" hidden="1" x14ac:dyDescent="0.35">
      <c r="A42" t="s">
        <v>20</v>
      </c>
    </row>
    <row r="43" spans="1:1" hidden="1" x14ac:dyDescent="0.35">
      <c r="A43" t="s">
        <v>20</v>
      </c>
    </row>
    <row r="44" spans="1:1" hidden="1" x14ac:dyDescent="0.35">
      <c r="A44" t="s">
        <v>20</v>
      </c>
    </row>
    <row r="45" spans="1:1" hidden="1" x14ac:dyDescent="0.35">
      <c r="A45" t="s">
        <v>20</v>
      </c>
    </row>
    <row r="46" spans="1:1" hidden="1" x14ac:dyDescent="0.35">
      <c r="A46" t="s">
        <v>20</v>
      </c>
    </row>
    <row r="47" spans="1:1" hidden="1" x14ac:dyDescent="0.35">
      <c r="A47" t="s">
        <v>14</v>
      </c>
    </row>
    <row r="48" spans="1:1" hidden="1" x14ac:dyDescent="0.35">
      <c r="A48" t="s">
        <v>20</v>
      </c>
    </row>
    <row r="49" spans="1:1" hidden="1" x14ac:dyDescent="0.35">
      <c r="A49" t="s">
        <v>20</v>
      </c>
    </row>
    <row r="50" spans="1:1" hidden="1" x14ac:dyDescent="0.35">
      <c r="A50" t="s">
        <v>20</v>
      </c>
    </row>
    <row r="51" spans="1:1" hidden="1" x14ac:dyDescent="0.35">
      <c r="A51" t="s">
        <v>20</v>
      </c>
    </row>
    <row r="52" spans="1:1" hidden="1" x14ac:dyDescent="0.35">
      <c r="A52" t="s">
        <v>14</v>
      </c>
    </row>
    <row r="53" spans="1:1" hidden="1" x14ac:dyDescent="0.35">
      <c r="A53" t="s">
        <v>14</v>
      </c>
    </row>
    <row r="54" spans="1:1" hidden="1" x14ac:dyDescent="0.35">
      <c r="A54" t="s">
        <v>14</v>
      </c>
    </row>
    <row r="55" spans="1:1" hidden="1" x14ac:dyDescent="0.35">
      <c r="A55" t="s">
        <v>20</v>
      </c>
    </row>
    <row r="56" spans="1:1" hidden="1" x14ac:dyDescent="0.35">
      <c r="A56" t="s">
        <v>14</v>
      </c>
    </row>
    <row r="57" spans="1:1" hidden="1" x14ac:dyDescent="0.35">
      <c r="A57" t="s">
        <v>20</v>
      </c>
    </row>
    <row r="58" spans="1:1" hidden="1" x14ac:dyDescent="0.35">
      <c r="A58" t="s">
        <v>20</v>
      </c>
    </row>
    <row r="59" spans="1:1" hidden="1" x14ac:dyDescent="0.35">
      <c r="A59" t="s">
        <v>20</v>
      </c>
    </row>
    <row r="60" spans="1:1" hidden="1" x14ac:dyDescent="0.35">
      <c r="A60" t="s">
        <v>20</v>
      </c>
    </row>
    <row r="61" spans="1:1" hidden="1" x14ac:dyDescent="0.35">
      <c r="A61" t="s">
        <v>20</v>
      </c>
    </row>
    <row r="62" spans="1:1" hidden="1" x14ac:dyDescent="0.35">
      <c r="A62" t="s">
        <v>20</v>
      </c>
    </row>
    <row r="63" spans="1:1" hidden="1" x14ac:dyDescent="0.35">
      <c r="A63" t="s">
        <v>14</v>
      </c>
    </row>
    <row r="64" spans="1:1" hidden="1" x14ac:dyDescent="0.35">
      <c r="A64" t="s">
        <v>20</v>
      </c>
    </row>
    <row r="65" spans="1:1" hidden="1" x14ac:dyDescent="0.35">
      <c r="A65" t="s">
        <v>14</v>
      </c>
    </row>
    <row r="66" spans="1:1" hidden="1" x14ac:dyDescent="0.35">
      <c r="A66" t="s">
        <v>14</v>
      </c>
    </row>
    <row r="67" spans="1:1" hidden="1" x14ac:dyDescent="0.35">
      <c r="A67" t="s">
        <v>20</v>
      </c>
    </row>
    <row r="68" spans="1:1" hidden="1" x14ac:dyDescent="0.35">
      <c r="A68" t="s">
        <v>14</v>
      </c>
    </row>
    <row r="69" spans="1:1" hidden="1" x14ac:dyDescent="0.35">
      <c r="A69" t="s">
        <v>20</v>
      </c>
    </row>
    <row r="70" spans="1:1" hidden="1" x14ac:dyDescent="0.35">
      <c r="A70" t="s">
        <v>20</v>
      </c>
    </row>
    <row r="71" spans="1:1" hidden="1" x14ac:dyDescent="0.35">
      <c r="A71" t="s">
        <v>74</v>
      </c>
    </row>
    <row r="72" spans="1:1" hidden="1" x14ac:dyDescent="0.35">
      <c r="A72" t="s">
        <v>20</v>
      </c>
    </row>
    <row r="73" spans="1:1" hidden="1" x14ac:dyDescent="0.35">
      <c r="A73" t="s">
        <v>20</v>
      </c>
    </row>
    <row r="74" spans="1:1" hidden="1" x14ac:dyDescent="0.35">
      <c r="A74" t="s">
        <v>20</v>
      </c>
    </row>
    <row r="75" spans="1:1" hidden="1" x14ac:dyDescent="0.35">
      <c r="A75" t="s">
        <v>20</v>
      </c>
    </row>
    <row r="76" spans="1:1" hidden="1" x14ac:dyDescent="0.35">
      <c r="A76" t="s">
        <v>20</v>
      </c>
    </row>
    <row r="77" spans="1:1" hidden="1" x14ac:dyDescent="0.35">
      <c r="A77" t="s">
        <v>20</v>
      </c>
    </row>
    <row r="78" spans="1:1" hidden="1" x14ac:dyDescent="0.35">
      <c r="A78" t="s">
        <v>14</v>
      </c>
    </row>
    <row r="79" spans="1:1" hidden="1" x14ac:dyDescent="0.35">
      <c r="A79" t="s">
        <v>14</v>
      </c>
    </row>
    <row r="80" spans="1:1" hidden="1" x14ac:dyDescent="0.35">
      <c r="A80" t="s">
        <v>20</v>
      </c>
    </row>
    <row r="81" spans="1:1" hidden="1" x14ac:dyDescent="0.35">
      <c r="A81" t="s">
        <v>14</v>
      </c>
    </row>
    <row r="82" spans="1:1" hidden="1" x14ac:dyDescent="0.35">
      <c r="A82" t="s">
        <v>20</v>
      </c>
    </row>
    <row r="83" spans="1:1" hidden="1" x14ac:dyDescent="0.35">
      <c r="A83" t="s">
        <v>20</v>
      </c>
    </row>
    <row r="84" spans="1:1" hidden="1" x14ac:dyDescent="0.35">
      <c r="A84" t="s">
        <v>20</v>
      </c>
    </row>
    <row r="85" spans="1:1" hidden="1" x14ac:dyDescent="0.35">
      <c r="A85" t="s">
        <v>14</v>
      </c>
    </row>
    <row r="86" spans="1:1" hidden="1" x14ac:dyDescent="0.35">
      <c r="A86" t="s">
        <v>20</v>
      </c>
    </row>
    <row r="87" spans="1:1" hidden="1" x14ac:dyDescent="0.35">
      <c r="A87" t="s">
        <v>20</v>
      </c>
    </row>
    <row r="88" spans="1:1" hidden="1" x14ac:dyDescent="0.35">
      <c r="A88" t="s">
        <v>20</v>
      </c>
    </row>
    <row r="89" spans="1:1" hidden="1" x14ac:dyDescent="0.35">
      <c r="A89" t="s">
        <v>14</v>
      </c>
    </row>
    <row r="90" spans="1:1" hidden="1" x14ac:dyDescent="0.35">
      <c r="A90" t="s">
        <v>20</v>
      </c>
    </row>
    <row r="91" spans="1:1" hidden="1" x14ac:dyDescent="0.35">
      <c r="A91" t="s">
        <v>20</v>
      </c>
    </row>
    <row r="92" spans="1:1" hidden="1" x14ac:dyDescent="0.35">
      <c r="A92" t="s">
        <v>14</v>
      </c>
    </row>
    <row r="93" spans="1:1" hidden="1" x14ac:dyDescent="0.35">
      <c r="A93" t="s">
        <v>14</v>
      </c>
    </row>
    <row r="94" spans="1:1" hidden="1" x14ac:dyDescent="0.35">
      <c r="A94" t="s">
        <v>20</v>
      </c>
    </row>
    <row r="95" spans="1:1" hidden="1" x14ac:dyDescent="0.35">
      <c r="A95" t="s">
        <v>74</v>
      </c>
    </row>
    <row r="96" spans="1:1" hidden="1" x14ac:dyDescent="0.35">
      <c r="A96" t="s">
        <v>20</v>
      </c>
    </row>
    <row r="97" spans="1:1" hidden="1" x14ac:dyDescent="0.35">
      <c r="A97" t="s">
        <v>20</v>
      </c>
    </row>
    <row r="98" spans="1:1" hidden="1" x14ac:dyDescent="0.35">
      <c r="A98" t="s">
        <v>20</v>
      </c>
    </row>
    <row r="99" spans="1:1" hidden="1" x14ac:dyDescent="0.35">
      <c r="A99" t="s">
        <v>20</v>
      </c>
    </row>
    <row r="100" spans="1:1" hidden="1" x14ac:dyDescent="0.35">
      <c r="A100" t="s">
        <v>14</v>
      </c>
    </row>
    <row r="101" spans="1:1" hidden="1" x14ac:dyDescent="0.35">
      <c r="A101" t="s">
        <v>20</v>
      </c>
    </row>
    <row r="102" spans="1:1" hidden="1" x14ac:dyDescent="0.35">
      <c r="A102" t="s">
        <v>14</v>
      </c>
    </row>
    <row r="103" spans="1:1" hidden="1" x14ac:dyDescent="0.35">
      <c r="A103" t="s">
        <v>20</v>
      </c>
    </row>
    <row r="104" spans="1:1" hidden="1" x14ac:dyDescent="0.35">
      <c r="A104" t="s">
        <v>20</v>
      </c>
    </row>
    <row r="105" spans="1:1" hidden="1" x14ac:dyDescent="0.35">
      <c r="A105" t="s">
        <v>14</v>
      </c>
    </row>
    <row r="106" spans="1:1" hidden="1" x14ac:dyDescent="0.35">
      <c r="A106" t="s">
        <v>20</v>
      </c>
    </row>
    <row r="107" spans="1:1" hidden="1" x14ac:dyDescent="0.35">
      <c r="A107" t="s">
        <v>20</v>
      </c>
    </row>
    <row r="108" spans="1:1" hidden="1" x14ac:dyDescent="0.35">
      <c r="A108" t="s">
        <v>20</v>
      </c>
    </row>
    <row r="109" spans="1:1" hidden="1" x14ac:dyDescent="0.35">
      <c r="A109" t="s">
        <v>20</v>
      </c>
    </row>
    <row r="110" spans="1:1" hidden="1" x14ac:dyDescent="0.35">
      <c r="A110" t="s">
        <v>20</v>
      </c>
    </row>
    <row r="111" spans="1:1" hidden="1" x14ac:dyDescent="0.35">
      <c r="A111" t="s">
        <v>14</v>
      </c>
    </row>
    <row r="112" spans="1:1" hidden="1" x14ac:dyDescent="0.35">
      <c r="A112" t="s">
        <v>14</v>
      </c>
    </row>
    <row r="113" spans="1:1" hidden="1" x14ac:dyDescent="0.35">
      <c r="A113" t="s">
        <v>20</v>
      </c>
    </row>
    <row r="114" spans="1:1" hidden="1" x14ac:dyDescent="0.35">
      <c r="A114" t="s">
        <v>20</v>
      </c>
    </row>
    <row r="115" spans="1:1" hidden="1" x14ac:dyDescent="0.35">
      <c r="A115" t="s">
        <v>20</v>
      </c>
    </row>
    <row r="116" spans="1:1" hidden="1" x14ac:dyDescent="0.35">
      <c r="A116" t="s">
        <v>20</v>
      </c>
    </row>
    <row r="117" spans="1:1" hidden="1" x14ac:dyDescent="0.35">
      <c r="A117" t="s">
        <v>14</v>
      </c>
    </row>
    <row r="118" spans="1:1" hidden="1" x14ac:dyDescent="0.35">
      <c r="A118" t="s">
        <v>14</v>
      </c>
    </row>
    <row r="119" spans="1:1" hidden="1" x14ac:dyDescent="0.35">
      <c r="A119" t="s">
        <v>20</v>
      </c>
    </row>
    <row r="120" spans="1:1" hidden="1" x14ac:dyDescent="0.35">
      <c r="A120" t="s">
        <v>20</v>
      </c>
    </row>
    <row r="121" spans="1:1" hidden="1" x14ac:dyDescent="0.35">
      <c r="A121" t="s">
        <v>20</v>
      </c>
    </row>
    <row r="122" spans="1:1" hidden="1" x14ac:dyDescent="0.35">
      <c r="A122" t="s">
        <v>20</v>
      </c>
    </row>
    <row r="123" spans="1:1" hidden="1" x14ac:dyDescent="0.35">
      <c r="A123" t="s">
        <v>20</v>
      </c>
    </row>
    <row r="124" spans="1:1" hidden="1" x14ac:dyDescent="0.35">
      <c r="A124" t="s">
        <v>14</v>
      </c>
    </row>
    <row r="125" spans="1:1" hidden="1" x14ac:dyDescent="0.35">
      <c r="A125" t="s">
        <v>14</v>
      </c>
    </row>
    <row r="126" spans="1:1" hidden="1" x14ac:dyDescent="0.35">
      <c r="A126" t="s">
        <v>20</v>
      </c>
    </row>
    <row r="127" spans="1:1" hidden="1" x14ac:dyDescent="0.35">
      <c r="A127" t="s">
        <v>20</v>
      </c>
    </row>
    <row r="128" spans="1:1" hidden="1" x14ac:dyDescent="0.35">
      <c r="A128" t="s">
        <v>14</v>
      </c>
    </row>
    <row r="129" spans="1:1" hidden="1" x14ac:dyDescent="0.35">
      <c r="A129" t="s">
        <v>14</v>
      </c>
    </row>
    <row r="130" spans="1:1" hidden="1" x14ac:dyDescent="0.35">
      <c r="A130" t="s">
        <v>74</v>
      </c>
    </row>
    <row r="131" spans="1:1" hidden="1" x14ac:dyDescent="0.35">
      <c r="A131" t="s">
        <v>74</v>
      </c>
    </row>
    <row r="132" spans="1:1" hidden="1" x14ac:dyDescent="0.35">
      <c r="A132" t="s">
        <v>20</v>
      </c>
    </row>
    <row r="133" spans="1:1" hidden="1" x14ac:dyDescent="0.35">
      <c r="A133" t="s">
        <v>20</v>
      </c>
    </row>
    <row r="134" spans="1:1" hidden="1" x14ac:dyDescent="0.35">
      <c r="A134" t="s">
        <v>20</v>
      </c>
    </row>
    <row r="135" spans="1:1" hidden="1" x14ac:dyDescent="0.35">
      <c r="A135" t="s">
        <v>20</v>
      </c>
    </row>
    <row r="136" spans="1:1" hidden="1" x14ac:dyDescent="0.35">
      <c r="A136" t="s">
        <v>14</v>
      </c>
    </row>
    <row r="137" spans="1:1" hidden="1" x14ac:dyDescent="0.35">
      <c r="A137" t="s">
        <v>14</v>
      </c>
    </row>
    <row r="138" spans="1:1" hidden="1" x14ac:dyDescent="0.35">
      <c r="A138" t="s">
        <v>74</v>
      </c>
    </row>
    <row r="139" spans="1:1" hidden="1" x14ac:dyDescent="0.35">
      <c r="A139" t="s">
        <v>20</v>
      </c>
    </row>
    <row r="140" spans="1:1" hidden="1" x14ac:dyDescent="0.35">
      <c r="A140" t="s">
        <v>14</v>
      </c>
    </row>
    <row r="141" spans="1:1" hidden="1" x14ac:dyDescent="0.35">
      <c r="A141" t="s">
        <v>14</v>
      </c>
    </row>
    <row r="142" spans="1:1" hidden="1" x14ac:dyDescent="0.35">
      <c r="A142" t="s">
        <v>20</v>
      </c>
    </row>
    <row r="143" spans="1:1" hidden="1" x14ac:dyDescent="0.35">
      <c r="A143" t="s">
        <v>20</v>
      </c>
    </row>
    <row r="144" spans="1:1" hidden="1" x14ac:dyDescent="0.35">
      <c r="A144" t="s">
        <v>20</v>
      </c>
    </row>
    <row r="145" spans="1:1" hidden="1" x14ac:dyDescent="0.35">
      <c r="A145" t="s">
        <v>20</v>
      </c>
    </row>
    <row r="146" spans="1:1" hidden="1" x14ac:dyDescent="0.35">
      <c r="A146" t="s">
        <v>20</v>
      </c>
    </row>
    <row r="147" spans="1:1" hidden="1" x14ac:dyDescent="0.35">
      <c r="A147" t="s">
        <v>20</v>
      </c>
    </row>
    <row r="148" spans="1:1" hidden="1" x14ac:dyDescent="0.35">
      <c r="A148" t="s">
        <v>74</v>
      </c>
    </row>
    <row r="149" spans="1:1" hidden="1" x14ac:dyDescent="0.35">
      <c r="A149" t="s">
        <v>20</v>
      </c>
    </row>
    <row r="150" spans="1:1" hidden="1" x14ac:dyDescent="0.35">
      <c r="A150" t="s">
        <v>20</v>
      </c>
    </row>
    <row r="151" spans="1:1" hidden="1" x14ac:dyDescent="0.35">
      <c r="A151" t="s">
        <v>20</v>
      </c>
    </row>
    <row r="152" spans="1:1" hidden="1" x14ac:dyDescent="0.35">
      <c r="A152" t="s">
        <v>14</v>
      </c>
    </row>
    <row r="153" spans="1:1" hidden="1" x14ac:dyDescent="0.35">
      <c r="A153" t="s">
        <v>14</v>
      </c>
    </row>
    <row r="154" spans="1:1" hidden="1" x14ac:dyDescent="0.35">
      <c r="A154" t="s">
        <v>20</v>
      </c>
    </row>
    <row r="155" spans="1:1" hidden="1" x14ac:dyDescent="0.35">
      <c r="A155" t="s">
        <v>14</v>
      </c>
    </row>
    <row r="156" spans="1:1" hidden="1" x14ac:dyDescent="0.35">
      <c r="A156" t="s">
        <v>14</v>
      </c>
    </row>
    <row r="157" spans="1:1" hidden="1" x14ac:dyDescent="0.35">
      <c r="A157" t="s">
        <v>14</v>
      </c>
    </row>
    <row r="158" spans="1:1" hidden="1" x14ac:dyDescent="0.35">
      <c r="A158" t="s">
        <v>74</v>
      </c>
    </row>
    <row r="159" spans="1:1" hidden="1" x14ac:dyDescent="0.35">
      <c r="A159" t="s">
        <v>14</v>
      </c>
    </row>
    <row r="160" spans="1:1" hidden="1" x14ac:dyDescent="0.35">
      <c r="A160" t="s">
        <v>20</v>
      </c>
    </row>
    <row r="161" spans="1:1" hidden="1" x14ac:dyDescent="0.35">
      <c r="A161" t="s">
        <v>20</v>
      </c>
    </row>
    <row r="162" spans="1:1" hidden="1" x14ac:dyDescent="0.35">
      <c r="A162" t="s">
        <v>20</v>
      </c>
    </row>
    <row r="163" spans="1:1" hidden="1" x14ac:dyDescent="0.35">
      <c r="A163" t="s">
        <v>14</v>
      </c>
    </row>
    <row r="164" spans="1:1" hidden="1" x14ac:dyDescent="0.35">
      <c r="A164" t="s">
        <v>20</v>
      </c>
    </row>
    <row r="165" spans="1:1" hidden="1" x14ac:dyDescent="0.35">
      <c r="A165" t="s">
        <v>20</v>
      </c>
    </row>
    <row r="166" spans="1:1" hidden="1" x14ac:dyDescent="0.35">
      <c r="A166" t="s">
        <v>20</v>
      </c>
    </row>
    <row r="167" spans="1:1" hidden="1" x14ac:dyDescent="0.35">
      <c r="A167" t="s">
        <v>20</v>
      </c>
    </row>
    <row r="168" spans="1:1" hidden="1" x14ac:dyDescent="0.35">
      <c r="A168" t="s">
        <v>20</v>
      </c>
    </row>
    <row r="169" spans="1:1" hidden="1" x14ac:dyDescent="0.35">
      <c r="A169" t="s">
        <v>20</v>
      </c>
    </row>
    <row r="170" spans="1:1" hidden="1" x14ac:dyDescent="0.35">
      <c r="A170" t="s">
        <v>14</v>
      </c>
    </row>
    <row r="171" spans="1:1" hidden="1" x14ac:dyDescent="0.35">
      <c r="A171" t="s">
        <v>20</v>
      </c>
    </row>
    <row r="172" spans="1:1" hidden="1" x14ac:dyDescent="0.35">
      <c r="A172" t="s">
        <v>14</v>
      </c>
    </row>
    <row r="173" spans="1:1" hidden="1" x14ac:dyDescent="0.35">
      <c r="A173" t="s">
        <v>14</v>
      </c>
    </row>
    <row r="174" spans="1:1" hidden="1" x14ac:dyDescent="0.35">
      <c r="A174" t="s">
        <v>14</v>
      </c>
    </row>
    <row r="175" spans="1:1" hidden="1" x14ac:dyDescent="0.35">
      <c r="A175" t="s">
        <v>20</v>
      </c>
    </row>
    <row r="176" spans="1:1" hidden="1" x14ac:dyDescent="0.35">
      <c r="A176" t="s">
        <v>20</v>
      </c>
    </row>
    <row r="177" spans="1:1" hidden="1" x14ac:dyDescent="0.35">
      <c r="A177" t="s">
        <v>14</v>
      </c>
    </row>
    <row r="178" spans="1:1" hidden="1" x14ac:dyDescent="0.35">
      <c r="A178" t="s">
        <v>14</v>
      </c>
    </row>
    <row r="179" spans="1:1" hidden="1" x14ac:dyDescent="0.35">
      <c r="A179" t="s">
        <v>20</v>
      </c>
    </row>
    <row r="180" spans="1:1" hidden="1" x14ac:dyDescent="0.35">
      <c r="A180" t="s">
        <v>14</v>
      </c>
    </row>
    <row r="181" spans="1:1" hidden="1" x14ac:dyDescent="0.35">
      <c r="A181" t="s">
        <v>20</v>
      </c>
    </row>
    <row r="182" spans="1:1" hidden="1" x14ac:dyDescent="0.35">
      <c r="A182" t="s">
        <v>20</v>
      </c>
    </row>
    <row r="183" spans="1:1" hidden="1" x14ac:dyDescent="0.35">
      <c r="A183" t="s">
        <v>14</v>
      </c>
    </row>
    <row r="184" spans="1:1" hidden="1" x14ac:dyDescent="0.35">
      <c r="A184" t="s">
        <v>20</v>
      </c>
    </row>
    <row r="185" spans="1:1" hidden="1" x14ac:dyDescent="0.35">
      <c r="A185" t="s">
        <v>14</v>
      </c>
    </row>
    <row r="186" spans="1:1" hidden="1" x14ac:dyDescent="0.35">
      <c r="A186" t="s">
        <v>20</v>
      </c>
    </row>
    <row r="187" spans="1:1" hidden="1" x14ac:dyDescent="0.35">
      <c r="A187" t="s">
        <v>14</v>
      </c>
    </row>
    <row r="188" spans="1:1" hidden="1" x14ac:dyDescent="0.35">
      <c r="A188" t="s">
        <v>14</v>
      </c>
    </row>
    <row r="189" spans="1:1" hidden="1" x14ac:dyDescent="0.35">
      <c r="A189" t="s">
        <v>20</v>
      </c>
    </row>
    <row r="190" spans="1:1" hidden="1" x14ac:dyDescent="0.35">
      <c r="A190" t="s">
        <v>14</v>
      </c>
    </row>
    <row r="191" spans="1:1" hidden="1" x14ac:dyDescent="0.35">
      <c r="A191" t="s">
        <v>74</v>
      </c>
    </row>
    <row r="192" spans="1:1" hidden="1" x14ac:dyDescent="0.35">
      <c r="A192" t="s">
        <v>14</v>
      </c>
    </row>
    <row r="193" spans="1:1" hidden="1" x14ac:dyDescent="0.35">
      <c r="A193" t="s">
        <v>14</v>
      </c>
    </row>
    <row r="194" spans="1:1" hidden="1" x14ac:dyDescent="0.35">
      <c r="A194" t="s">
        <v>14</v>
      </c>
    </row>
    <row r="195" spans="1:1" hidden="1" x14ac:dyDescent="0.35">
      <c r="A195" t="s">
        <v>14</v>
      </c>
    </row>
    <row r="196" spans="1:1" hidden="1" x14ac:dyDescent="0.35">
      <c r="A196" t="s">
        <v>20</v>
      </c>
    </row>
    <row r="197" spans="1:1" hidden="1" x14ac:dyDescent="0.35">
      <c r="A197" t="s">
        <v>20</v>
      </c>
    </row>
    <row r="198" spans="1:1" hidden="1" x14ac:dyDescent="0.35">
      <c r="A198" t="s">
        <v>14</v>
      </c>
    </row>
    <row r="199" spans="1:1" hidden="1" x14ac:dyDescent="0.35">
      <c r="A199" t="s">
        <v>20</v>
      </c>
    </row>
    <row r="200" spans="1:1" hidden="1" x14ac:dyDescent="0.35">
      <c r="A200" t="s">
        <v>14</v>
      </c>
    </row>
    <row r="201" spans="1:1" hidden="1" x14ac:dyDescent="0.35">
      <c r="A201" t="s">
        <v>14</v>
      </c>
    </row>
    <row r="202" spans="1:1" hidden="1" x14ac:dyDescent="0.35">
      <c r="A202" t="s">
        <v>14</v>
      </c>
    </row>
    <row r="203" spans="1:1" hidden="1" x14ac:dyDescent="0.35">
      <c r="A203" t="s">
        <v>20</v>
      </c>
    </row>
    <row r="204" spans="1:1" hidden="1" x14ac:dyDescent="0.35">
      <c r="A204" t="s">
        <v>74</v>
      </c>
    </row>
    <row r="205" spans="1:1" hidden="1" x14ac:dyDescent="0.35">
      <c r="A205" t="s">
        <v>20</v>
      </c>
    </row>
    <row r="206" spans="1:1" hidden="1" x14ac:dyDescent="0.35">
      <c r="A206" t="s">
        <v>14</v>
      </c>
    </row>
    <row r="207" spans="1:1" hidden="1" x14ac:dyDescent="0.35">
      <c r="A207" t="s">
        <v>20</v>
      </c>
    </row>
    <row r="208" spans="1:1" hidden="1" x14ac:dyDescent="0.35">
      <c r="A208" t="s">
        <v>74</v>
      </c>
    </row>
    <row r="209" spans="1:1" hidden="1" x14ac:dyDescent="0.35">
      <c r="A209" t="s">
        <v>20</v>
      </c>
    </row>
    <row r="210" spans="1:1" hidden="1" x14ac:dyDescent="0.35">
      <c r="A210" t="s">
        <v>20</v>
      </c>
    </row>
    <row r="211" spans="1:1" hidden="1" x14ac:dyDescent="0.35">
      <c r="A211" t="s">
        <v>47</v>
      </c>
    </row>
    <row r="212" spans="1:1" hidden="1" x14ac:dyDescent="0.35">
      <c r="A212" t="s">
        <v>14</v>
      </c>
    </row>
    <row r="213" spans="1:1" hidden="1" x14ac:dyDescent="0.35">
      <c r="A213" t="s">
        <v>14</v>
      </c>
    </row>
    <row r="214" spans="1:1" hidden="1" x14ac:dyDescent="0.35">
      <c r="A214" t="s">
        <v>20</v>
      </c>
    </row>
    <row r="215" spans="1:1" hidden="1" x14ac:dyDescent="0.35">
      <c r="A215" t="s">
        <v>20</v>
      </c>
    </row>
    <row r="216" spans="1:1" hidden="1" x14ac:dyDescent="0.35">
      <c r="A216" t="s">
        <v>20</v>
      </c>
    </row>
    <row r="217" spans="1:1" hidden="1" x14ac:dyDescent="0.35">
      <c r="A217" t="s">
        <v>14</v>
      </c>
    </row>
    <row r="218" spans="1:1" hidden="1" x14ac:dyDescent="0.35">
      <c r="A218" t="s">
        <v>20</v>
      </c>
    </row>
    <row r="219" spans="1:1" hidden="1" x14ac:dyDescent="0.35">
      <c r="A219" t="s">
        <v>14</v>
      </c>
    </row>
    <row r="220" spans="1:1" hidden="1" x14ac:dyDescent="0.35">
      <c r="A220" t="s">
        <v>20</v>
      </c>
    </row>
    <row r="221" spans="1:1" hidden="1" x14ac:dyDescent="0.35">
      <c r="A221" t="s">
        <v>20</v>
      </c>
    </row>
    <row r="222" spans="1:1" hidden="1" x14ac:dyDescent="0.35">
      <c r="A222" t="s">
        <v>14</v>
      </c>
    </row>
    <row r="223" spans="1:1" hidden="1" x14ac:dyDescent="0.35">
      <c r="A223" t="s">
        <v>14</v>
      </c>
    </row>
    <row r="224" spans="1:1" hidden="1" x14ac:dyDescent="0.35">
      <c r="A224" t="s">
        <v>20</v>
      </c>
    </row>
    <row r="225" spans="1:1" hidden="1" x14ac:dyDescent="0.35">
      <c r="A225" t="s">
        <v>14</v>
      </c>
    </row>
    <row r="226" spans="1:1" hidden="1" x14ac:dyDescent="0.35">
      <c r="A226" t="s">
        <v>20</v>
      </c>
    </row>
    <row r="227" spans="1:1" hidden="1" x14ac:dyDescent="0.35">
      <c r="A227" t="s">
        <v>20</v>
      </c>
    </row>
    <row r="228" spans="1:1" hidden="1" x14ac:dyDescent="0.35">
      <c r="A228" t="s">
        <v>20</v>
      </c>
    </row>
    <row r="229" spans="1:1" hidden="1" x14ac:dyDescent="0.35">
      <c r="A229" t="s">
        <v>20</v>
      </c>
    </row>
    <row r="230" spans="1:1" hidden="1" x14ac:dyDescent="0.35">
      <c r="A230" t="s">
        <v>20</v>
      </c>
    </row>
    <row r="231" spans="1:1" hidden="1" x14ac:dyDescent="0.35">
      <c r="A231" t="s">
        <v>20</v>
      </c>
    </row>
    <row r="232" spans="1:1" hidden="1" x14ac:dyDescent="0.35">
      <c r="A232" t="s">
        <v>20</v>
      </c>
    </row>
    <row r="233" spans="1:1" hidden="1" x14ac:dyDescent="0.35">
      <c r="A233" t="s">
        <v>74</v>
      </c>
    </row>
    <row r="234" spans="1:1" hidden="1" x14ac:dyDescent="0.35">
      <c r="A234" t="s">
        <v>20</v>
      </c>
    </row>
    <row r="235" spans="1:1" hidden="1" x14ac:dyDescent="0.35">
      <c r="A235" t="s">
        <v>20</v>
      </c>
    </row>
    <row r="236" spans="1:1" hidden="1" x14ac:dyDescent="0.35">
      <c r="A236" t="s">
        <v>20</v>
      </c>
    </row>
    <row r="237" spans="1:1" hidden="1" x14ac:dyDescent="0.35">
      <c r="A237" t="s">
        <v>14</v>
      </c>
    </row>
    <row r="238" spans="1:1" hidden="1" x14ac:dyDescent="0.35">
      <c r="A238" t="s">
        <v>14</v>
      </c>
    </row>
    <row r="239" spans="1:1" hidden="1" x14ac:dyDescent="0.35">
      <c r="A239" t="s">
        <v>20</v>
      </c>
    </row>
    <row r="240" spans="1:1" hidden="1" x14ac:dyDescent="0.35">
      <c r="A240" t="s">
        <v>20</v>
      </c>
    </row>
    <row r="241" spans="1:1" hidden="1" x14ac:dyDescent="0.35">
      <c r="A241" t="s">
        <v>14</v>
      </c>
    </row>
    <row r="242" spans="1:1" hidden="1" x14ac:dyDescent="0.35">
      <c r="A242" t="s">
        <v>20</v>
      </c>
    </row>
    <row r="243" spans="1:1" hidden="1" x14ac:dyDescent="0.35">
      <c r="A243" t="s">
        <v>20</v>
      </c>
    </row>
    <row r="244" spans="1:1" hidden="1" x14ac:dyDescent="0.35">
      <c r="A244" t="s">
        <v>20</v>
      </c>
    </row>
    <row r="245" spans="1:1" hidden="1" x14ac:dyDescent="0.35">
      <c r="A245" t="s">
        <v>20</v>
      </c>
    </row>
    <row r="246" spans="1:1" hidden="1" x14ac:dyDescent="0.35">
      <c r="A246" t="s">
        <v>20</v>
      </c>
    </row>
    <row r="247" spans="1:1" hidden="1" x14ac:dyDescent="0.35">
      <c r="A247" t="s">
        <v>20</v>
      </c>
    </row>
    <row r="248" spans="1:1" hidden="1" x14ac:dyDescent="0.35">
      <c r="A248" t="s">
        <v>20</v>
      </c>
    </row>
    <row r="249" spans="1:1" hidden="1" x14ac:dyDescent="0.35">
      <c r="A249" t="s">
        <v>20</v>
      </c>
    </row>
    <row r="250" spans="1:1" hidden="1" x14ac:dyDescent="0.35">
      <c r="A250" t="s">
        <v>20</v>
      </c>
    </row>
    <row r="251" spans="1:1" hidden="1" x14ac:dyDescent="0.35">
      <c r="A251" t="s">
        <v>20</v>
      </c>
    </row>
    <row r="252" spans="1:1" hidden="1" x14ac:dyDescent="0.35">
      <c r="A252" t="s">
        <v>14</v>
      </c>
    </row>
    <row r="253" spans="1:1" hidden="1" x14ac:dyDescent="0.35">
      <c r="A253" t="s">
        <v>14</v>
      </c>
    </row>
    <row r="254" spans="1:1" hidden="1" x14ac:dyDescent="0.35">
      <c r="A254" t="s">
        <v>20</v>
      </c>
    </row>
    <row r="255" spans="1:1" hidden="1" x14ac:dyDescent="0.35">
      <c r="A255" t="s">
        <v>14</v>
      </c>
    </row>
    <row r="256" spans="1:1" hidden="1" x14ac:dyDescent="0.35">
      <c r="A256" t="s">
        <v>20</v>
      </c>
    </row>
    <row r="257" spans="1:1" hidden="1" x14ac:dyDescent="0.35">
      <c r="A257" t="s">
        <v>20</v>
      </c>
    </row>
    <row r="258" spans="1:1" hidden="1" x14ac:dyDescent="0.35">
      <c r="A258" t="s">
        <v>14</v>
      </c>
    </row>
    <row r="259" spans="1:1" hidden="1" x14ac:dyDescent="0.35">
      <c r="A259" t="s">
        <v>20</v>
      </c>
    </row>
    <row r="260" spans="1:1" hidden="1" x14ac:dyDescent="0.35">
      <c r="A260" t="s">
        <v>20</v>
      </c>
    </row>
    <row r="261" spans="1:1" hidden="1" x14ac:dyDescent="0.35">
      <c r="A261" t="s">
        <v>20</v>
      </c>
    </row>
    <row r="262" spans="1:1" hidden="1" x14ac:dyDescent="0.35">
      <c r="A262" t="s">
        <v>20</v>
      </c>
    </row>
    <row r="263" spans="1:1" hidden="1" x14ac:dyDescent="0.35">
      <c r="A263" t="s">
        <v>14</v>
      </c>
    </row>
    <row r="264" spans="1:1" hidden="1" x14ac:dyDescent="0.35">
      <c r="A264" t="s">
        <v>20</v>
      </c>
    </row>
    <row r="265" spans="1:1" hidden="1" x14ac:dyDescent="0.35">
      <c r="A265" t="s">
        <v>20</v>
      </c>
    </row>
    <row r="266" spans="1:1" hidden="1" x14ac:dyDescent="0.35">
      <c r="A266" t="s">
        <v>20</v>
      </c>
    </row>
    <row r="267" spans="1:1" hidden="1" x14ac:dyDescent="0.35">
      <c r="A267" t="s">
        <v>20</v>
      </c>
    </row>
    <row r="268" spans="1:1" hidden="1" x14ac:dyDescent="0.35">
      <c r="A268" t="s">
        <v>14</v>
      </c>
    </row>
    <row r="269" spans="1:1" hidden="1" x14ac:dyDescent="0.35">
      <c r="A269" t="s">
        <v>20</v>
      </c>
    </row>
    <row r="270" spans="1:1" hidden="1" x14ac:dyDescent="0.35">
      <c r="A270" t="s">
        <v>20</v>
      </c>
    </row>
    <row r="271" spans="1:1" hidden="1" x14ac:dyDescent="0.35">
      <c r="A271" t="s">
        <v>20</v>
      </c>
    </row>
    <row r="272" spans="1:1" hidden="1" x14ac:dyDescent="0.35">
      <c r="A272" t="s">
        <v>74</v>
      </c>
    </row>
    <row r="273" spans="1:1" hidden="1" x14ac:dyDescent="0.35">
      <c r="A273" t="s">
        <v>47</v>
      </c>
    </row>
    <row r="274" spans="1:1" hidden="1" x14ac:dyDescent="0.35">
      <c r="A274" t="s">
        <v>20</v>
      </c>
    </row>
    <row r="275" spans="1:1" hidden="1" x14ac:dyDescent="0.35">
      <c r="A275" t="s">
        <v>20</v>
      </c>
    </row>
    <row r="276" spans="1:1" hidden="1" x14ac:dyDescent="0.35">
      <c r="A276" t="s">
        <v>14</v>
      </c>
    </row>
    <row r="277" spans="1:1" hidden="1" x14ac:dyDescent="0.35">
      <c r="A277" t="s">
        <v>20</v>
      </c>
    </row>
    <row r="278" spans="1:1" hidden="1" x14ac:dyDescent="0.35">
      <c r="A278" t="s">
        <v>14</v>
      </c>
    </row>
    <row r="279" spans="1:1" hidden="1" x14ac:dyDescent="0.35">
      <c r="A279" t="s">
        <v>20</v>
      </c>
    </row>
    <row r="280" spans="1:1" hidden="1" x14ac:dyDescent="0.35">
      <c r="A280" t="s">
        <v>20</v>
      </c>
    </row>
    <row r="281" spans="1:1" hidden="1" x14ac:dyDescent="0.35">
      <c r="A281" t="s">
        <v>20</v>
      </c>
    </row>
    <row r="282" spans="1:1" hidden="1" x14ac:dyDescent="0.35">
      <c r="A282" t="s">
        <v>20</v>
      </c>
    </row>
    <row r="283" spans="1:1" hidden="1" x14ac:dyDescent="0.35">
      <c r="A283" t="s">
        <v>14</v>
      </c>
    </row>
    <row r="284" spans="1:1" hidden="1" x14ac:dyDescent="0.35">
      <c r="A284" t="s">
        <v>20</v>
      </c>
    </row>
    <row r="285" spans="1:1" hidden="1" x14ac:dyDescent="0.35">
      <c r="A285" t="s">
        <v>14</v>
      </c>
    </row>
    <row r="286" spans="1:1" hidden="1" x14ac:dyDescent="0.35">
      <c r="A286" t="s">
        <v>14</v>
      </c>
    </row>
    <row r="287" spans="1:1" hidden="1" x14ac:dyDescent="0.35">
      <c r="A287" t="s">
        <v>20</v>
      </c>
    </row>
    <row r="288" spans="1:1" hidden="1" x14ac:dyDescent="0.35">
      <c r="A288" t="s">
        <v>74</v>
      </c>
    </row>
    <row r="289" spans="1:1" hidden="1" x14ac:dyDescent="0.35">
      <c r="A289" t="s">
        <v>20</v>
      </c>
    </row>
    <row r="290" spans="1:1" hidden="1" x14ac:dyDescent="0.35">
      <c r="A290" t="s">
        <v>14</v>
      </c>
    </row>
    <row r="291" spans="1:1" hidden="1" x14ac:dyDescent="0.35">
      <c r="A291" t="s">
        <v>20</v>
      </c>
    </row>
    <row r="292" spans="1:1" hidden="1" x14ac:dyDescent="0.35">
      <c r="A292" t="s">
        <v>14</v>
      </c>
    </row>
    <row r="293" spans="1:1" hidden="1" x14ac:dyDescent="0.35">
      <c r="A293" t="s">
        <v>20</v>
      </c>
    </row>
    <row r="294" spans="1:1" hidden="1" x14ac:dyDescent="0.35">
      <c r="A294" t="s">
        <v>14</v>
      </c>
    </row>
    <row r="295" spans="1:1" hidden="1" x14ac:dyDescent="0.35">
      <c r="A295" t="s">
        <v>74</v>
      </c>
    </row>
    <row r="296" spans="1:1" hidden="1" x14ac:dyDescent="0.35">
      <c r="A296" t="s">
        <v>20</v>
      </c>
    </row>
    <row r="297" spans="1:1" hidden="1" x14ac:dyDescent="0.35">
      <c r="A297" t="s">
        <v>14</v>
      </c>
    </row>
    <row r="298" spans="1:1" hidden="1" x14ac:dyDescent="0.35">
      <c r="A298" t="s">
        <v>14</v>
      </c>
    </row>
    <row r="299" spans="1:1" hidden="1" x14ac:dyDescent="0.35">
      <c r="A299" t="s">
        <v>14</v>
      </c>
    </row>
    <row r="300" spans="1:1" hidden="1" x14ac:dyDescent="0.35">
      <c r="A300" t="s">
        <v>20</v>
      </c>
    </row>
    <row r="301" spans="1:1" hidden="1" x14ac:dyDescent="0.35">
      <c r="A301" t="s">
        <v>14</v>
      </c>
    </row>
    <row r="302" spans="1:1" hidden="1" x14ac:dyDescent="0.35">
      <c r="A302" t="s">
        <v>14</v>
      </c>
    </row>
    <row r="303" spans="1:1" hidden="1" x14ac:dyDescent="0.35">
      <c r="A303" t="s">
        <v>20</v>
      </c>
    </row>
    <row r="304" spans="1:1" hidden="1" x14ac:dyDescent="0.35">
      <c r="A304" t="s">
        <v>14</v>
      </c>
    </row>
    <row r="305" spans="1:1" hidden="1" x14ac:dyDescent="0.35">
      <c r="A305" t="s">
        <v>14</v>
      </c>
    </row>
    <row r="306" spans="1:1" hidden="1" x14ac:dyDescent="0.35">
      <c r="A306" t="s">
        <v>20</v>
      </c>
    </row>
    <row r="307" spans="1:1" hidden="1" x14ac:dyDescent="0.35">
      <c r="A307" t="s">
        <v>20</v>
      </c>
    </row>
    <row r="308" spans="1:1" hidden="1" x14ac:dyDescent="0.35">
      <c r="A308" t="s">
        <v>14</v>
      </c>
    </row>
    <row r="309" spans="1:1" hidden="1" x14ac:dyDescent="0.35">
      <c r="A309" t="s">
        <v>20</v>
      </c>
    </row>
    <row r="310" spans="1:1" hidden="1" x14ac:dyDescent="0.35">
      <c r="A310" t="s">
        <v>14</v>
      </c>
    </row>
    <row r="311" spans="1:1" hidden="1" x14ac:dyDescent="0.35">
      <c r="A311" t="s">
        <v>74</v>
      </c>
    </row>
    <row r="312" spans="1:1" hidden="1" x14ac:dyDescent="0.35">
      <c r="A312" t="s">
        <v>14</v>
      </c>
    </row>
    <row r="313" spans="1:1" hidden="1" x14ac:dyDescent="0.35">
      <c r="A313" t="s">
        <v>20</v>
      </c>
    </row>
    <row r="314" spans="1:1" hidden="1" x14ac:dyDescent="0.35">
      <c r="A314" t="s">
        <v>20</v>
      </c>
    </row>
    <row r="315" spans="1:1" hidden="1" x14ac:dyDescent="0.35">
      <c r="A315" t="s">
        <v>20</v>
      </c>
    </row>
    <row r="316" spans="1:1" hidden="1" x14ac:dyDescent="0.35">
      <c r="A316" t="s">
        <v>20</v>
      </c>
    </row>
    <row r="317" spans="1:1" hidden="1" x14ac:dyDescent="0.35">
      <c r="A317" t="s">
        <v>14</v>
      </c>
    </row>
    <row r="318" spans="1:1" hidden="1" x14ac:dyDescent="0.35">
      <c r="A318" t="s">
        <v>14</v>
      </c>
    </row>
    <row r="319" spans="1:1" hidden="1" x14ac:dyDescent="0.35">
      <c r="A319" t="s">
        <v>14</v>
      </c>
    </row>
    <row r="320" spans="1:1" hidden="1" x14ac:dyDescent="0.35">
      <c r="A320" t="s">
        <v>14</v>
      </c>
    </row>
    <row r="321" spans="1:1" hidden="1" x14ac:dyDescent="0.35">
      <c r="A321" t="s">
        <v>74</v>
      </c>
    </row>
    <row r="322" spans="1:1" hidden="1" x14ac:dyDescent="0.35">
      <c r="A322" t="s">
        <v>14</v>
      </c>
    </row>
    <row r="323" spans="1:1" hidden="1" x14ac:dyDescent="0.35">
      <c r="A323" t="s">
        <v>14</v>
      </c>
    </row>
    <row r="324" spans="1:1" hidden="1" x14ac:dyDescent="0.35">
      <c r="A324" t="s">
        <v>20</v>
      </c>
    </row>
    <row r="325" spans="1:1" hidden="1" x14ac:dyDescent="0.35">
      <c r="A325" t="s">
        <v>14</v>
      </c>
    </row>
    <row r="326" spans="1:1" hidden="1" x14ac:dyDescent="0.35">
      <c r="A326" t="s">
        <v>20</v>
      </c>
    </row>
    <row r="327" spans="1:1" hidden="1" x14ac:dyDescent="0.35">
      <c r="A327" t="s">
        <v>14</v>
      </c>
    </row>
    <row r="328" spans="1:1" hidden="1" x14ac:dyDescent="0.35">
      <c r="A328" t="s">
        <v>14</v>
      </c>
    </row>
    <row r="329" spans="1:1" hidden="1" x14ac:dyDescent="0.35">
      <c r="A329" t="s">
        <v>14</v>
      </c>
    </row>
    <row r="330" spans="1:1" hidden="1" x14ac:dyDescent="0.35">
      <c r="A330" t="s">
        <v>20</v>
      </c>
    </row>
    <row r="331" spans="1:1" hidden="1" x14ac:dyDescent="0.35">
      <c r="A331" t="s">
        <v>47</v>
      </c>
    </row>
    <row r="332" spans="1:1" hidden="1" x14ac:dyDescent="0.35">
      <c r="A332" t="s">
        <v>20</v>
      </c>
    </row>
    <row r="333" spans="1:1" hidden="1" x14ac:dyDescent="0.35">
      <c r="A333" t="s">
        <v>20</v>
      </c>
    </row>
    <row r="334" spans="1:1" hidden="1" x14ac:dyDescent="0.35">
      <c r="A334" t="s">
        <v>20</v>
      </c>
    </row>
    <row r="335" spans="1:1" hidden="1" x14ac:dyDescent="0.35">
      <c r="A335" t="s">
        <v>20</v>
      </c>
    </row>
    <row r="336" spans="1:1" hidden="1" x14ac:dyDescent="0.35">
      <c r="A336" t="s">
        <v>20</v>
      </c>
    </row>
    <row r="337" spans="1:1" hidden="1" x14ac:dyDescent="0.35">
      <c r="A337" t="s">
        <v>20</v>
      </c>
    </row>
    <row r="338" spans="1:1" hidden="1" x14ac:dyDescent="0.35">
      <c r="A338" t="s">
        <v>14</v>
      </c>
    </row>
    <row r="339" spans="1:1" hidden="1" x14ac:dyDescent="0.35">
      <c r="A339" t="s">
        <v>20</v>
      </c>
    </row>
    <row r="340" spans="1:1" hidden="1" x14ac:dyDescent="0.35">
      <c r="A340" t="s">
        <v>20</v>
      </c>
    </row>
    <row r="341" spans="1:1" hidden="1" x14ac:dyDescent="0.35">
      <c r="A341" t="s">
        <v>74</v>
      </c>
    </row>
    <row r="342" spans="1:1" hidden="1" x14ac:dyDescent="0.35">
      <c r="A342" t="s">
        <v>14</v>
      </c>
    </row>
    <row r="343" spans="1:1" hidden="1" x14ac:dyDescent="0.35">
      <c r="A343" t="s">
        <v>14</v>
      </c>
    </row>
    <row r="344" spans="1:1" hidden="1" x14ac:dyDescent="0.35">
      <c r="A344" t="s">
        <v>14</v>
      </c>
    </row>
    <row r="345" spans="1:1" hidden="1" x14ac:dyDescent="0.35">
      <c r="A345" t="s">
        <v>14</v>
      </c>
    </row>
    <row r="346" spans="1:1" hidden="1" x14ac:dyDescent="0.35">
      <c r="A346" t="s">
        <v>14</v>
      </c>
    </row>
    <row r="347" spans="1:1" hidden="1" x14ac:dyDescent="0.35">
      <c r="A347" t="s">
        <v>14</v>
      </c>
    </row>
    <row r="348" spans="1:1" hidden="1" x14ac:dyDescent="0.35">
      <c r="A348" t="s">
        <v>14</v>
      </c>
    </row>
    <row r="349" spans="1:1" hidden="1" x14ac:dyDescent="0.35">
      <c r="A349" t="s">
        <v>20</v>
      </c>
    </row>
    <row r="350" spans="1:1" hidden="1" x14ac:dyDescent="0.35">
      <c r="A350" t="s">
        <v>14</v>
      </c>
    </row>
    <row r="351" spans="1:1" hidden="1" x14ac:dyDescent="0.35">
      <c r="A351" t="s">
        <v>14</v>
      </c>
    </row>
    <row r="352" spans="1:1" hidden="1" x14ac:dyDescent="0.35">
      <c r="A352" t="s">
        <v>14</v>
      </c>
    </row>
    <row r="353" spans="1:1" hidden="1" x14ac:dyDescent="0.35">
      <c r="A353" t="s">
        <v>20</v>
      </c>
    </row>
    <row r="354" spans="1:1" hidden="1" x14ac:dyDescent="0.35">
      <c r="A354" t="s">
        <v>14</v>
      </c>
    </row>
    <row r="355" spans="1:1" hidden="1" x14ac:dyDescent="0.35">
      <c r="A355" t="s">
        <v>20</v>
      </c>
    </row>
    <row r="356" spans="1:1" hidden="1" x14ac:dyDescent="0.35">
      <c r="A356" t="s">
        <v>20</v>
      </c>
    </row>
    <row r="357" spans="1:1" hidden="1" x14ac:dyDescent="0.35">
      <c r="A357" t="s">
        <v>47</v>
      </c>
    </row>
    <row r="358" spans="1:1" hidden="1" x14ac:dyDescent="0.35">
      <c r="A358" t="s">
        <v>14</v>
      </c>
    </row>
    <row r="359" spans="1:1" hidden="1" x14ac:dyDescent="0.35">
      <c r="A359" t="s">
        <v>20</v>
      </c>
    </row>
    <row r="360" spans="1:1" hidden="1" x14ac:dyDescent="0.35">
      <c r="A360" t="s">
        <v>14</v>
      </c>
    </row>
    <row r="361" spans="1:1" hidden="1" x14ac:dyDescent="0.35">
      <c r="A361" t="s">
        <v>20</v>
      </c>
    </row>
    <row r="362" spans="1:1" hidden="1" x14ac:dyDescent="0.35">
      <c r="A362" t="s">
        <v>20</v>
      </c>
    </row>
    <row r="363" spans="1:1" hidden="1" x14ac:dyDescent="0.35">
      <c r="A363" t="s">
        <v>20</v>
      </c>
    </row>
    <row r="364" spans="1:1" hidden="1" x14ac:dyDescent="0.35">
      <c r="A364" t="s">
        <v>20</v>
      </c>
    </row>
    <row r="365" spans="1:1" hidden="1" x14ac:dyDescent="0.35">
      <c r="A365" t="s">
        <v>20</v>
      </c>
    </row>
    <row r="366" spans="1:1" hidden="1" x14ac:dyDescent="0.35">
      <c r="A366" t="s">
        <v>20</v>
      </c>
    </row>
    <row r="367" spans="1:1" hidden="1" x14ac:dyDescent="0.35">
      <c r="A367" t="s">
        <v>20</v>
      </c>
    </row>
    <row r="368" spans="1:1" hidden="1" x14ac:dyDescent="0.35">
      <c r="A368" t="s">
        <v>20</v>
      </c>
    </row>
    <row r="369" spans="1:1" hidden="1" x14ac:dyDescent="0.35">
      <c r="A369" t="s">
        <v>14</v>
      </c>
    </row>
    <row r="370" spans="1:1" hidden="1" x14ac:dyDescent="0.35">
      <c r="A370" t="s">
        <v>20</v>
      </c>
    </row>
    <row r="371" spans="1:1" hidden="1" x14ac:dyDescent="0.35">
      <c r="A371" t="s">
        <v>20</v>
      </c>
    </row>
    <row r="372" spans="1:1" hidden="1" x14ac:dyDescent="0.35">
      <c r="A372" t="s">
        <v>20</v>
      </c>
    </row>
    <row r="373" spans="1:1" hidden="1" x14ac:dyDescent="0.35">
      <c r="A373" t="s">
        <v>14</v>
      </c>
    </row>
    <row r="374" spans="1:1" hidden="1" x14ac:dyDescent="0.35">
      <c r="A374" t="s">
        <v>20</v>
      </c>
    </row>
    <row r="375" spans="1:1" hidden="1" x14ac:dyDescent="0.35">
      <c r="A375" t="s">
        <v>20</v>
      </c>
    </row>
    <row r="376" spans="1:1" hidden="1" x14ac:dyDescent="0.35">
      <c r="A376" t="s">
        <v>14</v>
      </c>
    </row>
    <row r="377" spans="1:1" hidden="1" x14ac:dyDescent="0.35">
      <c r="A377" t="s">
        <v>14</v>
      </c>
    </row>
    <row r="378" spans="1:1" hidden="1" x14ac:dyDescent="0.35">
      <c r="A378" t="s">
        <v>20</v>
      </c>
    </row>
    <row r="379" spans="1:1" hidden="1" x14ac:dyDescent="0.35">
      <c r="A379" t="s">
        <v>14</v>
      </c>
    </row>
    <row r="380" spans="1:1" hidden="1" x14ac:dyDescent="0.35">
      <c r="A380" t="s">
        <v>14</v>
      </c>
    </row>
    <row r="381" spans="1:1" hidden="1" x14ac:dyDescent="0.35">
      <c r="A381" t="s">
        <v>14</v>
      </c>
    </row>
    <row r="382" spans="1:1" hidden="1" x14ac:dyDescent="0.35">
      <c r="A382" t="s">
        <v>20</v>
      </c>
    </row>
    <row r="383" spans="1:1" hidden="1" x14ac:dyDescent="0.35">
      <c r="A383" t="s">
        <v>20</v>
      </c>
    </row>
    <row r="384" spans="1:1" hidden="1" x14ac:dyDescent="0.35">
      <c r="A384" t="s">
        <v>14</v>
      </c>
    </row>
    <row r="385" spans="1:1" hidden="1" x14ac:dyDescent="0.35">
      <c r="A385" t="s">
        <v>20</v>
      </c>
    </row>
    <row r="386" spans="1:1" hidden="1" x14ac:dyDescent="0.35">
      <c r="A386" t="s">
        <v>20</v>
      </c>
    </row>
    <row r="387" spans="1:1" hidden="1" x14ac:dyDescent="0.35">
      <c r="A387" t="s">
        <v>20</v>
      </c>
    </row>
    <row r="388" spans="1:1" hidden="1" x14ac:dyDescent="0.35">
      <c r="A388" t="s">
        <v>14</v>
      </c>
    </row>
    <row r="389" spans="1:1" hidden="1" x14ac:dyDescent="0.35">
      <c r="A389" t="s">
        <v>14</v>
      </c>
    </row>
    <row r="390" spans="1:1" hidden="1" x14ac:dyDescent="0.35">
      <c r="A390" t="s">
        <v>74</v>
      </c>
    </row>
    <row r="391" spans="1:1" hidden="1" x14ac:dyDescent="0.35">
      <c r="A391" t="s">
        <v>20</v>
      </c>
    </row>
    <row r="392" spans="1:1" hidden="1" x14ac:dyDescent="0.35">
      <c r="A392" t="s">
        <v>20</v>
      </c>
    </row>
    <row r="393" spans="1:1" hidden="1" x14ac:dyDescent="0.35">
      <c r="A393" t="s">
        <v>14</v>
      </c>
    </row>
    <row r="394" spans="1:1" hidden="1" x14ac:dyDescent="0.35">
      <c r="A394" t="s">
        <v>14</v>
      </c>
    </row>
    <row r="395" spans="1:1" hidden="1" x14ac:dyDescent="0.35">
      <c r="A395" t="s">
        <v>20</v>
      </c>
    </row>
    <row r="396" spans="1:1" hidden="1" x14ac:dyDescent="0.35">
      <c r="A396" t="s">
        <v>20</v>
      </c>
    </row>
    <row r="397" spans="1:1" hidden="1" x14ac:dyDescent="0.35">
      <c r="A397" t="s">
        <v>20</v>
      </c>
    </row>
    <row r="398" spans="1:1" hidden="1" x14ac:dyDescent="0.35">
      <c r="A398" t="s">
        <v>20</v>
      </c>
    </row>
    <row r="399" spans="1:1" hidden="1" x14ac:dyDescent="0.35">
      <c r="A399" t="s">
        <v>20</v>
      </c>
    </row>
    <row r="400" spans="1:1" hidden="1" x14ac:dyDescent="0.35">
      <c r="A400" t="s">
        <v>20</v>
      </c>
    </row>
    <row r="401" spans="1:1" hidden="1" x14ac:dyDescent="0.35">
      <c r="A401" t="s">
        <v>14</v>
      </c>
    </row>
    <row r="402" spans="1:1" hidden="1" x14ac:dyDescent="0.35">
      <c r="A402" t="s">
        <v>14</v>
      </c>
    </row>
    <row r="403" spans="1:1" hidden="1" x14ac:dyDescent="0.35">
      <c r="A403" t="s">
        <v>20</v>
      </c>
    </row>
    <row r="404" spans="1:1" hidden="1" x14ac:dyDescent="0.35">
      <c r="A404" t="s">
        <v>14</v>
      </c>
    </row>
    <row r="405" spans="1:1" hidden="1" x14ac:dyDescent="0.35">
      <c r="A405" t="s">
        <v>14</v>
      </c>
    </row>
    <row r="406" spans="1:1" hidden="1" x14ac:dyDescent="0.35">
      <c r="A406" t="s">
        <v>20</v>
      </c>
    </row>
    <row r="407" spans="1:1" hidden="1" x14ac:dyDescent="0.35">
      <c r="A407" t="s">
        <v>14</v>
      </c>
    </row>
    <row r="408" spans="1:1" hidden="1" x14ac:dyDescent="0.35">
      <c r="A408" t="s">
        <v>20</v>
      </c>
    </row>
    <row r="409" spans="1:1" hidden="1" x14ac:dyDescent="0.35">
      <c r="A409" t="s">
        <v>20</v>
      </c>
    </row>
    <row r="410" spans="1:1" hidden="1" x14ac:dyDescent="0.35">
      <c r="A410" t="s">
        <v>20</v>
      </c>
    </row>
    <row r="411" spans="1:1" hidden="1" x14ac:dyDescent="0.35">
      <c r="A411" t="s">
        <v>14</v>
      </c>
    </row>
    <row r="412" spans="1:1" hidden="1" x14ac:dyDescent="0.35">
      <c r="A412" t="s">
        <v>47</v>
      </c>
    </row>
    <row r="413" spans="1:1" hidden="1" x14ac:dyDescent="0.35">
      <c r="A413" t="s">
        <v>20</v>
      </c>
    </row>
    <row r="414" spans="1:1" hidden="1" x14ac:dyDescent="0.35">
      <c r="A414" t="s">
        <v>20</v>
      </c>
    </row>
    <row r="415" spans="1:1" hidden="1" x14ac:dyDescent="0.35">
      <c r="A415" t="s">
        <v>47</v>
      </c>
    </row>
    <row r="416" spans="1:1" hidden="1" x14ac:dyDescent="0.35">
      <c r="A416" t="s">
        <v>14</v>
      </c>
    </row>
    <row r="417" spans="1:1" hidden="1" x14ac:dyDescent="0.35">
      <c r="A417" t="s">
        <v>14</v>
      </c>
    </row>
    <row r="418" spans="1:1" hidden="1" x14ac:dyDescent="0.35">
      <c r="A418" t="s">
        <v>14</v>
      </c>
    </row>
    <row r="419" spans="1:1" hidden="1" x14ac:dyDescent="0.35">
      <c r="A419" t="s">
        <v>14</v>
      </c>
    </row>
    <row r="420" spans="1:1" hidden="1" x14ac:dyDescent="0.35">
      <c r="A420" t="s">
        <v>14</v>
      </c>
    </row>
    <row r="421" spans="1:1" hidden="1" x14ac:dyDescent="0.35">
      <c r="A421" t="s">
        <v>20</v>
      </c>
    </row>
    <row r="422" spans="1:1" hidden="1" x14ac:dyDescent="0.35">
      <c r="A422" t="s">
        <v>20</v>
      </c>
    </row>
    <row r="423" spans="1:1" hidden="1" x14ac:dyDescent="0.35">
      <c r="A423" t="s">
        <v>14</v>
      </c>
    </row>
    <row r="424" spans="1:1" hidden="1" x14ac:dyDescent="0.35">
      <c r="A424" t="s">
        <v>20</v>
      </c>
    </row>
    <row r="425" spans="1:1" hidden="1" x14ac:dyDescent="0.35">
      <c r="A425" t="s">
        <v>14</v>
      </c>
    </row>
    <row r="426" spans="1:1" hidden="1" x14ac:dyDescent="0.35">
      <c r="A426" t="s">
        <v>14</v>
      </c>
    </row>
    <row r="427" spans="1:1" hidden="1" x14ac:dyDescent="0.35">
      <c r="A427" t="s">
        <v>20</v>
      </c>
    </row>
    <row r="428" spans="1:1" hidden="1" x14ac:dyDescent="0.35">
      <c r="A428" t="s">
        <v>20</v>
      </c>
    </row>
    <row r="429" spans="1:1" hidden="1" x14ac:dyDescent="0.35">
      <c r="A429" t="s">
        <v>20</v>
      </c>
    </row>
    <row r="430" spans="1:1" hidden="1" x14ac:dyDescent="0.35">
      <c r="A430" t="s">
        <v>14</v>
      </c>
    </row>
    <row r="431" spans="1:1" hidden="1" x14ac:dyDescent="0.35">
      <c r="A431" t="s">
        <v>74</v>
      </c>
    </row>
    <row r="432" spans="1:1" hidden="1" x14ac:dyDescent="0.35">
      <c r="A432" t="s">
        <v>14</v>
      </c>
    </row>
    <row r="433" spans="1:1" hidden="1" x14ac:dyDescent="0.35">
      <c r="A433" t="s">
        <v>20</v>
      </c>
    </row>
    <row r="434" spans="1:1" hidden="1" x14ac:dyDescent="0.35">
      <c r="A434" t="s">
        <v>14</v>
      </c>
    </row>
    <row r="435" spans="1:1" hidden="1" x14ac:dyDescent="0.35">
      <c r="A435" t="s">
        <v>14</v>
      </c>
    </row>
    <row r="436" spans="1:1" hidden="1" x14ac:dyDescent="0.35">
      <c r="A436" t="s">
        <v>74</v>
      </c>
    </row>
    <row r="437" spans="1:1" hidden="1" x14ac:dyDescent="0.35">
      <c r="A437" t="s">
        <v>20</v>
      </c>
    </row>
    <row r="438" spans="1:1" hidden="1" x14ac:dyDescent="0.35">
      <c r="A438" t="s">
        <v>20</v>
      </c>
    </row>
    <row r="439" spans="1:1" hidden="1" x14ac:dyDescent="0.35">
      <c r="A439" t="s">
        <v>20</v>
      </c>
    </row>
    <row r="440" spans="1:1" hidden="1" x14ac:dyDescent="0.35">
      <c r="A440" t="s">
        <v>20</v>
      </c>
    </row>
    <row r="441" spans="1:1" hidden="1" x14ac:dyDescent="0.35">
      <c r="A441" t="s">
        <v>20</v>
      </c>
    </row>
    <row r="442" spans="1:1" hidden="1" x14ac:dyDescent="0.35">
      <c r="A442" t="s">
        <v>20</v>
      </c>
    </row>
    <row r="443" spans="1:1" hidden="1" x14ac:dyDescent="0.35">
      <c r="A443" t="s">
        <v>14</v>
      </c>
    </row>
    <row r="444" spans="1:1" hidden="1" x14ac:dyDescent="0.35">
      <c r="A444" t="s">
        <v>20</v>
      </c>
    </row>
    <row r="445" spans="1:1" hidden="1" x14ac:dyDescent="0.35">
      <c r="A445" t="s">
        <v>74</v>
      </c>
    </row>
    <row r="446" spans="1:1" hidden="1" x14ac:dyDescent="0.35">
      <c r="A446" t="s">
        <v>20</v>
      </c>
    </row>
    <row r="447" spans="1:1" hidden="1" x14ac:dyDescent="0.35">
      <c r="A447" t="s">
        <v>20</v>
      </c>
    </row>
    <row r="448" spans="1:1" hidden="1" x14ac:dyDescent="0.35">
      <c r="A448" t="s">
        <v>14</v>
      </c>
    </row>
    <row r="449" spans="1:1" hidden="1" x14ac:dyDescent="0.35">
      <c r="A449" t="s">
        <v>74</v>
      </c>
    </row>
    <row r="450" spans="1:1" hidden="1" x14ac:dyDescent="0.35">
      <c r="A450" t="s">
        <v>14</v>
      </c>
    </row>
    <row r="451" spans="1:1" hidden="1" x14ac:dyDescent="0.35">
      <c r="A451" t="s">
        <v>20</v>
      </c>
    </row>
    <row r="452" spans="1:1" hidden="1" x14ac:dyDescent="0.35">
      <c r="A452" t="s">
        <v>14</v>
      </c>
    </row>
    <row r="453" spans="1:1" hidden="1" x14ac:dyDescent="0.35">
      <c r="A453" t="s">
        <v>20</v>
      </c>
    </row>
    <row r="454" spans="1:1" hidden="1" x14ac:dyDescent="0.35">
      <c r="A454" t="s">
        <v>14</v>
      </c>
    </row>
    <row r="455" spans="1:1" hidden="1" x14ac:dyDescent="0.35">
      <c r="A455" t="s">
        <v>14</v>
      </c>
    </row>
    <row r="456" spans="1:1" hidden="1" x14ac:dyDescent="0.35">
      <c r="A456" t="s">
        <v>14</v>
      </c>
    </row>
    <row r="457" spans="1:1" hidden="1" x14ac:dyDescent="0.35">
      <c r="A457" t="s">
        <v>20</v>
      </c>
    </row>
    <row r="458" spans="1:1" hidden="1" x14ac:dyDescent="0.35">
      <c r="A458" t="s">
        <v>20</v>
      </c>
    </row>
    <row r="459" spans="1:1" hidden="1" x14ac:dyDescent="0.35">
      <c r="A459" t="s">
        <v>14</v>
      </c>
    </row>
    <row r="460" spans="1:1" hidden="1" x14ac:dyDescent="0.35">
      <c r="A460" t="s">
        <v>20</v>
      </c>
    </row>
    <row r="461" spans="1:1" hidden="1" x14ac:dyDescent="0.35">
      <c r="A461" t="s">
        <v>14</v>
      </c>
    </row>
    <row r="462" spans="1:1" hidden="1" x14ac:dyDescent="0.35">
      <c r="A462" t="s">
        <v>20</v>
      </c>
    </row>
    <row r="463" spans="1:1" hidden="1" x14ac:dyDescent="0.35">
      <c r="A463" t="s">
        <v>20</v>
      </c>
    </row>
    <row r="464" spans="1:1" hidden="1" x14ac:dyDescent="0.35">
      <c r="A464" t="s">
        <v>14</v>
      </c>
    </row>
    <row r="465" spans="1:1" hidden="1" x14ac:dyDescent="0.35">
      <c r="A465" t="s">
        <v>20</v>
      </c>
    </row>
    <row r="466" spans="1:1" hidden="1" x14ac:dyDescent="0.35">
      <c r="A466" t="s">
        <v>20</v>
      </c>
    </row>
    <row r="467" spans="1:1" hidden="1" x14ac:dyDescent="0.35">
      <c r="A467" t="s">
        <v>20</v>
      </c>
    </row>
    <row r="468" spans="1:1" hidden="1" x14ac:dyDescent="0.35">
      <c r="A468" t="s">
        <v>20</v>
      </c>
    </row>
    <row r="469" spans="1:1" hidden="1" x14ac:dyDescent="0.35">
      <c r="A469" t="s">
        <v>20</v>
      </c>
    </row>
    <row r="470" spans="1:1" hidden="1" x14ac:dyDescent="0.35">
      <c r="A470" t="s">
        <v>14</v>
      </c>
    </row>
    <row r="471" spans="1:1" hidden="1" x14ac:dyDescent="0.35">
      <c r="A471" t="s">
        <v>20</v>
      </c>
    </row>
    <row r="472" spans="1:1" hidden="1" x14ac:dyDescent="0.35">
      <c r="A472" t="s">
        <v>20</v>
      </c>
    </row>
    <row r="473" spans="1:1" hidden="1" x14ac:dyDescent="0.35">
      <c r="A473" t="s">
        <v>20</v>
      </c>
    </row>
    <row r="474" spans="1:1" hidden="1" x14ac:dyDescent="0.35">
      <c r="A474" t="s">
        <v>14</v>
      </c>
    </row>
    <row r="475" spans="1:1" hidden="1" x14ac:dyDescent="0.35">
      <c r="A475" t="s">
        <v>20</v>
      </c>
    </row>
    <row r="476" spans="1:1" hidden="1" x14ac:dyDescent="0.35">
      <c r="A476" t="s">
        <v>20</v>
      </c>
    </row>
    <row r="477" spans="1:1" hidden="1" x14ac:dyDescent="0.35">
      <c r="A477" t="s">
        <v>20</v>
      </c>
    </row>
    <row r="478" spans="1:1" hidden="1" x14ac:dyDescent="0.35">
      <c r="A478" t="s">
        <v>14</v>
      </c>
    </row>
    <row r="479" spans="1:1" hidden="1" x14ac:dyDescent="0.35">
      <c r="A479" t="s">
        <v>14</v>
      </c>
    </row>
    <row r="480" spans="1:1" hidden="1" x14ac:dyDescent="0.35">
      <c r="A480" t="s">
        <v>20</v>
      </c>
    </row>
    <row r="481" spans="1:1" hidden="1" x14ac:dyDescent="0.35">
      <c r="A481" t="s">
        <v>20</v>
      </c>
    </row>
    <row r="482" spans="1:1" hidden="1" x14ac:dyDescent="0.35">
      <c r="A482" t="s">
        <v>20</v>
      </c>
    </row>
    <row r="483" spans="1:1" hidden="1" x14ac:dyDescent="0.35">
      <c r="A483" t="s">
        <v>14</v>
      </c>
    </row>
    <row r="484" spans="1:1" hidden="1" x14ac:dyDescent="0.35">
      <c r="A484" t="s">
        <v>14</v>
      </c>
    </row>
    <row r="485" spans="1:1" hidden="1" x14ac:dyDescent="0.35">
      <c r="A485" t="s">
        <v>14</v>
      </c>
    </row>
    <row r="486" spans="1:1" hidden="1" x14ac:dyDescent="0.35">
      <c r="A486" t="s">
        <v>20</v>
      </c>
    </row>
    <row r="487" spans="1:1" hidden="1" x14ac:dyDescent="0.35">
      <c r="A487" t="s">
        <v>14</v>
      </c>
    </row>
    <row r="488" spans="1:1" hidden="1" x14ac:dyDescent="0.35">
      <c r="A488" t="s">
        <v>14</v>
      </c>
    </row>
    <row r="489" spans="1:1" hidden="1" x14ac:dyDescent="0.35">
      <c r="A489" t="s">
        <v>20</v>
      </c>
    </row>
    <row r="490" spans="1:1" hidden="1" x14ac:dyDescent="0.35">
      <c r="A490" t="s">
        <v>20</v>
      </c>
    </row>
    <row r="491" spans="1:1" hidden="1" x14ac:dyDescent="0.35">
      <c r="A491" t="s">
        <v>20</v>
      </c>
    </row>
    <row r="492" spans="1:1" hidden="1" x14ac:dyDescent="0.35">
      <c r="A492" t="s">
        <v>20</v>
      </c>
    </row>
    <row r="493" spans="1:1" hidden="1" x14ac:dyDescent="0.35">
      <c r="A493" t="s">
        <v>20</v>
      </c>
    </row>
    <row r="494" spans="1:1" hidden="1" x14ac:dyDescent="0.35">
      <c r="A494" t="s">
        <v>74</v>
      </c>
    </row>
    <row r="495" spans="1:1" hidden="1" x14ac:dyDescent="0.35">
      <c r="A495" t="s">
        <v>20</v>
      </c>
    </row>
    <row r="496" spans="1:1" hidden="1" x14ac:dyDescent="0.35">
      <c r="A496" t="s">
        <v>20</v>
      </c>
    </row>
    <row r="497" spans="1:1" hidden="1" x14ac:dyDescent="0.35">
      <c r="A497" t="s">
        <v>20</v>
      </c>
    </row>
    <row r="498" spans="1:1" hidden="1" x14ac:dyDescent="0.35">
      <c r="A498" t="s">
        <v>14</v>
      </c>
    </row>
    <row r="499" spans="1:1" hidden="1" x14ac:dyDescent="0.35">
      <c r="A499" t="s">
        <v>14</v>
      </c>
    </row>
    <row r="500" spans="1:1" hidden="1" x14ac:dyDescent="0.35">
      <c r="A500" t="s">
        <v>14</v>
      </c>
    </row>
    <row r="501" spans="1:1" hidden="1" x14ac:dyDescent="0.35">
      <c r="A501" t="s">
        <v>14</v>
      </c>
    </row>
    <row r="502" spans="1:1" hidden="1" x14ac:dyDescent="0.35">
      <c r="A502" t="s">
        <v>14</v>
      </c>
    </row>
    <row r="503" spans="1:1" hidden="1" x14ac:dyDescent="0.35">
      <c r="A503" t="s">
        <v>14</v>
      </c>
    </row>
    <row r="504" spans="1:1" hidden="1" x14ac:dyDescent="0.35">
      <c r="A504" t="s">
        <v>20</v>
      </c>
    </row>
    <row r="505" spans="1:1" hidden="1" x14ac:dyDescent="0.35">
      <c r="A505" t="s">
        <v>20</v>
      </c>
    </row>
    <row r="506" spans="1:1" hidden="1" x14ac:dyDescent="0.35">
      <c r="A506" t="s">
        <v>14</v>
      </c>
    </row>
    <row r="507" spans="1:1" hidden="1" x14ac:dyDescent="0.35">
      <c r="A507" t="s">
        <v>14</v>
      </c>
    </row>
    <row r="508" spans="1:1" hidden="1" x14ac:dyDescent="0.35">
      <c r="A508" t="s">
        <v>20</v>
      </c>
    </row>
    <row r="509" spans="1:1" hidden="1" x14ac:dyDescent="0.35">
      <c r="A509" t="s">
        <v>14</v>
      </c>
    </row>
    <row r="510" spans="1:1" hidden="1" x14ac:dyDescent="0.35">
      <c r="A510" t="s">
        <v>20</v>
      </c>
    </row>
    <row r="511" spans="1:1" hidden="1" x14ac:dyDescent="0.35">
      <c r="A511" t="s">
        <v>14</v>
      </c>
    </row>
    <row r="512" spans="1:1" hidden="1" x14ac:dyDescent="0.35">
      <c r="A512" t="s">
        <v>20</v>
      </c>
    </row>
    <row r="513" spans="1:1" hidden="1" x14ac:dyDescent="0.35">
      <c r="A513" t="s">
        <v>14</v>
      </c>
    </row>
    <row r="514" spans="1:1" hidden="1" x14ac:dyDescent="0.35">
      <c r="A514" t="s">
        <v>20</v>
      </c>
    </row>
    <row r="515" spans="1:1" hidden="1" x14ac:dyDescent="0.35">
      <c r="A515" t="s">
        <v>74</v>
      </c>
    </row>
    <row r="516" spans="1:1" hidden="1" x14ac:dyDescent="0.35">
      <c r="A516" t="s">
        <v>74</v>
      </c>
    </row>
    <row r="517" spans="1:1" hidden="1" x14ac:dyDescent="0.35">
      <c r="A517" t="s">
        <v>14</v>
      </c>
    </row>
    <row r="518" spans="1:1" hidden="1" x14ac:dyDescent="0.35">
      <c r="A518" t="s">
        <v>14</v>
      </c>
    </row>
    <row r="519" spans="1:1" hidden="1" x14ac:dyDescent="0.35">
      <c r="A519" t="s">
        <v>20</v>
      </c>
    </row>
    <row r="520" spans="1:1" hidden="1" x14ac:dyDescent="0.35">
      <c r="A520" t="s">
        <v>14</v>
      </c>
    </row>
    <row r="521" spans="1:1" hidden="1" x14ac:dyDescent="0.35">
      <c r="A521" t="s">
        <v>20</v>
      </c>
    </row>
    <row r="522" spans="1:1" hidden="1" x14ac:dyDescent="0.35">
      <c r="A522" t="s">
        <v>20</v>
      </c>
    </row>
    <row r="523" spans="1:1" hidden="1" x14ac:dyDescent="0.35">
      <c r="A523" t="s">
        <v>20</v>
      </c>
    </row>
    <row r="524" spans="1:1" hidden="1" x14ac:dyDescent="0.35">
      <c r="A524" t="s">
        <v>14</v>
      </c>
    </row>
    <row r="525" spans="1:1" hidden="1" x14ac:dyDescent="0.35">
      <c r="A525" t="s">
        <v>20</v>
      </c>
    </row>
    <row r="526" spans="1:1" hidden="1" x14ac:dyDescent="0.35">
      <c r="A526" t="s">
        <v>14</v>
      </c>
    </row>
    <row r="527" spans="1:1" hidden="1" x14ac:dyDescent="0.35">
      <c r="A527" t="s">
        <v>14</v>
      </c>
    </row>
    <row r="528" spans="1:1" hidden="1" x14ac:dyDescent="0.35">
      <c r="A528" t="s">
        <v>20</v>
      </c>
    </row>
    <row r="529" spans="1:1" hidden="1" x14ac:dyDescent="0.35">
      <c r="A529" t="s">
        <v>14</v>
      </c>
    </row>
    <row r="530" spans="1:1" hidden="1" x14ac:dyDescent="0.35">
      <c r="A530" t="s">
        <v>14</v>
      </c>
    </row>
    <row r="531" spans="1:1" hidden="1" x14ac:dyDescent="0.35">
      <c r="A531" t="s">
        <v>14</v>
      </c>
    </row>
    <row r="532" spans="1:1" hidden="1" x14ac:dyDescent="0.35">
      <c r="A532" t="s">
        <v>14</v>
      </c>
    </row>
    <row r="533" spans="1:1" hidden="1" x14ac:dyDescent="0.35">
      <c r="A533" t="s">
        <v>47</v>
      </c>
    </row>
    <row r="534" spans="1:1" hidden="1" x14ac:dyDescent="0.35">
      <c r="A534" t="s">
        <v>20</v>
      </c>
    </row>
    <row r="535" spans="1:1" hidden="1" x14ac:dyDescent="0.35">
      <c r="A535" t="s">
        <v>20</v>
      </c>
    </row>
    <row r="536" spans="1:1" hidden="1" x14ac:dyDescent="0.35">
      <c r="A536" t="s">
        <v>14</v>
      </c>
    </row>
    <row r="537" spans="1:1" hidden="1" x14ac:dyDescent="0.35">
      <c r="A537" t="s">
        <v>20</v>
      </c>
    </row>
    <row r="538" spans="1:1" hidden="1" x14ac:dyDescent="0.35">
      <c r="A538" t="s">
        <v>20</v>
      </c>
    </row>
    <row r="539" spans="1:1" hidden="1" x14ac:dyDescent="0.35">
      <c r="A539" t="s">
        <v>20</v>
      </c>
    </row>
    <row r="540" spans="1:1" hidden="1" x14ac:dyDescent="0.35">
      <c r="A540" t="s">
        <v>14</v>
      </c>
    </row>
    <row r="541" spans="1:1" hidden="1" x14ac:dyDescent="0.35">
      <c r="A541" t="s">
        <v>14</v>
      </c>
    </row>
    <row r="542" spans="1:1" hidden="1" x14ac:dyDescent="0.35">
      <c r="A542" t="s">
        <v>20</v>
      </c>
    </row>
    <row r="543" spans="1:1" hidden="1" x14ac:dyDescent="0.35">
      <c r="A543" t="s">
        <v>14</v>
      </c>
    </row>
    <row r="544" spans="1:1" hidden="1" x14ac:dyDescent="0.35">
      <c r="A544" t="s">
        <v>14</v>
      </c>
    </row>
    <row r="545" spans="1:1" hidden="1" x14ac:dyDescent="0.35">
      <c r="A545" t="s">
        <v>14</v>
      </c>
    </row>
    <row r="546" spans="1:1" hidden="1" x14ac:dyDescent="0.35">
      <c r="A546" t="s">
        <v>20</v>
      </c>
    </row>
    <row r="547" spans="1:1" hidden="1" x14ac:dyDescent="0.35">
      <c r="A547" t="s">
        <v>14</v>
      </c>
    </row>
    <row r="548" spans="1:1" hidden="1" x14ac:dyDescent="0.35">
      <c r="A548" t="s">
        <v>20</v>
      </c>
    </row>
    <row r="549" spans="1:1" hidden="1" x14ac:dyDescent="0.35">
      <c r="A549" t="s">
        <v>20</v>
      </c>
    </row>
    <row r="550" spans="1:1" hidden="1" x14ac:dyDescent="0.35">
      <c r="A550" t="s">
        <v>20</v>
      </c>
    </row>
    <row r="551" spans="1:1" hidden="1" x14ac:dyDescent="0.35">
      <c r="A551" t="s">
        <v>20</v>
      </c>
    </row>
    <row r="552" spans="1:1" hidden="1" x14ac:dyDescent="0.35">
      <c r="A552" t="s">
        <v>74</v>
      </c>
    </row>
    <row r="553" spans="1:1" hidden="1" x14ac:dyDescent="0.35">
      <c r="A553" t="s">
        <v>14</v>
      </c>
    </row>
    <row r="554" spans="1:1" hidden="1" x14ac:dyDescent="0.35">
      <c r="A554" t="s">
        <v>14</v>
      </c>
    </row>
    <row r="555" spans="1:1" hidden="1" x14ac:dyDescent="0.35">
      <c r="A555" t="s">
        <v>14</v>
      </c>
    </row>
    <row r="556" spans="1:1" hidden="1" x14ac:dyDescent="0.35">
      <c r="A556" t="s">
        <v>20</v>
      </c>
    </row>
    <row r="557" spans="1:1" hidden="1" x14ac:dyDescent="0.35">
      <c r="A557" t="s">
        <v>20</v>
      </c>
    </row>
    <row r="558" spans="1:1" hidden="1" x14ac:dyDescent="0.35">
      <c r="A558" t="s">
        <v>20</v>
      </c>
    </row>
    <row r="559" spans="1:1" hidden="1" x14ac:dyDescent="0.35">
      <c r="A559" t="s">
        <v>20</v>
      </c>
    </row>
    <row r="560" spans="1:1" hidden="1" x14ac:dyDescent="0.35">
      <c r="A560" t="s">
        <v>20</v>
      </c>
    </row>
    <row r="561" spans="1:1" hidden="1" x14ac:dyDescent="0.35">
      <c r="A561" t="s">
        <v>20</v>
      </c>
    </row>
    <row r="562" spans="1:1" hidden="1" x14ac:dyDescent="0.35">
      <c r="A562" t="s">
        <v>20</v>
      </c>
    </row>
    <row r="563" spans="1:1" hidden="1" x14ac:dyDescent="0.35">
      <c r="A563" t="s">
        <v>20</v>
      </c>
    </row>
    <row r="564" spans="1:1" hidden="1" x14ac:dyDescent="0.35">
      <c r="A564" t="s">
        <v>14</v>
      </c>
    </row>
    <row r="565" spans="1:1" hidden="1" x14ac:dyDescent="0.35">
      <c r="A565" t="s">
        <v>20</v>
      </c>
    </row>
    <row r="566" spans="1:1" hidden="1" x14ac:dyDescent="0.35">
      <c r="A566" t="s">
        <v>14</v>
      </c>
    </row>
    <row r="567" spans="1:1" hidden="1" x14ac:dyDescent="0.35">
      <c r="A567" t="s">
        <v>20</v>
      </c>
    </row>
    <row r="568" spans="1:1" hidden="1" x14ac:dyDescent="0.35">
      <c r="A568" t="s">
        <v>14</v>
      </c>
    </row>
    <row r="569" spans="1:1" hidden="1" x14ac:dyDescent="0.35">
      <c r="A569" t="s">
        <v>20</v>
      </c>
    </row>
    <row r="570" spans="1:1" hidden="1" x14ac:dyDescent="0.35">
      <c r="A570" t="s">
        <v>20</v>
      </c>
    </row>
    <row r="571" spans="1:1" hidden="1" x14ac:dyDescent="0.35">
      <c r="A571" t="s">
        <v>20</v>
      </c>
    </row>
    <row r="572" spans="1:1" hidden="1" x14ac:dyDescent="0.35">
      <c r="A572" t="s">
        <v>20</v>
      </c>
    </row>
    <row r="573" spans="1:1" hidden="1" x14ac:dyDescent="0.35">
      <c r="A573" t="s">
        <v>14</v>
      </c>
    </row>
    <row r="574" spans="1:1" hidden="1" x14ac:dyDescent="0.35">
      <c r="A574" t="s">
        <v>74</v>
      </c>
    </row>
    <row r="575" spans="1:1" hidden="1" x14ac:dyDescent="0.35">
      <c r="A575" t="s">
        <v>20</v>
      </c>
    </row>
    <row r="576" spans="1:1" hidden="1" x14ac:dyDescent="0.35">
      <c r="A576" t="s">
        <v>20</v>
      </c>
    </row>
    <row r="577" spans="1:1" hidden="1" x14ac:dyDescent="0.35">
      <c r="A577" t="s">
        <v>14</v>
      </c>
    </row>
    <row r="578" spans="1:1" hidden="1" x14ac:dyDescent="0.35">
      <c r="A578" t="s">
        <v>14</v>
      </c>
    </row>
    <row r="579" spans="1:1" hidden="1" x14ac:dyDescent="0.35">
      <c r="A579" t="s">
        <v>74</v>
      </c>
    </row>
    <row r="580" spans="1:1" hidden="1" x14ac:dyDescent="0.35">
      <c r="A580" t="s">
        <v>14</v>
      </c>
    </row>
    <row r="581" spans="1:1" hidden="1" x14ac:dyDescent="0.35">
      <c r="A581" t="s">
        <v>20</v>
      </c>
    </row>
    <row r="582" spans="1:1" hidden="1" x14ac:dyDescent="0.35">
      <c r="A582" t="s">
        <v>20</v>
      </c>
    </row>
    <row r="583" spans="1:1" hidden="1" x14ac:dyDescent="0.35">
      <c r="A583" t="s">
        <v>14</v>
      </c>
    </row>
    <row r="584" spans="1:1" hidden="1" x14ac:dyDescent="0.35">
      <c r="A584" t="s">
        <v>14</v>
      </c>
    </row>
    <row r="585" spans="1:1" hidden="1" x14ac:dyDescent="0.35">
      <c r="A585" t="s">
        <v>20</v>
      </c>
    </row>
    <row r="586" spans="1:1" hidden="1" x14ac:dyDescent="0.35">
      <c r="A586" t="s">
        <v>20</v>
      </c>
    </row>
    <row r="587" spans="1:1" hidden="1" x14ac:dyDescent="0.35">
      <c r="A587" t="s">
        <v>20</v>
      </c>
    </row>
    <row r="588" spans="1:1" hidden="1" x14ac:dyDescent="0.35">
      <c r="A588" t="s">
        <v>20</v>
      </c>
    </row>
    <row r="589" spans="1:1" hidden="1" x14ac:dyDescent="0.35">
      <c r="A589" t="s">
        <v>14</v>
      </c>
    </row>
    <row r="590" spans="1:1" hidden="1" x14ac:dyDescent="0.35">
      <c r="A590" t="s">
        <v>14</v>
      </c>
    </row>
    <row r="591" spans="1:1" hidden="1" x14ac:dyDescent="0.35">
      <c r="A591" t="s">
        <v>14</v>
      </c>
    </row>
    <row r="592" spans="1:1" hidden="1" x14ac:dyDescent="0.35">
      <c r="A592" t="s">
        <v>14</v>
      </c>
    </row>
    <row r="593" spans="1:1" hidden="1" x14ac:dyDescent="0.35">
      <c r="A593" t="s">
        <v>20</v>
      </c>
    </row>
    <row r="594" spans="1:1" hidden="1" x14ac:dyDescent="0.35">
      <c r="A594" t="s">
        <v>14</v>
      </c>
    </row>
    <row r="595" spans="1:1" hidden="1" x14ac:dyDescent="0.35">
      <c r="A595" t="s">
        <v>20</v>
      </c>
    </row>
    <row r="596" spans="1:1" hidden="1" x14ac:dyDescent="0.35">
      <c r="A596" t="s">
        <v>14</v>
      </c>
    </row>
    <row r="597" spans="1:1" hidden="1" x14ac:dyDescent="0.35">
      <c r="A597" t="s">
        <v>20</v>
      </c>
    </row>
    <row r="598" spans="1:1" hidden="1" x14ac:dyDescent="0.35">
      <c r="A598" t="s">
        <v>14</v>
      </c>
    </row>
    <row r="599" spans="1:1" hidden="1" x14ac:dyDescent="0.35">
      <c r="A599" t="s">
        <v>20</v>
      </c>
    </row>
    <row r="600" spans="1:1" hidden="1" x14ac:dyDescent="0.35">
      <c r="A600" t="s">
        <v>20</v>
      </c>
    </row>
    <row r="601" spans="1:1" hidden="1" x14ac:dyDescent="0.35">
      <c r="A601" t="s">
        <v>14</v>
      </c>
    </row>
    <row r="602" spans="1:1" hidden="1" x14ac:dyDescent="0.35">
      <c r="A602" t="s">
        <v>14</v>
      </c>
    </row>
    <row r="603" spans="1:1" hidden="1" x14ac:dyDescent="0.35">
      <c r="A603" t="s">
        <v>20</v>
      </c>
    </row>
    <row r="604" spans="1:1" hidden="1" x14ac:dyDescent="0.35">
      <c r="A604" t="s">
        <v>20</v>
      </c>
    </row>
    <row r="605" spans="1:1" hidden="1" x14ac:dyDescent="0.35">
      <c r="A605" t="s">
        <v>20</v>
      </c>
    </row>
    <row r="606" spans="1:1" hidden="1" x14ac:dyDescent="0.35">
      <c r="A606" t="s">
        <v>20</v>
      </c>
    </row>
    <row r="607" spans="1:1" hidden="1" x14ac:dyDescent="0.35">
      <c r="A607" t="s">
        <v>20</v>
      </c>
    </row>
    <row r="608" spans="1:1" hidden="1" x14ac:dyDescent="0.35">
      <c r="A608" t="s">
        <v>20</v>
      </c>
    </row>
    <row r="609" spans="1:1" hidden="1" x14ac:dyDescent="0.35">
      <c r="A609" t="s">
        <v>20</v>
      </c>
    </row>
    <row r="610" spans="1:1" hidden="1" x14ac:dyDescent="0.35">
      <c r="A610" t="s">
        <v>20</v>
      </c>
    </row>
    <row r="611" spans="1:1" hidden="1" x14ac:dyDescent="0.35">
      <c r="A611" t="s">
        <v>20</v>
      </c>
    </row>
    <row r="612" spans="1:1" hidden="1" x14ac:dyDescent="0.35">
      <c r="A612" t="s">
        <v>20</v>
      </c>
    </row>
    <row r="613" spans="1:1" hidden="1" x14ac:dyDescent="0.35">
      <c r="A613" t="s">
        <v>74</v>
      </c>
    </row>
    <row r="614" spans="1:1" hidden="1" x14ac:dyDescent="0.35">
      <c r="A614" t="s">
        <v>20</v>
      </c>
    </row>
    <row r="615" spans="1:1" hidden="1" x14ac:dyDescent="0.35">
      <c r="A615" t="s">
        <v>20</v>
      </c>
    </row>
    <row r="616" spans="1:1" hidden="1" x14ac:dyDescent="0.35">
      <c r="A616" t="s">
        <v>20</v>
      </c>
    </row>
    <row r="617" spans="1:1" hidden="1" x14ac:dyDescent="0.35">
      <c r="A617" t="s">
        <v>20</v>
      </c>
    </row>
    <row r="618" spans="1:1" hidden="1" x14ac:dyDescent="0.35">
      <c r="A618" t="s">
        <v>20</v>
      </c>
    </row>
    <row r="619" spans="1:1" hidden="1" x14ac:dyDescent="0.35">
      <c r="A619" t="s">
        <v>20</v>
      </c>
    </row>
    <row r="620" spans="1:1" hidden="1" x14ac:dyDescent="0.35">
      <c r="A620" t="s">
        <v>14</v>
      </c>
    </row>
    <row r="621" spans="1:1" hidden="1" x14ac:dyDescent="0.35">
      <c r="A621" t="s">
        <v>14</v>
      </c>
    </row>
    <row r="622" spans="1:1" hidden="1" x14ac:dyDescent="0.35">
      <c r="A622" t="s">
        <v>20</v>
      </c>
    </row>
    <row r="623" spans="1:1" hidden="1" x14ac:dyDescent="0.35">
      <c r="A623" t="s">
        <v>20</v>
      </c>
    </row>
    <row r="624" spans="1:1" hidden="1" x14ac:dyDescent="0.35">
      <c r="A624" t="s">
        <v>14</v>
      </c>
    </row>
    <row r="625" spans="1:1" hidden="1" x14ac:dyDescent="0.35">
      <c r="A625" t="s">
        <v>20</v>
      </c>
    </row>
    <row r="626" spans="1:1" hidden="1" x14ac:dyDescent="0.35">
      <c r="A626" t="s">
        <v>20</v>
      </c>
    </row>
    <row r="627" spans="1:1" hidden="1" x14ac:dyDescent="0.35">
      <c r="A627" t="s">
        <v>14</v>
      </c>
    </row>
    <row r="628" spans="1:1" hidden="1" x14ac:dyDescent="0.35">
      <c r="A628" t="s">
        <v>20</v>
      </c>
    </row>
    <row r="629" spans="1:1" hidden="1" x14ac:dyDescent="0.35">
      <c r="A629" t="s">
        <v>20</v>
      </c>
    </row>
    <row r="630" spans="1:1" hidden="1" x14ac:dyDescent="0.35">
      <c r="A630" t="s">
        <v>20</v>
      </c>
    </row>
    <row r="631" spans="1:1" hidden="1" x14ac:dyDescent="0.35">
      <c r="A631" t="s">
        <v>14</v>
      </c>
    </row>
    <row r="632" spans="1:1" hidden="1" x14ac:dyDescent="0.35">
      <c r="A632" t="s">
        <v>74</v>
      </c>
    </row>
    <row r="633" spans="1:1" hidden="1" x14ac:dyDescent="0.35">
      <c r="A633" t="s">
        <v>20</v>
      </c>
    </row>
    <row r="634" spans="1:1" hidden="1" x14ac:dyDescent="0.35">
      <c r="A634" t="s">
        <v>47</v>
      </c>
    </row>
    <row r="635" spans="1:1" hidden="1" x14ac:dyDescent="0.35">
      <c r="A635" t="s">
        <v>14</v>
      </c>
    </row>
    <row r="636" spans="1:1" hidden="1" x14ac:dyDescent="0.35">
      <c r="A636" t="s">
        <v>74</v>
      </c>
    </row>
    <row r="637" spans="1:1" hidden="1" x14ac:dyDescent="0.35">
      <c r="A637" t="s">
        <v>20</v>
      </c>
    </row>
    <row r="638" spans="1:1" hidden="1" x14ac:dyDescent="0.35">
      <c r="A638" t="s">
        <v>14</v>
      </c>
    </row>
    <row r="639" spans="1:1" hidden="1" x14ac:dyDescent="0.35">
      <c r="A639" t="s">
        <v>14</v>
      </c>
    </row>
    <row r="640" spans="1:1" hidden="1" x14ac:dyDescent="0.35">
      <c r="A640" t="s">
        <v>14</v>
      </c>
    </row>
    <row r="641" spans="1:1" hidden="1" x14ac:dyDescent="0.35">
      <c r="A641" t="s">
        <v>47</v>
      </c>
    </row>
    <row r="642" spans="1:1" hidden="1" x14ac:dyDescent="0.35">
      <c r="A642" t="s">
        <v>14</v>
      </c>
    </row>
    <row r="643" spans="1:1" hidden="1" x14ac:dyDescent="0.35">
      <c r="A643" t="s">
        <v>20</v>
      </c>
    </row>
    <row r="644" spans="1:1" hidden="1" x14ac:dyDescent="0.35">
      <c r="A644" t="s">
        <v>20</v>
      </c>
    </row>
    <row r="645" spans="1:1" hidden="1" x14ac:dyDescent="0.35">
      <c r="A645" t="s">
        <v>20</v>
      </c>
    </row>
    <row r="646" spans="1:1" hidden="1" x14ac:dyDescent="0.35">
      <c r="A646" t="s">
        <v>14</v>
      </c>
    </row>
    <row r="647" spans="1:1" hidden="1" x14ac:dyDescent="0.35">
      <c r="A647" t="s">
        <v>14</v>
      </c>
    </row>
    <row r="648" spans="1:1" hidden="1" x14ac:dyDescent="0.35">
      <c r="A648" t="s">
        <v>14</v>
      </c>
    </row>
    <row r="649" spans="1:1" hidden="1" x14ac:dyDescent="0.35">
      <c r="A649" t="s">
        <v>14</v>
      </c>
    </row>
    <row r="650" spans="1:1" hidden="1" x14ac:dyDescent="0.35">
      <c r="A650" t="s">
        <v>74</v>
      </c>
    </row>
    <row r="651" spans="1:1" hidden="1" x14ac:dyDescent="0.35">
      <c r="A651" t="s">
        <v>14</v>
      </c>
    </row>
    <row r="652" spans="1:1" hidden="1" x14ac:dyDescent="0.35">
      <c r="A652" t="s">
        <v>14</v>
      </c>
    </row>
    <row r="653" spans="1:1" hidden="1" x14ac:dyDescent="0.35">
      <c r="A653" t="s">
        <v>14</v>
      </c>
    </row>
    <row r="654" spans="1:1" hidden="1" x14ac:dyDescent="0.35">
      <c r="A654" t="s">
        <v>20</v>
      </c>
    </row>
    <row r="655" spans="1:1" hidden="1" x14ac:dyDescent="0.35">
      <c r="A655" t="s">
        <v>20</v>
      </c>
    </row>
    <row r="656" spans="1:1" hidden="1" x14ac:dyDescent="0.35">
      <c r="A656" t="s">
        <v>20</v>
      </c>
    </row>
    <row r="657" spans="1:1" hidden="1" x14ac:dyDescent="0.35">
      <c r="A657" t="s">
        <v>20</v>
      </c>
    </row>
    <row r="658" spans="1:1" hidden="1" x14ac:dyDescent="0.35">
      <c r="A658" t="s">
        <v>14</v>
      </c>
    </row>
    <row r="659" spans="1:1" hidden="1" x14ac:dyDescent="0.35">
      <c r="A659" t="s">
        <v>14</v>
      </c>
    </row>
    <row r="660" spans="1:1" hidden="1" x14ac:dyDescent="0.35">
      <c r="A660" t="s">
        <v>74</v>
      </c>
    </row>
    <row r="661" spans="1:1" hidden="1" x14ac:dyDescent="0.35">
      <c r="A661" t="s">
        <v>14</v>
      </c>
    </row>
    <row r="662" spans="1:1" hidden="1" x14ac:dyDescent="0.35">
      <c r="A662" t="s">
        <v>14</v>
      </c>
    </row>
    <row r="663" spans="1:1" hidden="1" x14ac:dyDescent="0.35">
      <c r="A663" t="s">
        <v>14</v>
      </c>
    </row>
    <row r="664" spans="1:1" hidden="1" x14ac:dyDescent="0.35">
      <c r="A664" t="s">
        <v>14</v>
      </c>
    </row>
    <row r="665" spans="1:1" hidden="1" x14ac:dyDescent="0.35">
      <c r="A665" t="s">
        <v>14</v>
      </c>
    </row>
    <row r="666" spans="1:1" hidden="1" x14ac:dyDescent="0.35">
      <c r="A666" t="s">
        <v>14</v>
      </c>
    </row>
    <row r="667" spans="1:1" hidden="1" x14ac:dyDescent="0.35">
      <c r="A667" t="s">
        <v>20</v>
      </c>
    </row>
    <row r="668" spans="1:1" hidden="1" x14ac:dyDescent="0.35">
      <c r="A668" t="s">
        <v>74</v>
      </c>
    </row>
    <row r="669" spans="1:1" hidden="1" x14ac:dyDescent="0.35">
      <c r="A669" t="s">
        <v>20</v>
      </c>
    </row>
    <row r="670" spans="1:1" hidden="1" x14ac:dyDescent="0.35">
      <c r="A670" t="s">
        <v>14</v>
      </c>
    </row>
    <row r="671" spans="1:1" hidden="1" x14ac:dyDescent="0.35">
      <c r="A671" t="s">
        <v>20</v>
      </c>
    </row>
    <row r="672" spans="1:1" hidden="1" x14ac:dyDescent="0.35">
      <c r="A672" t="s">
        <v>20</v>
      </c>
    </row>
    <row r="673" spans="1:1" hidden="1" x14ac:dyDescent="0.35">
      <c r="A673" t="s">
        <v>20</v>
      </c>
    </row>
    <row r="674" spans="1:1" hidden="1" x14ac:dyDescent="0.35">
      <c r="A674" t="s">
        <v>14</v>
      </c>
    </row>
    <row r="675" spans="1:1" hidden="1" x14ac:dyDescent="0.35">
      <c r="A675" t="s">
        <v>14</v>
      </c>
    </row>
    <row r="676" spans="1:1" hidden="1" x14ac:dyDescent="0.35">
      <c r="A676" t="s">
        <v>74</v>
      </c>
    </row>
    <row r="677" spans="1:1" hidden="1" x14ac:dyDescent="0.35">
      <c r="A677" t="s">
        <v>20</v>
      </c>
    </row>
    <row r="678" spans="1:1" hidden="1" x14ac:dyDescent="0.35">
      <c r="A678" t="s">
        <v>20</v>
      </c>
    </row>
    <row r="679" spans="1:1" hidden="1" x14ac:dyDescent="0.35">
      <c r="A679" t="s">
        <v>14</v>
      </c>
    </row>
    <row r="680" spans="1:1" hidden="1" x14ac:dyDescent="0.35">
      <c r="A680" t="s">
        <v>74</v>
      </c>
    </row>
    <row r="681" spans="1:1" hidden="1" x14ac:dyDescent="0.35">
      <c r="A681" t="s">
        <v>20</v>
      </c>
    </row>
    <row r="682" spans="1:1" hidden="1" x14ac:dyDescent="0.35">
      <c r="A682" t="s">
        <v>14</v>
      </c>
    </row>
    <row r="683" spans="1:1" hidden="1" x14ac:dyDescent="0.35">
      <c r="A683" t="s">
        <v>14</v>
      </c>
    </row>
    <row r="684" spans="1:1" hidden="1" x14ac:dyDescent="0.35">
      <c r="A684" t="s">
        <v>20</v>
      </c>
    </row>
    <row r="685" spans="1:1" hidden="1" x14ac:dyDescent="0.35">
      <c r="A685" t="s">
        <v>20</v>
      </c>
    </row>
    <row r="686" spans="1:1" hidden="1" x14ac:dyDescent="0.35">
      <c r="A686" t="s">
        <v>20</v>
      </c>
    </row>
    <row r="687" spans="1:1" hidden="1" x14ac:dyDescent="0.35">
      <c r="A687" t="s">
        <v>14</v>
      </c>
    </row>
    <row r="688" spans="1:1" hidden="1" x14ac:dyDescent="0.35">
      <c r="A688" t="s">
        <v>20</v>
      </c>
    </row>
    <row r="689" spans="1:1" hidden="1" x14ac:dyDescent="0.35">
      <c r="A689" t="s">
        <v>20</v>
      </c>
    </row>
    <row r="690" spans="1:1" hidden="1" x14ac:dyDescent="0.35">
      <c r="A690" t="s">
        <v>20</v>
      </c>
    </row>
    <row r="691" spans="1:1" hidden="1" x14ac:dyDescent="0.35">
      <c r="A691" t="s">
        <v>20</v>
      </c>
    </row>
    <row r="692" spans="1:1" hidden="1" x14ac:dyDescent="0.35">
      <c r="A692" t="s">
        <v>20</v>
      </c>
    </row>
    <row r="693" spans="1:1" hidden="1" x14ac:dyDescent="0.35">
      <c r="A693" t="s">
        <v>20</v>
      </c>
    </row>
    <row r="694" spans="1:1" hidden="1" x14ac:dyDescent="0.35">
      <c r="A694" t="s">
        <v>14</v>
      </c>
    </row>
    <row r="695" spans="1:1" hidden="1" x14ac:dyDescent="0.35">
      <c r="A695" t="s">
        <v>14</v>
      </c>
    </row>
    <row r="696" spans="1:1" hidden="1" x14ac:dyDescent="0.35">
      <c r="A696" t="s">
        <v>14</v>
      </c>
    </row>
    <row r="697" spans="1:1" hidden="1" x14ac:dyDescent="0.35">
      <c r="A697" t="s">
        <v>20</v>
      </c>
    </row>
    <row r="698" spans="1:1" hidden="1" x14ac:dyDescent="0.35">
      <c r="A698" t="s">
        <v>14</v>
      </c>
    </row>
    <row r="699" spans="1:1" hidden="1" x14ac:dyDescent="0.35">
      <c r="A699" t="s">
        <v>20</v>
      </c>
    </row>
    <row r="700" spans="1:1" hidden="1" x14ac:dyDescent="0.35">
      <c r="A700" t="s">
        <v>20</v>
      </c>
    </row>
    <row r="701" spans="1:1" hidden="1" x14ac:dyDescent="0.35">
      <c r="A701" t="s">
        <v>14</v>
      </c>
    </row>
    <row r="702" spans="1:1" hidden="1" x14ac:dyDescent="0.35">
      <c r="A702" t="s">
        <v>14</v>
      </c>
    </row>
    <row r="703" spans="1:1" hidden="1" x14ac:dyDescent="0.35">
      <c r="A703" t="s">
        <v>20</v>
      </c>
    </row>
    <row r="704" spans="1:1" hidden="1" x14ac:dyDescent="0.35">
      <c r="A704" t="s">
        <v>14</v>
      </c>
    </row>
    <row r="705" spans="1:1" hidden="1" x14ac:dyDescent="0.35">
      <c r="A705" t="s">
        <v>20</v>
      </c>
    </row>
    <row r="706" spans="1:1" hidden="1" x14ac:dyDescent="0.35">
      <c r="A706" t="s">
        <v>20</v>
      </c>
    </row>
    <row r="707" spans="1:1" hidden="1" x14ac:dyDescent="0.35">
      <c r="A707" t="s">
        <v>14</v>
      </c>
    </row>
    <row r="708" spans="1:1" hidden="1" x14ac:dyDescent="0.35">
      <c r="A708" t="s">
        <v>20</v>
      </c>
    </row>
    <row r="709" spans="1:1" hidden="1" x14ac:dyDescent="0.35">
      <c r="A709" t="s">
        <v>20</v>
      </c>
    </row>
    <row r="710" spans="1:1" hidden="1" x14ac:dyDescent="0.35">
      <c r="A710" t="s">
        <v>20</v>
      </c>
    </row>
    <row r="711" spans="1:1" hidden="1" x14ac:dyDescent="0.35">
      <c r="A711" t="s">
        <v>20</v>
      </c>
    </row>
    <row r="712" spans="1:1" hidden="1" x14ac:dyDescent="0.35">
      <c r="A712" t="s">
        <v>20</v>
      </c>
    </row>
    <row r="713" spans="1:1" hidden="1" x14ac:dyDescent="0.35">
      <c r="A713" t="s">
        <v>14</v>
      </c>
    </row>
    <row r="714" spans="1:1" hidden="1" x14ac:dyDescent="0.35">
      <c r="A714" t="s">
        <v>20</v>
      </c>
    </row>
    <row r="715" spans="1:1" hidden="1" x14ac:dyDescent="0.35">
      <c r="A715" t="s">
        <v>20</v>
      </c>
    </row>
    <row r="716" spans="1:1" hidden="1" x14ac:dyDescent="0.35">
      <c r="A716" t="s">
        <v>20</v>
      </c>
    </row>
    <row r="717" spans="1:1" hidden="1" x14ac:dyDescent="0.35">
      <c r="A717" t="s">
        <v>14</v>
      </c>
    </row>
    <row r="718" spans="1:1" hidden="1" x14ac:dyDescent="0.35">
      <c r="A718" t="s">
        <v>20</v>
      </c>
    </row>
    <row r="719" spans="1:1" hidden="1" x14ac:dyDescent="0.35">
      <c r="A719" t="s">
        <v>20</v>
      </c>
    </row>
    <row r="720" spans="1:1" hidden="1" x14ac:dyDescent="0.35">
      <c r="A720" t="s">
        <v>20</v>
      </c>
    </row>
    <row r="721" spans="1:1" hidden="1" x14ac:dyDescent="0.35">
      <c r="A721" t="s">
        <v>20</v>
      </c>
    </row>
    <row r="722" spans="1:1" hidden="1" x14ac:dyDescent="0.35">
      <c r="A722" t="s">
        <v>74</v>
      </c>
    </row>
    <row r="723" spans="1:1" hidden="1" x14ac:dyDescent="0.35">
      <c r="A723" t="s">
        <v>74</v>
      </c>
    </row>
    <row r="724" spans="1:1" hidden="1" x14ac:dyDescent="0.35">
      <c r="A724" t="s">
        <v>20</v>
      </c>
    </row>
    <row r="725" spans="1:1" hidden="1" x14ac:dyDescent="0.35">
      <c r="A725" t="s">
        <v>20</v>
      </c>
    </row>
    <row r="726" spans="1:1" hidden="1" x14ac:dyDescent="0.35">
      <c r="A726" t="s">
        <v>20</v>
      </c>
    </row>
    <row r="727" spans="1:1" hidden="1" x14ac:dyDescent="0.35">
      <c r="A727" t="s">
        <v>14</v>
      </c>
    </row>
    <row r="728" spans="1:1" hidden="1" x14ac:dyDescent="0.35">
      <c r="A728" t="s">
        <v>74</v>
      </c>
    </row>
    <row r="729" spans="1:1" hidden="1" x14ac:dyDescent="0.35">
      <c r="A729" t="s">
        <v>20</v>
      </c>
    </row>
    <row r="730" spans="1:1" hidden="1" x14ac:dyDescent="0.35">
      <c r="A730" t="s">
        <v>14</v>
      </c>
    </row>
    <row r="731" spans="1:1" hidden="1" x14ac:dyDescent="0.35">
      <c r="A731" t="s">
        <v>20</v>
      </c>
    </row>
    <row r="732" spans="1:1" hidden="1" x14ac:dyDescent="0.35">
      <c r="A732" t="s">
        <v>20</v>
      </c>
    </row>
    <row r="733" spans="1:1" hidden="1" x14ac:dyDescent="0.35">
      <c r="A733" t="s">
        <v>74</v>
      </c>
    </row>
    <row r="734" spans="1:1" hidden="1" x14ac:dyDescent="0.35">
      <c r="A734" t="s">
        <v>14</v>
      </c>
    </row>
    <row r="735" spans="1:1" hidden="1" x14ac:dyDescent="0.35">
      <c r="A735" t="s">
        <v>20</v>
      </c>
    </row>
    <row r="736" spans="1:1" hidden="1" x14ac:dyDescent="0.35">
      <c r="A736" t="s">
        <v>20</v>
      </c>
    </row>
    <row r="737" spans="1:1" hidden="1" x14ac:dyDescent="0.35">
      <c r="A737" t="s">
        <v>20</v>
      </c>
    </row>
    <row r="738" spans="1:1" hidden="1" x14ac:dyDescent="0.35">
      <c r="A738" t="s">
        <v>74</v>
      </c>
    </row>
    <row r="739" spans="1:1" hidden="1" x14ac:dyDescent="0.35">
      <c r="A739" t="s">
        <v>20</v>
      </c>
    </row>
    <row r="740" spans="1:1" hidden="1" x14ac:dyDescent="0.35">
      <c r="A740" t="s">
        <v>14</v>
      </c>
    </row>
    <row r="741" spans="1:1" hidden="1" x14ac:dyDescent="0.35">
      <c r="A741" t="s">
        <v>14</v>
      </c>
    </row>
    <row r="742" spans="1:1" hidden="1" x14ac:dyDescent="0.35">
      <c r="A742" t="s">
        <v>14</v>
      </c>
    </row>
    <row r="743" spans="1:1" hidden="1" x14ac:dyDescent="0.35">
      <c r="A743" t="s">
        <v>20</v>
      </c>
    </row>
    <row r="744" spans="1:1" hidden="1" x14ac:dyDescent="0.35">
      <c r="A744" t="s">
        <v>20</v>
      </c>
    </row>
    <row r="745" spans="1:1" hidden="1" x14ac:dyDescent="0.35">
      <c r="A745" t="s">
        <v>14</v>
      </c>
    </row>
    <row r="746" spans="1:1" hidden="1" x14ac:dyDescent="0.35">
      <c r="A746" t="s">
        <v>20</v>
      </c>
    </row>
    <row r="747" spans="1:1" hidden="1" x14ac:dyDescent="0.35">
      <c r="A747" t="s">
        <v>14</v>
      </c>
    </row>
    <row r="748" spans="1:1" hidden="1" x14ac:dyDescent="0.35">
      <c r="A748" t="s">
        <v>20</v>
      </c>
    </row>
    <row r="749" spans="1:1" hidden="1" x14ac:dyDescent="0.35">
      <c r="A749" t="s">
        <v>20</v>
      </c>
    </row>
    <row r="750" spans="1:1" hidden="1" x14ac:dyDescent="0.35">
      <c r="A750" t="s">
        <v>74</v>
      </c>
    </row>
    <row r="751" spans="1:1" hidden="1" x14ac:dyDescent="0.35">
      <c r="A751" t="s">
        <v>20</v>
      </c>
    </row>
    <row r="752" spans="1:1" hidden="1" x14ac:dyDescent="0.35">
      <c r="A752" t="s">
        <v>14</v>
      </c>
    </row>
    <row r="753" spans="1:1" hidden="1" x14ac:dyDescent="0.35">
      <c r="A753" t="s">
        <v>20</v>
      </c>
    </row>
    <row r="754" spans="1:1" hidden="1" x14ac:dyDescent="0.35">
      <c r="A754" t="s">
        <v>74</v>
      </c>
    </row>
    <row r="755" spans="1:1" hidden="1" x14ac:dyDescent="0.35">
      <c r="A755" t="s">
        <v>20</v>
      </c>
    </row>
    <row r="756" spans="1:1" hidden="1" x14ac:dyDescent="0.35">
      <c r="A756" t="s">
        <v>20</v>
      </c>
    </row>
    <row r="757" spans="1:1" hidden="1" x14ac:dyDescent="0.35">
      <c r="A757" t="s">
        <v>20</v>
      </c>
    </row>
    <row r="758" spans="1:1" hidden="1" x14ac:dyDescent="0.35">
      <c r="A758" t="s">
        <v>20</v>
      </c>
    </row>
    <row r="759" spans="1:1" hidden="1" x14ac:dyDescent="0.35">
      <c r="A759" t="s">
        <v>20</v>
      </c>
    </row>
    <row r="760" spans="1:1" hidden="1" x14ac:dyDescent="0.35">
      <c r="A760" t="s">
        <v>20</v>
      </c>
    </row>
    <row r="761" spans="1:1" hidden="1" x14ac:dyDescent="0.35">
      <c r="A761" t="s">
        <v>14</v>
      </c>
    </row>
    <row r="762" spans="1:1" hidden="1" x14ac:dyDescent="0.35">
      <c r="A762" t="s">
        <v>14</v>
      </c>
    </row>
    <row r="763" spans="1:1" hidden="1" x14ac:dyDescent="0.35">
      <c r="A763" t="s">
        <v>20</v>
      </c>
    </row>
    <row r="764" spans="1:1" hidden="1" x14ac:dyDescent="0.35">
      <c r="A764" t="s">
        <v>20</v>
      </c>
    </row>
    <row r="765" spans="1:1" hidden="1" x14ac:dyDescent="0.35">
      <c r="A765" t="s">
        <v>20</v>
      </c>
    </row>
    <row r="766" spans="1:1" hidden="1" x14ac:dyDescent="0.35">
      <c r="A766" t="s">
        <v>20</v>
      </c>
    </row>
    <row r="767" spans="1:1" hidden="1" x14ac:dyDescent="0.35">
      <c r="A767" t="s">
        <v>20</v>
      </c>
    </row>
    <row r="768" spans="1:1" hidden="1" x14ac:dyDescent="0.35">
      <c r="A768" t="s">
        <v>14</v>
      </c>
    </row>
    <row r="769" spans="1:1" hidden="1" x14ac:dyDescent="0.35">
      <c r="A769" t="s">
        <v>14</v>
      </c>
    </row>
    <row r="770" spans="1:1" hidden="1" x14ac:dyDescent="0.35">
      <c r="A770" t="s">
        <v>20</v>
      </c>
    </row>
    <row r="771" spans="1:1" hidden="1" x14ac:dyDescent="0.35">
      <c r="A771" t="s">
        <v>14</v>
      </c>
    </row>
    <row r="772" spans="1:1" hidden="1" x14ac:dyDescent="0.35">
      <c r="A772" t="s">
        <v>20</v>
      </c>
    </row>
    <row r="773" spans="1:1" hidden="1" x14ac:dyDescent="0.35">
      <c r="A773" t="s">
        <v>74</v>
      </c>
    </row>
    <row r="774" spans="1:1" hidden="1" x14ac:dyDescent="0.35">
      <c r="A774" t="s">
        <v>20</v>
      </c>
    </row>
    <row r="775" spans="1:1" hidden="1" x14ac:dyDescent="0.35">
      <c r="A775" t="s">
        <v>20</v>
      </c>
    </row>
    <row r="776" spans="1:1" hidden="1" x14ac:dyDescent="0.35">
      <c r="A776" t="s">
        <v>20</v>
      </c>
    </row>
    <row r="777" spans="1:1" hidden="1" x14ac:dyDescent="0.35">
      <c r="A777" t="s">
        <v>14</v>
      </c>
    </row>
    <row r="778" spans="1:1" hidden="1" x14ac:dyDescent="0.35">
      <c r="A778" t="s">
        <v>14</v>
      </c>
    </row>
    <row r="779" spans="1:1" hidden="1" x14ac:dyDescent="0.35">
      <c r="A779" t="s">
        <v>14</v>
      </c>
    </row>
    <row r="780" spans="1:1" hidden="1" x14ac:dyDescent="0.35">
      <c r="A780" t="s">
        <v>20</v>
      </c>
    </row>
    <row r="781" spans="1:1" hidden="1" x14ac:dyDescent="0.35">
      <c r="A781" t="s">
        <v>14</v>
      </c>
    </row>
    <row r="782" spans="1:1" hidden="1" x14ac:dyDescent="0.35">
      <c r="A782" t="s">
        <v>20</v>
      </c>
    </row>
    <row r="783" spans="1:1" hidden="1" x14ac:dyDescent="0.35">
      <c r="A783" t="s">
        <v>74</v>
      </c>
    </row>
    <row r="784" spans="1:1" hidden="1" x14ac:dyDescent="0.35">
      <c r="A784" t="s">
        <v>20</v>
      </c>
    </row>
    <row r="785" spans="1:1" hidden="1" x14ac:dyDescent="0.35">
      <c r="A785" t="s">
        <v>20</v>
      </c>
    </row>
    <row r="786" spans="1:1" hidden="1" x14ac:dyDescent="0.35">
      <c r="A786" t="s">
        <v>20</v>
      </c>
    </row>
    <row r="787" spans="1:1" hidden="1" x14ac:dyDescent="0.35">
      <c r="A787" t="s">
        <v>20</v>
      </c>
    </row>
    <row r="788" spans="1:1" hidden="1" x14ac:dyDescent="0.35">
      <c r="A788" t="s">
        <v>20</v>
      </c>
    </row>
    <row r="789" spans="1:1" hidden="1" x14ac:dyDescent="0.35">
      <c r="A789" t="s">
        <v>14</v>
      </c>
    </row>
    <row r="790" spans="1:1" hidden="1" x14ac:dyDescent="0.35">
      <c r="A790" t="s">
        <v>47</v>
      </c>
    </row>
    <row r="791" spans="1:1" hidden="1" x14ac:dyDescent="0.35">
      <c r="A791" t="s">
        <v>14</v>
      </c>
    </row>
    <row r="792" spans="1:1" hidden="1" x14ac:dyDescent="0.35">
      <c r="A792" t="s">
        <v>74</v>
      </c>
    </row>
    <row r="793" spans="1:1" hidden="1" x14ac:dyDescent="0.35">
      <c r="A793" t="s">
        <v>14</v>
      </c>
    </row>
    <row r="794" spans="1:1" hidden="1" x14ac:dyDescent="0.35">
      <c r="A794" t="s">
        <v>14</v>
      </c>
    </row>
    <row r="795" spans="1:1" hidden="1" x14ac:dyDescent="0.35">
      <c r="A795" t="s">
        <v>20</v>
      </c>
    </row>
    <row r="796" spans="1:1" hidden="1" x14ac:dyDescent="0.35">
      <c r="A796" t="s">
        <v>20</v>
      </c>
    </row>
    <row r="797" spans="1:1" hidden="1" x14ac:dyDescent="0.35">
      <c r="A797" t="s">
        <v>14</v>
      </c>
    </row>
    <row r="798" spans="1:1" hidden="1" x14ac:dyDescent="0.35">
      <c r="A798" t="s">
        <v>14</v>
      </c>
    </row>
    <row r="799" spans="1:1" hidden="1" x14ac:dyDescent="0.35">
      <c r="A799" t="s">
        <v>20</v>
      </c>
    </row>
    <row r="800" spans="1:1" hidden="1" x14ac:dyDescent="0.35">
      <c r="A800" t="s">
        <v>20</v>
      </c>
    </row>
    <row r="801" spans="1:1" hidden="1" x14ac:dyDescent="0.35">
      <c r="A801" t="s">
        <v>14</v>
      </c>
    </row>
    <row r="802" spans="1:1" hidden="1" x14ac:dyDescent="0.35">
      <c r="A802" t="s">
        <v>14</v>
      </c>
    </row>
    <row r="803" spans="1:1" hidden="1" x14ac:dyDescent="0.35">
      <c r="A803" t="s">
        <v>20</v>
      </c>
    </row>
    <row r="804" spans="1:1" hidden="1" x14ac:dyDescent="0.35">
      <c r="A804" t="s">
        <v>20</v>
      </c>
    </row>
    <row r="805" spans="1:1" hidden="1" x14ac:dyDescent="0.35">
      <c r="A805" t="s">
        <v>20</v>
      </c>
    </row>
    <row r="806" spans="1:1" hidden="1" x14ac:dyDescent="0.35">
      <c r="A806" t="s">
        <v>20</v>
      </c>
    </row>
    <row r="807" spans="1:1" hidden="1" x14ac:dyDescent="0.35">
      <c r="A807" t="s">
        <v>14</v>
      </c>
    </row>
    <row r="808" spans="1:1" hidden="1" x14ac:dyDescent="0.35">
      <c r="A808" t="s">
        <v>20</v>
      </c>
    </row>
    <row r="809" spans="1:1" hidden="1" x14ac:dyDescent="0.35">
      <c r="A809" t="s">
        <v>20</v>
      </c>
    </row>
    <row r="810" spans="1:1" hidden="1" x14ac:dyDescent="0.35">
      <c r="A810" t="s">
        <v>14</v>
      </c>
    </row>
    <row r="811" spans="1:1" hidden="1" x14ac:dyDescent="0.35">
      <c r="A811" t="s">
        <v>14</v>
      </c>
    </row>
    <row r="812" spans="1:1" hidden="1" x14ac:dyDescent="0.35">
      <c r="A812" t="s">
        <v>20</v>
      </c>
    </row>
    <row r="813" spans="1:1" hidden="1" x14ac:dyDescent="0.35">
      <c r="A813" t="s">
        <v>14</v>
      </c>
    </row>
    <row r="814" spans="1:1" hidden="1" x14ac:dyDescent="0.35">
      <c r="A814" t="s">
        <v>20</v>
      </c>
    </row>
    <row r="815" spans="1:1" hidden="1" x14ac:dyDescent="0.35">
      <c r="A815" t="s">
        <v>20</v>
      </c>
    </row>
    <row r="816" spans="1:1" hidden="1" x14ac:dyDescent="0.35">
      <c r="A816" t="s">
        <v>14</v>
      </c>
    </row>
    <row r="817" spans="1:1" hidden="1" x14ac:dyDescent="0.35">
      <c r="A817" t="s">
        <v>20</v>
      </c>
    </row>
    <row r="818" spans="1:1" hidden="1" x14ac:dyDescent="0.35">
      <c r="A818" t="s">
        <v>20</v>
      </c>
    </row>
    <row r="819" spans="1:1" hidden="1" x14ac:dyDescent="0.35">
      <c r="A819" t="s">
        <v>20</v>
      </c>
    </row>
    <row r="820" spans="1:1" hidden="1" x14ac:dyDescent="0.35">
      <c r="A820" t="s">
        <v>20</v>
      </c>
    </row>
    <row r="821" spans="1:1" hidden="1" x14ac:dyDescent="0.35">
      <c r="A821" t="s">
        <v>14</v>
      </c>
    </row>
    <row r="822" spans="1:1" hidden="1" x14ac:dyDescent="0.35">
      <c r="A822" t="s">
        <v>20</v>
      </c>
    </row>
    <row r="823" spans="1:1" hidden="1" x14ac:dyDescent="0.35">
      <c r="A823" t="s">
        <v>20</v>
      </c>
    </row>
    <row r="824" spans="1:1" hidden="1" x14ac:dyDescent="0.35">
      <c r="A824" t="s">
        <v>20</v>
      </c>
    </row>
    <row r="825" spans="1:1" hidden="1" x14ac:dyDescent="0.35">
      <c r="A825" t="s">
        <v>20</v>
      </c>
    </row>
    <row r="826" spans="1:1" hidden="1" x14ac:dyDescent="0.35">
      <c r="A826" t="s">
        <v>20</v>
      </c>
    </row>
    <row r="827" spans="1:1" hidden="1" x14ac:dyDescent="0.35">
      <c r="A827" t="s">
        <v>20</v>
      </c>
    </row>
    <row r="828" spans="1:1" hidden="1" x14ac:dyDescent="0.35">
      <c r="A828" t="s">
        <v>20</v>
      </c>
    </row>
    <row r="829" spans="1:1" hidden="1" x14ac:dyDescent="0.35">
      <c r="A829" t="s">
        <v>20</v>
      </c>
    </row>
    <row r="830" spans="1:1" hidden="1" x14ac:dyDescent="0.35">
      <c r="A830" t="s">
        <v>14</v>
      </c>
    </row>
    <row r="831" spans="1:1" hidden="1" x14ac:dyDescent="0.35">
      <c r="A831" t="s">
        <v>14</v>
      </c>
    </row>
    <row r="832" spans="1:1" hidden="1" x14ac:dyDescent="0.35">
      <c r="A832" t="s">
        <v>14</v>
      </c>
    </row>
    <row r="833" spans="1:1" hidden="1" x14ac:dyDescent="0.35">
      <c r="A833" t="s">
        <v>20</v>
      </c>
    </row>
    <row r="834" spans="1:1" hidden="1" x14ac:dyDescent="0.35">
      <c r="A834" t="s">
        <v>20</v>
      </c>
    </row>
    <row r="835" spans="1:1" hidden="1" x14ac:dyDescent="0.35">
      <c r="A835" t="s">
        <v>20</v>
      </c>
    </row>
    <row r="836" spans="1:1" hidden="1" x14ac:dyDescent="0.35">
      <c r="A836" t="s">
        <v>20</v>
      </c>
    </row>
    <row r="837" spans="1:1" hidden="1" x14ac:dyDescent="0.35">
      <c r="A837" t="s">
        <v>14</v>
      </c>
    </row>
    <row r="838" spans="1:1" hidden="1" x14ac:dyDescent="0.35">
      <c r="A838" t="s">
        <v>14</v>
      </c>
    </row>
    <row r="839" spans="1:1" hidden="1" x14ac:dyDescent="0.35">
      <c r="A839" t="s">
        <v>20</v>
      </c>
    </row>
    <row r="840" spans="1:1" hidden="1" x14ac:dyDescent="0.35">
      <c r="A840" t="s">
        <v>20</v>
      </c>
    </row>
    <row r="841" spans="1:1" hidden="1" x14ac:dyDescent="0.35">
      <c r="A841" t="s">
        <v>20</v>
      </c>
    </row>
    <row r="842" spans="1:1" hidden="1" x14ac:dyDescent="0.35">
      <c r="A842" t="s">
        <v>20</v>
      </c>
    </row>
    <row r="843" spans="1:1" hidden="1" x14ac:dyDescent="0.35">
      <c r="A843" t="s">
        <v>20</v>
      </c>
    </row>
    <row r="844" spans="1:1" hidden="1" x14ac:dyDescent="0.35">
      <c r="A844" t="s">
        <v>20</v>
      </c>
    </row>
    <row r="845" spans="1:1" hidden="1" x14ac:dyDescent="0.35">
      <c r="A845" t="s">
        <v>14</v>
      </c>
    </row>
    <row r="846" spans="1:1" hidden="1" x14ac:dyDescent="0.35">
      <c r="A846" t="s">
        <v>74</v>
      </c>
    </row>
    <row r="847" spans="1:1" hidden="1" x14ac:dyDescent="0.35">
      <c r="A847" t="s">
        <v>20</v>
      </c>
    </row>
    <row r="848" spans="1:1" hidden="1" x14ac:dyDescent="0.35">
      <c r="A848" t="s">
        <v>20</v>
      </c>
    </row>
    <row r="849" spans="1:1" hidden="1" x14ac:dyDescent="0.35">
      <c r="A849" t="s">
        <v>20</v>
      </c>
    </row>
    <row r="850" spans="1:1" hidden="1" x14ac:dyDescent="0.35">
      <c r="A850" t="s">
        <v>20</v>
      </c>
    </row>
    <row r="851" spans="1:1" hidden="1" x14ac:dyDescent="0.35">
      <c r="A851" t="s">
        <v>20</v>
      </c>
    </row>
    <row r="852" spans="1:1" hidden="1" x14ac:dyDescent="0.35">
      <c r="A852" t="s">
        <v>14</v>
      </c>
    </row>
    <row r="853" spans="1:1" hidden="1" x14ac:dyDescent="0.35">
      <c r="A853" t="s">
        <v>20</v>
      </c>
    </row>
    <row r="854" spans="1:1" hidden="1" x14ac:dyDescent="0.35">
      <c r="A854" t="s">
        <v>14</v>
      </c>
    </row>
    <row r="855" spans="1:1" hidden="1" x14ac:dyDescent="0.35">
      <c r="A855" t="s">
        <v>20</v>
      </c>
    </row>
    <row r="856" spans="1:1" hidden="1" x14ac:dyDescent="0.35">
      <c r="A856" t="s">
        <v>20</v>
      </c>
    </row>
    <row r="857" spans="1:1" hidden="1" x14ac:dyDescent="0.35">
      <c r="A857" t="s">
        <v>20</v>
      </c>
    </row>
    <row r="858" spans="1:1" hidden="1" x14ac:dyDescent="0.35">
      <c r="A858" t="s">
        <v>20</v>
      </c>
    </row>
    <row r="859" spans="1:1" hidden="1" x14ac:dyDescent="0.35">
      <c r="A859" t="s">
        <v>20</v>
      </c>
    </row>
    <row r="860" spans="1:1" hidden="1" x14ac:dyDescent="0.35">
      <c r="A860" t="s">
        <v>14</v>
      </c>
    </row>
    <row r="861" spans="1:1" hidden="1" x14ac:dyDescent="0.35">
      <c r="A861" t="s">
        <v>14</v>
      </c>
    </row>
    <row r="862" spans="1:1" hidden="1" x14ac:dyDescent="0.35">
      <c r="A862" t="s">
        <v>20</v>
      </c>
    </row>
    <row r="863" spans="1:1" hidden="1" x14ac:dyDescent="0.35">
      <c r="A863" t="s">
        <v>20</v>
      </c>
    </row>
    <row r="864" spans="1:1" hidden="1" x14ac:dyDescent="0.35">
      <c r="A864" t="s">
        <v>20</v>
      </c>
    </row>
    <row r="865" spans="1:1" hidden="1" x14ac:dyDescent="0.35">
      <c r="A865" t="s">
        <v>20</v>
      </c>
    </row>
    <row r="866" spans="1:1" hidden="1" x14ac:dyDescent="0.35">
      <c r="A866" t="s">
        <v>20</v>
      </c>
    </row>
    <row r="867" spans="1:1" hidden="1" x14ac:dyDescent="0.35">
      <c r="A867" t="s">
        <v>20</v>
      </c>
    </row>
    <row r="868" spans="1:1" hidden="1" x14ac:dyDescent="0.35">
      <c r="A868" t="s">
        <v>74</v>
      </c>
    </row>
    <row r="869" spans="1:1" hidden="1" x14ac:dyDescent="0.35">
      <c r="A869" t="s">
        <v>20</v>
      </c>
    </row>
    <row r="870" spans="1:1" hidden="1" x14ac:dyDescent="0.35">
      <c r="A870" t="s">
        <v>20</v>
      </c>
    </row>
    <row r="871" spans="1:1" hidden="1" x14ac:dyDescent="0.35">
      <c r="A871" t="s">
        <v>14</v>
      </c>
    </row>
    <row r="872" spans="1:1" hidden="1" x14ac:dyDescent="0.35">
      <c r="A872" t="s">
        <v>14</v>
      </c>
    </row>
    <row r="873" spans="1:1" hidden="1" x14ac:dyDescent="0.35">
      <c r="A873" t="s">
        <v>20</v>
      </c>
    </row>
    <row r="874" spans="1:1" hidden="1" x14ac:dyDescent="0.35">
      <c r="A874" t="s">
        <v>20</v>
      </c>
    </row>
    <row r="875" spans="1:1" hidden="1" x14ac:dyDescent="0.35">
      <c r="A875" t="s">
        <v>20</v>
      </c>
    </row>
    <row r="876" spans="1:1" hidden="1" x14ac:dyDescent="0.35">
      <c r="A876" t="s">
        <v>20</v>
      </c>
    </row>
    <row r="877" spans="1:1" hidden="1" x14ac:dyDescent="0.35">
      <c r="A877" t="s">
        <v>14</v>
      </c>
    </row>
    <row r="878" spans="1:1" hidden="1" x14ac:dyDescent="0.35">
      <c r="A878" t="s">
        <v>14</v>
      </c>
    </row>
    <row r="879" spans="1:1" hidden="1" x14ac:dyDescent="0.35">
      <c r="A879" t="s">
        <v>14</v>
      </c>
    </row>
    <row r="880" spans="1:1" hidden="1" x14ac:dyDescent="0.35">
      <c r="A880" t="s">
        <v>14</v>
      </c>
    </row>
    <row r="881" spans="1:1" hidden="1" x14ac:dyDescent="0.35">
      <c r="A881" t="s">
        <v>20</v>
      </c>
    </row>
    <row r="882" spans="1:1" hidden="1" x14ac:dyDescent="0.35">
      <c r="A882" t="s">
        <v>20</v>
      </c>
    </row>
    <row r="883" spans="1:1" hidden="1" x14ac:dyDescent="0.35">
      <c r="A883" t="s">
        <v>14</v>
      </c>
    </row>
    <row r="884" spans="1:1" hidden="1" x14ac:dyDescent="0.35">
      <c r="A884" t="s">
        <v>20</v>
      </c>
    </row>
    <row r="885" spans="1:1" hidden="1" x14ac:dyDescent="0.35">
      <c r="A885" t="s">
        <v>20</v>
      </c>
    </row>
    <row r="886" spans="1:1" hidden="1" x14ac:dyDescent="0.35">
      <c r="A886" t="s">
        <v>14</v>
      </c>
    </row>
    <row r="887" spans="1:1" hidden="1" x14ac:dyDescent="0.35">
      <c r="A887" t="s">
        <v>20</v>
      </c>
    </row>
    <row r="888" spans="1:1" hidden="1" x14ac:dyDescent="0.35">
      <c r="A888" t="s">
        <v>14</v>
      </c>
    </row>
    <row r="889" spans="1:1" hidden="1" x14ac:dyDescent="0.35">
      <c r="A889" t="s">
        <v>14</v>
      </c>
    </row>
    <row r="890" spans="1:1" hidden="1" x14ac:dyDescent="0.35">
      <c r="A890" t="s">
        <v>20</v>
      </c>
    </row>
    <row r="891" spans="1:1" hidden="1" x14ac:dyDescent="0.35">
      <c r="A891" t="s">
        <v>20</v>
      </c>
    </row>
    <row r="892" spans="1:1" hidden="1" x14ac:dyDescent="0.35">
      <c r="A892" t="s">
        <v>20</v>
      </c>
    </row>
    <row r="893" spans="1:1" hidden="1" x14ac:dyDescent="0.35">
      <c r="A893" t="s">
        <v>20</v>
      </c>
    </row>
    <row r="894" spans="1:1" hidden="1" x14ac:dyDescent="0.35">
      <c r="A894" t="s">
        <v>20</v>
      </c>
    </row>
    <row r="895" spans="1:1" hidden="1" x14ac:dyDescent="0.35">
      <c r="A895" t="s">
        <v>20</v>
      </c>
    </row>
    <row r="896" spans="1:1" hidden="1" x14ac:dyDescent="0.35">
      <c r="A896" t="s">
        <v>20</v>
      </c>
    </row>
    <row r="897" spans="1:1" hidden="1" x14ac:dyDescent="0.35">
      <c r="A897" t="s">
        <v>14</v>
      </c>
    </row>
    <row r="898" spans="1:1" hidden="1" x14ac:dyDescent="0.35">
      <c r="A898" t="s">
        <v>20</v>
      </c>
    </row>
    <row r="899" spans="1:1" hidden="1" x14ac:dyDescent="0.35">
      <c r="A899" t="s">
        <v>14</v>
      </c>
    </row>
    <row r="900" spans="1:1" hidden="1" x14ac:dyDescent="0.35">
      <c r="A900" t="s">
        <v>14</v>
      </c>
    </row>
    <row r="901" spans="1:1" hidden="1" x14ac:dyDescent="0.35">
      <c r="A901" t="s">
        <v>20</v>
      </c>
    </row>
    <row r="902" spans="1:1" hidden="1" x14ac:dyDescent="0.35">
      <c r="A902" t="s">
        <v>14</v>
      </c>
    </row>
    <row r="903" spans="1:1" hidden="1" x14ac:dyDescent="0.35">
      <c r="A903" t="s">
        <v>20</v>
      </c>
    </row>
    <row r="904" spans="1:1" hidden="1" x14ac:dyDescent="0.35">
      <c r="A904" t="s">
        <v>20</v>
      </c>
    </row>
    <row r="905" spans="1:1" hidden="1" x14ac:dyDescent="0.35">
      <c r="A905" t="s">
        <v>47</v>
      </c>
    </row>
    <row r="906" spans="1:1" hidden="1" x14ac:dyDescent="0.35">
      <c r="A906" t="s">
        <v>14</v>
      </c>
    </row>
    <row r="907" spans="1:1" hidden="1" x14ac:dyDescent="0.35">
      <c r="A907" t="s">
        <v>20</v>
      </c>
    </row>
    <row r="908" spans="1:1" hidden="1" x14ac:dyDescent="0.35">
      <c r="A908" t="s">
        <v>20</v>
      </c>
    </row>
    <row r="909" spans="1:1" hidden="1" x14ac:dyDescent="0.35">
      <c r="A909" t="s">
        <v>14</v>
      </c>
    </row>
    <row r="910" spans="1:1" hidden="1" x14ac:dyDescent="0.35">
      <c r="A910" t="s">
        <v>20</v>
      </c>
    </row>
    <row r="911" spans="1:1" hidden="1" x14ac:dyDescent="0.35">
      <c r="A911" t="s">
        <v>20</v>
      </c>
    </row>
    <row r="912" spans="1:1" hidden="1" x14ac:dyDescent="0.35">
      <c r="A912" t="s">
        <v>74</v>
      </c>
    </row>
    <row r="913" spans="1:1" hidden="1" x14ac:dyDescent="0.35">
      <c r="A913" t="s">
        <v>20</v>
      </c>
    </row>
    <row r="914" spans="1:1" hidden="1" x14ac:dyDescent="0.35">
      <c r="A914" t="s">
        <v>20</v>
      </c>
    </row>
    <row r="915" spans="1:1" hidden="1" x14ac:dyDescent="0.35">
      <c r="A915" t="s">
        <v>14</v>
      </c>
    </row>
    <row r="916" spans="1:1" hidden="1" x14ac:dyDescent="0.35">
      <c r="A916" t="s">
        <v>14</v>
      </c>
    </row>
    <row r="917" spans="1:1" hidden="1" x14ac:dyDescent="0.35">
      <c r="A917" t="s">
        <v>20</v>
      </c>
    </row>
    <row r="918" spans="1:1" hidden="1" x14ac:dyDescent="0.35">
      <c r="A918" t="s">
        <v>14</v>
      </c>
    </row>
    <row r="919" spans="1:1" hidden="1" x14ac:dyDescent="0.35">
      <c r="A919" t="s">
        <v>47</v>
      </c>
    </row>
    <row r="920" spans="1:1" hidden="1" x14ac:dyDescent="0.35">
      <c r="A920" t="s">
        <v>20</v>
      </c>
    </row>
    <row r="921" spans="1:1" hidden="1" x14ac:dyDescent="0.35">
      <c r="A921" t="s">
        <v>14</v>
      </c>
    </row>
    <row r="922" spans="1:1" hidden="1" x14ac:dyDescent="0.35">
      <c r="A922" t="s">
        <v>20</v>
      </c>
    </row>
    <row r="923" spans="1:1" hidden="1" x14ac:dyDescent="0.35">
      <c r="A923" t="s">
        <v>14</v>
      </c>
    </row>
    <row r="924" spans="1:1" hidden="1" x14ac:dyDescent="0.35">
      <c r="A924" t="s">
        <v>20</v>
      </c>
    </row>
    <row r="925" spans="1:1" hidden="1" x14ac:dyDescent="0.35">
      <c r="A925" t="s">
        <v>20</v>
      </c>
    </row>
    <row r="926" spans="1:1" hidden="1" x14ac:dyDescent="0.35">
      <c r="A926" t="s">
        <v>20</v>
      </c>
    </row>
    <row r="927" spans="1:1" hidden="1" x14ac:dyDescent="0.35">
      <c r="A927" t="s">
        <v>20</v>
      </c>
    </row>
    <row r="928" spans="1:1" hidden="1" x14ac:dyDescent="0.35">
      <c r="A928" t="s">
        <v>14</v>
      </c>
    </row>
    <row r="929" spans="1:1" hidden="1" x14ac:dyDescent="0.35">
      <c r="A929" t="s">
        <v>14</v>
      </c>
    </row>
    <row r="930" spans="1:1" hidden="1" x14ac:dyDescent="0.35">
      <c r="A930" t="s">
        <v>20</v>
      </c>
    </row>
    <row r="931" spans="1:1" hidden="1" x14ac:dyDescent="0.35">
      <c r="A931" t="s">
        <v>20</v>
      </c>
    </row>
    <row r="932" spans="1:1" hidden="1" x14ac:dyDescent="0.35">
      <c r="A932" t="s">
        <v>20</v>
      </c>
    </row>
    <row r="933" spans="1:1" hidden="1" x14ac:dyDescent="0.35">
      <c r="A933" t="s">
        <v>14</v>
      </c>
    </row>
    <row r="934" spans="1:1" hidden="1" x14ac:dyDescent="0.35">
      <c r="A934" t="s">
        <v>20</v>
      </c>
    </row>
    <row r="935" spans="1:1" hidden="1" x14ac:dyDescent="0.35">
      <c r="A935" t="s">
        <v>20</v>
      </c>
    </row>
    <row r="936" spans="1:1" hidden="1" x14ac:dyDescent="0.35">
      <c r="A936" t="s">
        <v>20</v>
      </c>
    </row>
    <row r="937" spans="1:1" hidden="1" x14ac:dyDescent="0.35">
      <c r="A937" t="s">
        <v>20</v>
      </c>
    </row>
    <row r="938" spans="1:1" hidden="1" x14ac:dyDescent="0.35">
      <c r="A938" t="s">
        <v>14</v>
      </c>
    </row>
    <row r="939" spans="1:1" hidden="1" x14ac:dyDescent="0.35">
      <c r="A939" t="s">
        <v>74</v>
      </c>
    </row>
    <row r="940" spans="1:1" hidden="1" x14ac:dyDescent="0.35">
      <c r="A940" t="s">
        <v>20</v>
      </c>
    </row>
    <row r="941" spans="1:1" hidden="1" x14ac:dyDescent="0.35">
      <c r="A941" t="s">
        <v>14</v>
      </c>
    </row>
    <row r="942" spans="1:1" hidden="1" x14ac:dyDescent="0.35">
      <c r="A942" t="s">
        <v>47</v>
      </c>
    </row>
    <row r="943" spans="1:1" hidden="1" x14ac:dyDescent="0.35">
      <c r="A943" t="s">
        <v>14</v>
      </c>
    </row>
    <row r="944" spans="1:1" hidden="1" x14ac:dyDescent="0.35">
      <c r="A944" t="s">
        <v>14</v>
      </c>
    </row>
    <row r="945" spans="1:1" hidden="1" x14ac:dyDescent="0.35">
      <c r="A945" t="s">
        <v>20</v>
      </c>
    </row>
    <row r="946" spans="1:1" hidden="1" x14ac:dyDescent="0.35">
      <c r="A946" t="s">
        <v>14</v>
      </c>
    </row>
    <row r="947" spans="1:1" hidden="1" x14ac:dyDescent="0.35">
      <c r="A947" t="s">
        <v>14</v>
      </c>
    </row>
    <row r="948" spans="1:1" hidden="1" x14ac:dyDescent="0.35">
      <c r="A948" t="s">
        <v>14</v>
      </c>
    </row>
    <row r="949" spans="1:1" hidden="1" x14ac:dyDescent="0.35">
      <c r="A949" t="s">
        <v>14</v>
      </c>
    </row>
    <row r="950" spans="1:1" hidden="1" x14ac:dyDescent="0.35">
      <c r="A950" t="s">
        <v>74</v>
      </c>
    </row>
    <row r="951" spans="1:1" hidden="1" x14ac:dyDescent="0.35">
      <c r="A951" t="s">
        <v>20</v>
      </c>
    </row>
    <row r="952" spans="1:1" hidden="1" x14ac:dyDescent="0.35">
      <c r="A952" t="s">
        <v>14</v>
      </c>
    </row>
    <row r="953" spans="1:1" hidden="1" x14ac:dyDescent="0.35">
      <c r="A953" t="s">
        <v>20</v>
      </c>
    </row>
    <row r="954" spans="1:1" hidden="1" x14ac:dyDescent="0.35">
      <c r="A954" t="s">
        <v>74</v>
      </c>
    </row>
    <row r="955" spans="1:1" hidden="1" x14ac:dyDescent="0.35">
      <c r="A955" t="s">
        <v>14</v>
      </c>
    </row>
    <row r="956" spans="1:1" hidden="1" x14ac:dyDescent="0.35">
      <c r="A956" t="s">
        <v>20</v>
      </c>
    </row>
    <row r="957" spans="1:1" hidden="1" x14ac:dyDescent="0.35">
      <c r="A957" t="s">
        <v>20</v>
      </c>
    </row>
    <row r="958" spans="1:1" hidden="1" x14ac:dyDescent="0.35">
      <c r="A958" t="s">
        <v>14</v>
      </c>
    </row>
    <row r="959" spans="1:1" hidden="1" x14ac:dyDescent="0.35">
      <c r="A959" t="s">
        <v>20</v>
      </c>
    </row>
    <row r="960" spans="1:1" hidden="1" x14ac:dyDescent="0.35">
      <c r="A960" t="s">
        <v>20</v>
      </c>
    </row>
    <row r="961" spans="1:1" hidden="1" x14ac:dyDescent="0.35">
      <c r="A961" t="s">
        <v>14</v>
      </c>
    </row>
    <row r="962" spans="1:1" hidden="1" x14ac:dyDescent="0.35">
      <c r="A962" t="s">
        <v>14</v>
      </c>
    </row>
    <row r="963" spans="1:1" hidden="1" x14ac:dyDescent="0.35">
      <c r="A963" t="s">
        <v>20</v>
      </c>
    </row>
    <row r="964" spans="1:1" hidden="1" x14ac:dyDescent="0.35">
      <c r="A964" t="s">
        <v>20</v>
      </c>
    </row>
    <row r="965" spans="1:1" hidden="1" x14ac:dyDescent="0.35">
      <c r="A965" t="s">
        <v>14</v>
      </c>
    </row>
    <row r="966" spans="1:1" hidden="1" x14ac:dyDescent="0.35">
      <c r="A966" t="s">
        <v>20</v>
      </c>
    </row>
    <row r="967" spans="1:1" hidden="1" x14ac:dyDescent="0.35">
      <c r="A967" t="s">
        <v>20</v>
      </c>
    </row>
    <row r="968" spans="1:1" hidden="1" x14ac:dyDescent="0.35">
      <c r="A968" t="s">
        <v>20</v>
      </c>
    </row>
    <row r="969" spans="1:1" hidden="1" x14ac:dyDescent="0.35">
      <c r="A969" t="s">
        <v>20</v>
      </c>
    </row>
    <row r="970" spans="1:1" hidden="1" x14ac:dyDescent="0.35">
      <c r="A970" t="s">
        <v>20</v>
      </c>
    </row>
    <row r="971" spans="1:1" hidden="1" x14ac:dyDescent="0.35">
      <c r="A971" t="s">
        <v>20</v>
      </c>
    </row>
    <row r="972" spans="1:1" hidden="1" x14ac:dyDescent="0.35">
      <c r="A972" t="s">
        <v>14</v>
      </c>
    </row>
    <row r="973" spans="1:1" hidden="1" x14ac:dyDescent="0.35">
      <c r="A973" t="s">
        <v>14</v>
      </c>
    </row>
    <row r="974" spans="1:1" hidden="1" x14ac:dyDescent="0.35">
      <c r="A974" t="s">
        <v>20</v>
      </c>
    </row>
    <row r="975" spans="1:1" hidden="1" x14ac:dyDescent="0.35">
      <c r="A975" t="s">
        <v>14</v>
      </c>
    </row>
    <row r="976" spans="1:1" hidden="1" x14ac:dyDescent="0.35">
      <c r="A976" t="s">
        <v>20</v>
      </c>
    </row>
    <row r="977" spans="1:1" hidden="1" x14ac:dyDescent="0.35">
      <c r="A977" t="s">
        <v>20</v>
      </c>
    </row>
    <row r="978" spans="1:1" hidden="1" x14ac:dyDescent="0.35">
      <c r="A978" t="s">
        <v>20</v>
      </c>
    </row>
    <row r="979" spans="1:1" hidden="1" x14ac:dyDescent="0.35">
      <c r="A979" t="s">
        <v>14</v>
      </c>
    </row>
    <row r="980" spans="1:1" hidden="1" x14ac:dyDescent="0.35">
      <c r="A980" t="s">
        <v>20</v>
      </c>
    </row>
    <row r="981" spans="1:1" hidden="1" x14ac:dyDescent="0.35">
      <c r="A981" t="s">
        <v>20</v>
      </c>
    </row>
    <row r="982" spans="1:1" hidden="1" x14ac:dyDescent="0.35">
      <c r="A982" t="s">
        <v>14</v>
      </c>
    </row>
    <row r="983" spans="1:1" hidden="1" x14ac:dyDescent="0.35">
      <c r="A983" t="s">
        <v>20</v>
      </c>
    </row>
    <row r="984" spans="1:1" hidden="1" x14ac:dyDescent="0.35">
      <c r="A984" t="s">
        <v>14</v>
      </c>
    </row>
    <row r="985" spans="1:1" hidden="1" x14ac:dyDescent="0.35">
      <c r="A985" t="s">
        <v>20</v>
      </c>
    </row>
    <row r="986" spans="1:1" hidden="1" x14ac:dyDescent="0.35">
      <c r="A986" t="s">
        <v>20</v>
      </c>
    </row>
    <row r="987" spans="1:1" hidden="1" x14ac:dyDescent="0.35">
      <c r="A987" t="s">
        <v>14</v>
      </c>
    </row>
    <row r="988" spans="1:1" hidden="1" x14ac:dyDescent="0.35">
      <c r="A988" t="s">
        <v>14</v>
      </c>
    </row>
    <row r="989" spans="1:1" hidden="1" x14ac:dyDescent="0.35">
      <c r="A989" t="s">
        <v>20</v>
      </c>
    </row>
    <row r="990" spans="1:1" hidden="1" x14ac:dyDescent="0.35">
      <c r="A990" t="s">
        <v>14</v>
      </c>
    </row>
    <row r="991" spans="1:1" hidden="1" x14ac:dyDescent="0.35">
      <c r="A991" t="s">
        <v>20</v>
      </c>
    </row>
    <row r="992" spans="1:1" hidden="1" x14ac:dyDescent="0.35">
      <c r="A992" t="s">
        <v>14</v>
      </c>
    </row>
    <row r="993" spans="1:14" hidden="1" x14ac:dyDescent="0.35">
      <c r="A993" t="s">
        <v>20</v>
      </c>
    </row>
    <row r="994" spans="1:14" hidden="1" x14ac:dyDescent="0.35">
      <c r="A994" t="s">
        <v>20</v>
      </c>
    </row>
    <row r="995" spans="1:14" hidden="1" x14ac:dyDescent="0.35">
      <c r="A995" t="s">
        <v>74</v>
      </c>
    </row>
    <row r="996" spans="1:14" hidden="1" x14ac:dyDescent="0.35">
      <c r="A996" t="s">
        <v>14</v>
      </c>
    </row>
    <row r="997" spans="1:14" hidden="1" x14ac:dyDescent="0.35">
      <c r="A997" t="s">
        <v>20</v>
      </c>
    </row>
    <row r="998" spans="1:14" hidden="1" x14ac:dyDescent="0.35">
      <c r="A998" t="s">
        <v>14</v>
      </c>
    </row>
    <row r="999" spans="1:14" hidden="1" x14ac:dyDescent="0.35">
      <c r="A999" t="s">
        <v>74</v>
      </c>
    </row>
    <row r="1000" spans="1:14" hidden="1" x14ac:dyDescent="0.35">
      <c r="A1000" t="s">
        <v>14</v>
      </c>
    </row>
    <row r="1001" spans="1:14" hidden="1" x14ac:dyDescent="0.35">
      <c r="A1001" t="s">
        <v>74</v>
      </c>
    </row>
    <row r="1002" spans="1:14" x14ac:dyDescent="0.35">
      <c r="A1002" t="s">
        <v>14</v>
      </c>
      <c r="B1002">
        <v>0</v>
      </c>
      <c r="D1002">
        <f>AVERAGE(B:B)</f>
        <v>585.61538461538464</v>
      </c>
      <c r="F1002">
        <f>MEDIAN(B:B)</f>
        <v>114.5</v>
      </c>
      <c r="H1002">
        <f>MIN(B:B)</f>
        <v>0</v>
      </c>
      <c r="J1002">
        <f>MAX(B:B)</f>
        <v>6080</v>
      </c>
      <c r="L1002">
        <f>VAR(B:B)</f>
        <v>924113.45496927318</v>
      </c>
      <c r="N1002">
        <f>_xlfn.STDEV.P(B:B)</f>
        <v>959.98681331637863</v>
      </c>
    </row>
    <row r="1003" spans="1:14" x14ac:dyDescent="0.35">
      <c r="A1003" t="s">
        <v>14</v>
      </c>
      <c r="B1003">
        <v>24</v>
      </c>
    </row>
    <row r="1004" spans="1:14" x14ac:dyDescent="0.35">
      <c r="A1004" t="s">
        <v>14</v>
      </c>
      <c r="B1004">
        <v>53</v>
      </c>
    </row>
    <row r="1005" spans="1:14" x14ac:dyDescent="0.35">
      <c r="A1005" t="s">
        <v>14</v>
      </c>
      <c r="B1005">
        <v>18</v>
      </c>
    </row>
    <row r="1006" spans="1:14" x14ac:dyDescent="0.35">
      <c r="A1006" t="s">
        <v>14</v>
      </c>
      <c r="B1006">
        <v>44</v>
      </c>
    </row>
    <row r="1007" spans="1:14" x14ac:dyDescent="0.35">
      <c r="A1007" t="s">
        <v>14</v>
      </c>
      <c r="B1007">
        <v>27</v>
      </c>
    </row>
    <row r="1008" spans="1:14" x14ac:dyDescent="0.35">
      <c r="A1008" t="s">
        <v>14</v>
      </c>
      <c r="B1008">
        <v>55</v>
      </c>
    </row>
    <row r="1009" spans="1:2" x14ac:dyDescent="0.35">
      <c r="A1009" t="s">
        <v>14</v>
      </c>
      <c r="B1009">
        <v>200</v>
      </c>
    </row>
    <row r="1010" spans="1:2" x14ac:dyDescent="0.35">
      <c r="A1010" t="s">
        <v>14</v>
      </c>
      <c r="B1010">
        <v>452</v>
      </c>
    </row>
    <row r="1011" spans="1:2" x14ac:dyDescent="0.35">
      <c r="A1011" t="s">
        <v>14</v>
      </c>
      <c r="B1011">
        <v>674</v>
      </c>
    </row>
    <row r="1012" spans="1:2" x14ac:dyDescent="0.35">
      <c r="A1012" t="s">
        <v>14</v>
      </c>
      <c r="B1012">
        <v>558</v>
      </c>
    </row>
    <row r="1013" spans="1:2" x14ac:dyDescent="0.35">
      <c r="A1013" t="s">
        <v>14</v>
      </c>
      <c r="B1013">
        <v>15</v>
      </c>
    </row>
    <row r="1014" spans="1:2" x14ac:dyDescent="0.35">
      <c r="A1014" t="s">
        <v>14</v>
      </c>
      <c r="B1014">
        <v>2307</v>
      </c>
    </row>
    <row r="1015" spans="1:2" x14ac:dyDescent="0.35">
      <c r="A1015" t="s">
        <v>14</v>
      </c>
      <c r="B1015">
        <v>88</v>
      </c>
    </row>
    <row r="1016" spans="1:2" x14ac:dyDescent="0.35">
      <c r="A1016" t="s">
        <v>14</v>
      </c>
      <c r="B1016">
        <v>48</v>
      </c>
    </row>
    <row r="1017" spans="1:2" x14ac:dyDescent="0.35">
      <c r="A1017" t="s">
        <v>14</v>
      </c>
      <c r="B1017">
        <v>1</v>
      </c>
    </row>
    <row r="1018" spans="1:2" x14ac:dyDescent="0.35">
      <c r="A1018" t="s">
        <v>14</v>
      </c>
      <c r="B1018">
        <v>1467</v>
      </c>
    </row>
    <row r="1019" spans="1:2" x14ac:dyDescent="0.35">
      <c r="A1019" t="s">
        <v>14</v>
      </c>
      <c r="B1019">
        <v>75</v>
      </c>
    </row>
    <row r="1020" spans="1:2" x14ac:dyDescent="0.35">
      <c r="A1020" t="s">
        <v>14</v>
      </c>
      <c r="B1020">
        <v>120</v>
      </c>
    </row>
    <row r="1021" spans="1:2" x14ac:dyDescent="0.35">
      <c r="A1021" t="s">
        <v>14</v>
      </c>
      <c r="B1021">
        <v>2253</v>
      </c>
    </row>
    <row r="1022" spans="1:2" x14ac:dyDescent="0.35">
      <c r="A1022" t="s">
        <v>14</v>
      </c>
      <c r="B1022">
        <v>5</v>
      </c>
    </row>
    <row r="1023" spans="1:2" x14ac:dyDescent="0.35">
      <c r="A1023" t="s">
        <v>14</v>
      </c>
      <c r="B1023">
        <v>38</v>
      </c>
    </row>
    <row r="1024" spans="1:2" x14ac:dyDescent="0.35">
      <c r="A1024" t="s">
        <v>14</v>
      </c>
      <c r="B1024">
        <v>12</v>
      </c>
    </row>
    <row r="1025" spans="1:2" x14ac:dyDescent="0.35">
      <c r="A1025" t="s">
        <v>14</v>
      </c>
      <c r="B1025">
        <v>1684</v>
      </c>
    </row>
    <row r="1026" spans="1:2" x14ac:dyDescent="0.35">
      <c r="A1026" t="s">
        <v>14</v>
      </c>
      <c r="B1026">
        <v>56</v>
      </c>
    </row>
    <row r="1027" spans="1:2" x14ac:dyDescent="0.35">
      <c r="A1027" t="s">
        <v>14</v>
      </c>
      <c r="B1027">
        <v>838</v>
      </c>
    </row>
    <row r="1028" spans="1:2" x14ac:dyDescent="0.35">
      <c r="A1028" t="s">
        <v>14</v>
      </c>
      <c r="B1028">
        <v>1000</v>
      </c>
    </row>
    <row r="1029" spans="1:2" x14ac:dyDescent="0.35">
      <c r="A1029" t="s">
        <v>14</v>
      </c>
      <c r="B1029">
        <v>1482</v>
      </c>
    </row>
    <row r="1030" spans="1:2" x14ac:dyDescent="0.35">
      <c r="A1030" t="s">
        <v>14</v>
      </c>
      <c r="B1030">
        <v>106</v>
      </c>
    </row>
    <row r="1031" spans="1:2" x14ac:dyDescent="0.35">
      <c r="A1031" t="s">
        <v>14</v>
      </c>
      <c r="B1031">
        <v>679</v>
      </c>
    </row>
    <row r="1032" spans="1:2" x14ac:dyDescent="0.35">
      <c r="A1032" t="s">
        <v>14</v>
      </c>
      <c r="B1032">
        <v>1220</v>
      </c>
    </row>
    <row r="1033" spans="1:2" x14ac:dyDescent="0.35">
      <c r="A1033" t="s">
        <v>14</v>
      </c>
      <c r="B1033">
        <v>1</v>
      </c>
    </row>
    <row r="1034" spans="1:2" x14ac:dyDescent="0.35">
      <c r="A1034" t="s">
        <v>14</v>
      </c>
      <c r="B1034">
        <v>37</v>
      </c>
    </row>
    <row r="1035" spans="1:2" x14ac:dyDescent="0.35">
      <c r="A1035" t="s">
        <v>14</v>
      </c>
      <c r="B1035">
        <v>60</v>
      </c>
    </row>
    <row r="1036" spans="1:2" x14ac:dyDescent="0.35">
      <c r="A1036" t="s">
        <v>14</v>
      </c>
      <c r="B1036">
        <v>296</v>
      </c>
    </row>
    <row r="1037" spans="1:2" x14ac:dyDescent="0.35">
      <c r="A1037" t="s">
        <v>14</v>
      </c>
      <c r="B1037">
        <v>3304</v>
      </c>
    </row>
    <row r="1038" spans="1:2" x14ac:dyDescent="0.35">
      <c r="A1038" t="s">
        <v>14</v>
      </c>
      <c r="B1038">
        <v>73</v>
      </c>
    </row>
    <row r="1039" spans="1:2" x14ac:dyDescent="0.35">
      <c r="A1039" t="s">
        <v>14</v>
      </c>
      <c r="B1039">
        <v>3387</v>
      </c>
    </row>
    <row r="1040" spans="1:2" x14ac:dyDescent="0.35">
      <c r="A1040" t="s">
        <v>14</v>
      </c>
      <c r="B1040">
        <v>662</v>
      </c>
    </row>
    <row r="1041" spans="1:2" x14ac:dyDescent="0.35">
      <c r="A1041" t="s">
        <v>14</v>
      </c>
      <c r="B1041">
        <v>774</v>
      </c>
    </row>
    <row r="1042" spans="1:2" x14ac:dyDescent="0.35">
      <c r="A1042" t="s">
        <v>14</v>
      </c>
      <c r="B1042">
        <v>672</v>
      </c>
    </row>
    <row r="1043" spans="1:2" x14ac:dyDescent="0.35">
      <c r="A1043" t="s">
        <v>14</v>
      </c>
      <c r="B1043">
        <v>940</v>
      </c>
    </row>
    <row r="1044" spans="1:2" x14ac:dyDescent="0.35">
      <c r="A1044" t="s">
        <v>14</v>
      </c>
      <c r="B1044">
        <v>117</v>
      </c>
    </row>
    <row r="1045" spans="1:2" x14ac:dyDescent="0.35">
      <c r="A1045" t="s">
        <v>14</v>
      </c>
      <c r="B1045">
        <v>115</v>
      </c>
    </row>
    <row r="1046" spans="1:2" x14ac:dyDescent="0.35">
      <c r="A1046" t="s">
        <v>14</v>
      </c>
      <c r="B1046">
        <v>326</v>
      </c>
    </row>
    <row r="1047" spans="1:2" x14ac:dyDescent="0.35">
      <c r="A1047" t="s">
        <v>14</v>
      </c>
      <c r="B1047">
        <v>1</v>
      </c>
    </row>
    <row r="1048" spans="1:2" x14ac:dyDescent="0.35">
      <c r="A1048" t="s">
        <v>14</v>
      </c>
      <c r="B1048">
        <v>1467</v>
      </c>
    </row>
    <row r="1049" spans="1:2" x14ac:dyDescent="0.35">
      <c r="A1049" t="s">
        <v>14</v>
      </c>
      <c r="B1049">
        <v>5681</v>
      </c>
    </row>
    <row r="1050" spans="1:2" x14ac:dyDescent="0.35">
      <c r="A1050" t="s">
        <v>14</v>
      </c>
      <c r="B1050">
        <v>1059</v>
      </c>
    </row>
    <row r="1051" spans="1:2" x14ac:dyDescent="0.35">
      <c r="A1051" t="s">
        <v>14</v>
      </c>
      <c r="B1051">
        <v>1194</v>
      </c>
    </row>
    <row r="1052" spans="1:2" x14ac:dyDescent="0.35">
      <c r="A1052" t="s">
        <v>14</v>
      </c>
      <c r="B1052">
        <v>30</v>
      </c>
    </row>
    <row r="1053" spans="1:2" x14ac:dyDescent="0.35">
      <c r="A1053" t="s">
        <v>14</v>
      </c>
      <c r="B1053">
        <v>75</v>
      </c>
    </row>
    <row r="1054" spans="1:2" x14ac:dyDescent="0.35">
      <c r="A1054" t="s">
        <v>14</v>
      </c>
      <c r="B1054">
        <v>955</v>
      </c>
    </row>
    <row r="1055" spans="1:2" x14ac:dyDescent="0.35">
      <c r="A1055" t="s">
        <v>14</v>
      </c>
      <c r="B1055">
        <v>67</v>
      </c>
    </row>
    <row r="1056" spans="1:2" x14ac:dyDescent="0.35">
      <c r="A1056" t="s">
        <v>14</v>
      </c>
      <c r="B1056">
        <v>5</v>
      </c>
    </row>
    <row r="1057" spans="1:2" x14ac:dyDescent="0.35">
      <c r="A1057" t="s">
        <v>14</v>
      </c>
      <c r="B1057">
        <v>26</v>
      </c>
    </row>
    <row r="1058" spans="1:2" x14ac:dyDescent="0.35">
      <c r="A1058" t="s">
        <v>14</v>
      </c>
      <c r="B1058">
        <v>1130</v>
      </c>
    </row>
    <row r="1059" spans="1:2" x14ac:dyDescent="0.35">
      <c r="A1059" t="s">
        <v>14</v>
      </c>
      <c r="B1059">
        <v>782</v>
      </c>
    </row>
    <row r="1060" spans="1:2" x14ac:dyDescent="0.35">
      <c r="A1060" t="s">
        <v>14</v>
      </c>
      <c r="B1060">
        <v>210</v>
      </c>
    </row>
    <row r="1061" spans="1:2" x14ac:dyDescent="0.35">
      <c r="A1061" t="s">
        <v>14</v>
      </c>
      <c r="B1061">
        <v>136</v>
      </c>
    </row>
    <row r="1062" spans="1:2" x14ac:dyDescent="0.35">
      <c r="A1062" t="s">
        <v>14</v>
      </c>
      <c r="B1062">
        <v>86</v>
      </c>
    </row>
    <row r="1063" spans="1:2" x14ac:dyDescent="0.35">
      <c r="A1063" t="s">
        <v>14</v>
      </c>
      <c r="B1063">
        <v>19</v>
      </c>
    </row>
    <row r="1064" spans="1:2" x14ac:dyDescent="0.35">
      <c r="A1064" t="s">
        <v>14</v>
      </c>
      <c r="B1064">
        <v>886</v>
      </c>
    </row>
    <row r="1065" spans="1:2" x14ac:dyDescent="0.35">
      <c r="A1065" t="s">
        <v>14</v>
      </c>
      <c r="B1065">
        <v>35</v>
      </c>
    </row>
    <row r="1066" spans="1:2" x14ac:dyDescent="0.35">
      <c r="A1066" t="s">
        <v>14</v>
      </c>
      <c r="B1066">
        <v>24</v>
      </c>
    </row>
    <row r="1067" spans="1:2" x14ac:dyDescent="0.35">
      <c r="A1067" t="s">
        <v>14</v>
      </c>
      <c r="B1067">
        <v>86</v>
      </c>
    </row>
    <row r="1068" spans="1:2" x14ac:dyDescent="0.35">
      <c r="A1068" t="s">
        <v>14</v>
      </c>
      <c r="B1068">
        <v>243</v>
      </c>
    </row>
    <row r="1069" spans="1:2" x14ac:dyDescent="0.35">
      <c r="A1069" t="s">
        <v>14</v>
      </c>
      <c r="B1069">
        <v>65</v>
      </c>
    </row>
    <row r="1070" spans="1:2" x14ac:dyDescent="0.35">
      <c r="A1070" t="s">
        <v>14</v>
      </c>
      <c r="B1070">
        <v>100</v>
      </c>
    </row>
    <row r="1071" spans="1:2" x14ac:dyDescent="0.35">
      <c r="A1071" t="s">
        <v>14</v>
      </c>
      <c r="B1071">
        <v>168</v>
      </c>
    </row>
    <row r="1072" spans="1:2" x14ac:dyDescent="0.35">
      <c r="A1072" t="s">
        <v>14</v>
      </c>
      <c r="B1072">
        <v>13</v>
      </c>
    </row>
    <row r="1073" spans="1:2" x14ac:dyDescent="0.35">
      <c r="A1073" t="s">
        <v>14</v>
      </c>
      <c r="B1073">
        <v>1</v>
      </c>
    </row>
    <row r="1074" spans="1:2" x14ac:dyDescent="0.35">
      <c r="A1074" t="s">
        <v>14</v>
      </c>
      <c r="B1074">
        <v>40</v>
      </c>
    </row>
    <row r="1075" spans="1:2" x14ac:dyDescent="0.35">
      <c r="A1075" t="s">
        <v>14</v>
      </c>
      <c r="B1075">
        <v>226</v>
      </c>
    </row>
    <row r="1076" spans="1:2" x14ac:dyDescent="0.35">
      <c r="A1076" t="s">
        <v>14</v>
      </c>
      <c r="B1076">
        <v>1625</v>
      </c>
    </row>
    <row r="1077" spans="1:2" x14ac:dyDescent="0.35">
      <c r="A1077" t="s">
        <v>14</v>
      </c>
      <c r="B1077">
        <v>143</v>
      </c>
    </row>
    <row r="1078" spans="1:2" x14ac:dyDescent="0.35">
      <c r="A1078" t="s">
        <v>14</v>
      </c>
      <c r="B1078">
        <v>934</v>
      </c>
    </row>
    <row r="1079" spans="1:2" x14ac:dyDescent="0.35">
      <c r="A1079" t="s">
        <v>14</v>
      </c>
      <c r="B1079">
        <v>17</v>
      </c>
    </row>
    <row r="1080" spans="1:2" x14ac:dyDescent="0.35">
      <c r="A1080" t="s">
        <v>14</v>
      </c>
      <c r="B1080">
        <v>2179</v>
      </c>
    </row>
    <row r="1081" spans="1:2" x14ac:dyDescent="0.35">
      <c r="A1081" t="s">
        <v>14</v>
      </c>
      <c r="B1081">
        <v>931</v>
      </c>
    </row>
    <row r="1082" spans="1:2" x14ac:dyDescent="0.35">
      <c r="A1082" t="s">
        <v>14</v>
      </c>
      <c r="B1082">
        <v>92</v>
      </c>
    </row>
    <row r="1083" spans="1:2" x14ac:dyDescent="0.35">
      <c r="A1083" t="s">
        <v>14</v>
      </c>
      <c r="B1083">
        <v>57</v>
      </c>
    </row>
    <row r="1084" spans="1:2" x14ac:dyDescent="0.35">
      <c r="A1084" t="s">
        <v>14</v>
      </c>
      <c r="B1084">
        <v>41</v>
      </c>
    </row>
    <row r="1085" spans="1:2" x14ac:dyDescent="0.35">
      <c r="A1085" t="s">
        <v>14</v>
      </c>
      <c r="B1085">
        <v>1</v>
      </c>
    </row>
    <row r="1086" spans="1:2" x14ac:dyDescent="0.35">
      <c r="A1086" t="s">
        <v>14</v>
      </c>
      <c r="B1086">
        <v>101</v>
      </c>
    </row>
    <row r="1087" spans="1:2" x14ac:dyDescent="0.35">
      <c r="A1087" t="s">
        <v>14</v>
      </c>
      <c r="B1087">
        <v>1335</v>
      </c>
    </row>
    <row r="1088" spans="1:2" x14ac:dyDescent="0.35">
      <c r="A1088" t="s">
        <v>14</v>
      </c>
      <c r="B1088">
        <v>15</v>
      </c>
    </row>
    <row r="1089" spans="1:2" x14ac:dyDescent="0.35">
      <c r="A1089" t="s">
        <v>14</v>
      </c>
      <c r="B1089">
        <v>454</v>
      </c>
    </row>
    <row r="1090" spans="1:2" x14ac:dyDescent="0.35">
      <c r="A1090" t="s">
        <v>14</v>
      </c>
      <c r="B1090">
        <v>3182</v>
      </c>
    </row>
    <row r="1091" spans="1:2" x14ac:dyDescent="0.35">
      <c r="A1091" t="s">
        <v>14</v>
      </c>
      <c r="B1091">
        <v>15</v>
      </c>
    </row>
    <row r="1092" spans="1:2" x14ac:dyDescent="0.35">
      <c r="A1092" t="s">
        <v>14</v>
      </c>
      <c r="B1092">
        <v>133</v>
      </c>
    </row>
    <row r="1093" spans="1:2" x14ac:dyDescent="0.35">
      <c r="A1093" t="s">
        <v>14</v>
      </c>
      <c r="B1093">
        <v>2062</v>
      </c>
    </row>
    <row r="1094" spans="1:2" x14ac:dyDescent="0.35">
      <c r="A1094" t="s">
        <v>14</v>
      </c>
      <c r="B1094">
        <v>29</v>
      </c>
    </row>
    <row r="1095" spans="1:2" x14ac:dyDescent="0.35">
      <c r="A1095" t="s">
        <v>14</v>
      </c>
      <c r="B1095">
        <v>132</v>
      </c>
    </row>
    <row r="1096" spans="1:2" x14ac:dyDescent="0.35">
      <c r="A1096" t="s">
        <v>14</v>
      </c>
      <c r="B1096">
        <v>137</v>
      </c>
    </row>
    <row r="1097" spans="1:2" x14ac:dyDescent="0.35">
      <c r="A1097" t="s">
        <v>14</v>
      </c>
      <c r="B1097">
        <v>908</v>
      </c>
    </row>
    <row r="1098" spans="1:2" x14ac:dyDescent="0.35">
      <c r="A1098" t="s">
        <v>14</v>
      </c>
      <c r="B1098">
        <v>10</v>
      </c>
    </row>
    <row r="1099" spans="1:2" x14ac:dyDescent="0.35">
      <c r="A1099" t="s">
        <v>14</v>
      </c>
      <c r="B1099">
        <v>1910</v>
      </c>
    </row>
    <row r="1100" spans="1:2" x14ac:dyDescent="0.35">
      <c r="A1100" t="s">
        <v>14</v>
      </c>
      <c r="B1100">
        <v>38</v>
      </c>
    </row>
    <row r="1101" spans="1:2" x14ac:dyDescent="0.35">
      <c r="A1101" t="s">
        <v>14</v>
      </c>
      <c r="B1101">
        <v>104</v>
      </c>
    </row>
    <row r="1102" spans="1:2" x14ac:dyDescent="0.35">
      <c r="A1102" t="s">
        <v>14</v>
      </c>
      <c r="B1102">
        <v>49</v>
      </c>
    </row>
    <row r="1103" spans="1:2" x14ac:dyDescent="0.35">
      <c r="A1103" t="s">
        <v>14</v>
      </c>
      <c r="B1103">
        <v>1</v>
      </c>
    </row>
    <row r="1104" spans="1:2" x14ac:dyDescent="0.35">
      <c r="A1104" t="s">
        <v>14</v>
      </c>
      <c r="B1104">
        <v>245</v>
      </c>
    </row>
    <row r="1105" spans="1:2" x14ac:dyDescent="0.35">
      <c r="A1105" t="s">
        <v>14</v>
      </c>
      <c r="B1105">
        <v>32</v>
      </c>
    </row>
    <row r="1106" spans="1:2" x14ac:dyDescent="0.35">
      <c r="A1106" t="s">
        <v>14</v>
      </c>
      <c r="B1106">
        <v>7</v>
      </c>
    </row>
    <row r="1107" spans="1:2" x14ac:dyDescent="0.35">
      <c r="A1107" t="s">
        <v>14</v>
      </c>
      <c r="B1107">
        <v>803</v>
      </c>
    </row>
    <row r="1108" spans="1:2" x14ac:dyDescent="0.35">
      <c r="A1108" t="s">
        <v>14</v>
      </c>
      <c r="B1108">
        <v>16</v>
      </c>
    </row>
    <row r="1109" spans="1:2" x14ac:dyDescent="0.35">
      <c r="A1109" t="s">
        <v>14</v>
      </c>
      <c r="B1109">
        <v>31</v>
      </c>
    </row>
    <row r="1110" spans="1:2" x14ac:dyDescent="0.35">
      <c r="A1110" t="s">
        <v>14</v>
      </c>
      <c r="B1110">
        <v>108</v>
      </c>
    </row>
    <row r="1111" spans="1:2" x14ac:dyDescent="0.35">
      <c r="A1111" t="s">
        <v>14</v>
      </c>
      <c r="B1111">
        <v>30</v>
      </c>
    </row>
    <row r="1112" spans="1:2" x14ac:dyDescent="0.35">
      <c r="A1112" t="s">
        <v>14</v>
      </c>
      <c r="B1112">
        <v>17</v>
      </c>
    </row>
    <row r="1113" spans="1:2" x14ac:dyDescent="0.35">
      <c r="A1113" t="s">
        <v>14</v>
      </c>
      <c r="B1113">
        <v>80</v>
      </c>
    </row>
    <row r="1114" spans="1:2" x14ac:dyDescent="0.35">
      <c r="A1114" t="s">
        <v>14</v>
      </c>
      <c r="B1114">
        <v>2468</v>
      </c>
    </row>
    <row r="1115" spans="1:2" x14ac:dyDescent="0.35">
      <c r="A1115" t="s">
        <v>14</v>
      </c>
      <c r="B1115">
        <v>26</v>
      </c>
    </row>
    <row r="1116" spans="1:2" x14ac:dyDescent="0.35">
      <c r="A1116" t="s">
        <v>14</v>
      </c>
      <c r="B1116">
        <v>73</v>
      </c>
    </row>
    <row r="1117" spans="1:2" x14ac:dyDescent="0.35">
      <c r="A1117" t="s">
        <v>14</v>
      </c>
      <c r="B1117">
        <v>128</v>
      </c>
    </row>
    <row r="1118" spans="1:2" x14ac:dyDescent="0.35">
      <c r="A1118" t="s">
        <v>14</v>
      </c>
      <c r="B1118">
        <v>33</v>
      </c>
    </row>
    <row r="1119" spans="1:2" x14ac:dyDescent="0.35">
      <c r="A1119" t="s">
        <v>14</v>
      </c>
      <c r="B1119">
        <v>1072</v>
      </c>
    </row>
    <row r="1120" spans="1:2" x14ac:dyDescent="0.35">
      <c r="A1120" t="s">
        <v>14</v>
      </c>
      <c r="B1120">
        <v>393</v>
      </c>
    </row>
    <row r="1121" spans="1:2" x14ac:dyDescent="0.35">
      <c r="A1121" t="s">
        <v>14</v>
      </c>
      <c r="B1121">
        <v>1257</v>
      </c>
    </row>
    <row r="1122" spans="1:2" x14ac:dyDescent="0.35">
      <c r="A1122" t="s">
        <v>14</v>
      </c>
      <c r="B1122">
        <v>328</v>
      </c>
    </row>
    <row r="1123" spans="1:2" x14ac:dyDescent="0.35">
      <c r="A1123" t="s">
        <v>14</v>
      </c>
      <c r="B1123">
        <v>147</v>
      </c>
    </row>
    <row r="1124" spans="1:2" x14ac:dyDescent="0.35">
      <c r="A1124" t="s">
        <v>14</v>
      </c>
      <c r="B1124">
        <v>830</v>
      </c>
    </row>
    <row r="1125" spans="1:2" x14ac:dyDescent="0.35">
      <c r="A1125" t="s">
        <v>14</v>
      </c>
      <c r="B1125">
        <v>331</v>
      </c>
    </row>
    <row r="1126" spans="1:2" x14ac:dyDescent="0.35">
      <c r="A1126" t="s">
        <v>14</v>
      </c>
      <c r="B1126">
        <v>25</v>
      </c>
    </row>
    <row r="1127" spans="1:2" x14ac:dyDescent="0.35">
      <c r="A1127" t="s">
        <v>14</v>
      </c>
      <c r="B1127">
        <v>3483</v>
      </c>
    </row>
    <row r="1128" spans="1:2" x14ac:dyDescent="0.35">
      <c r="A1128" t="s">
        <v>14</v>
      </c>
      <c r="B1128">
        <v>923</v>
      </c>
    </row>
    <row r="1129" spans="1:2" x14ac:dyDescent="0.35">
      <c r="A1129" t="s">
        <v>14</v>
      </c>
      <c r="B1129">
        <v>1</v>
      </c>
    </row>
    <row r="1130" spans="1:2" x14ac:dyDescent="0.35">
      <c r="A1130" t="s">
        <v>14</v>
      </c>
      <c r="B1130">
        <v>33</v>
      </c>
    </row>
    <row r="1131" spans="1:2" x14ac:dyDescent="0.35">
      <c r="A1131" t="s">
        <v>14</v>
      </c>
      <c r="B1131">
        <v>40</v>
      </c>
    </row>
    <row r="1132" spans="1:2" x14ac:dyDescent="0.35">
      <c r="A1132" t="s">
        <v>14</v>
      </c>
      <c r="B1132">
        <v>23</v>
      </c>
    </row>
    <row r="1133" spans="1:2" x14ac:dyDescent="0.35">
      <c r="A1133" t="s">
        <v>14</v>
      </c>
      <c r="B1133">
        <v>75</v>
      </c>
    </row>
    <row r="1134" spans="1:2" x14ac:dyDescent="0.35">
      <c r="A1134" t="s">
        <v>14</v>
      </c>
      <c r="B1134">
        <v>2176</v>
      </c>
    </row>
    <row r="1135" spans="1:2" x14ac:dyDescent="0.35">
      <c r="A1135" t="s">
        <v>14</v>
      </c>
      <c r="B1135">
        <v>441</v>
      </c>
    </row>
    <row r="1136" spans="1:2" x14ac:dyDescent="0.35">
      <c r="A1136" t="s">
        <v>14</v>
      </c>
      <c r="B1136">
        <v>25</v>
      </c>
    </row>
    <row r="1137" spans="1:2" x14ac:dyDescent="0.35">
      <c r="A1137" t="s">
        <v>14</v>
      </c>
      <c r="B1137">
        <v>127</v>
      </c>
    </row>
    <row r="1138" spans="1:2" x14ac:dyDescent="0.35">
      <c r="A1138" t="s">
        <v>14</v>
      </c>
      <c r="B1138">
        <v>355</v>
      </c>
    </row>
    <row r="1139" spans="1:2" x14ac:dyDescent="0.35">
      <c r="A1139" t="s">
        <v>14</v>
      </c>
      <c r="B1139">
        <v>44</v>
      </c>
    </row>
    <row r="1140" spans="1:2" x14ac:dyDescent="0.35">
      <c r="A1140" t="s">
        <v>14</v>
      </c>
      <c r="B1140">
        <v>67</v>
      </c>
    </row>
    <row r="1141" spans="1:2" x14ac:dyDescent="0.35">
      <c r="A1141" t="s">
        <v>14</v>
      </c>
      <c r="B1141">
        <v>1068</v>
      </c>
    </row>
    <row r="1142" spans="1:2" x14ac:dyDescent="0.35">
      <c r="A1142" t="s">
        <v>14</v>
      </c>
      <c r="B1142">
        <v>424</v>
      </c>
    </row>
    <row r="1143" spans="1:2" x14ac:dyDescent="0.35">
      <c r="A1143" t="s">
        <v>14</v>
      </c>
      <c r="B1143">
        <v>151</v>
      </c>
    </row>
    <row r="1144" spans="1:2" x14ac:dyDescent="0.35">
      <c r="A1144" t="s">
        <v>14</v>
      </c>
      <c r="B1144">
        <v>1608</v>
      </c>
    </row>
    <row r="1145" spans="1:2" x14ac:dyDescent="0.35">
      <c r="A1145" t="s">
        <v>14</v>
      </c>
      <c r="B1145">
        <v>941</v>
      </c>
    </row>
    <row r="1146" spans="1:2" x14ac:dyDescent="0.35">
      <c r="A1146" t="s">
        <v>14</v>
      </c>
      <c r="B1146">
        <v>1</v>
      </c>
    </row>
    <row r="1147" spans="1:2" x14ac:dyDescent="0.35">
      <c r="A1147" t="s">
        <v>14</v>
      </c>
      <c r="B1147">
        <v>40</v>
      </c>
    </row>
    <row r="1148" spans="1:2" x14ac:dyDescent="0.35">
      <c r="A1148" t="s">
        <v>14</v>
      </c>
      <c r="B1148">
        <v>3015</v>
      </c>
    </row>
    <row r="1149" spans="1:2" x14ac:dyDescent="0.35">
      <c r="A1149" t="s">
        <v>14</v>
      </c>
      <c r="B1149">
        <v>435</v>
      </c>
    </row>
    <row r="1150" spans="1:2" x14ac:dyDescent="0.35">
      <c r="A1150" t="s">
        <v>14</v>
      </c>
      <c r="B1150">
        <v>714</v>
      </c>
    </row>
    <row r="1151" spans="1:2" x14ac:dyDescent="0.35">
      <c r="A1151" t="s">
        <v>14</v>
      </c>
      <c r="B1151">
        <v>5497</v>
      </c>
    </row>
    <row r="1152" spans="1:2" x14ac:dyDescent="0.35">
      <c r="A1152" t="s">
        <v>14</v>
      </c>
      <c r="B1152">
        <v>418</v>
      </c>
    </row>
    <row r="1153" spans="1:2" x14ac:dyDescent="0.35">
      <c r="A1153" t="s">
        <v>14</v>
      </c>
      <c r="B1153">
        <v>1439</v>
      </c>
    </row>
    <row r="1154" spans="1:2" x14ac:dyDescent="0.35">
      <c r="A1154" t="s">
        <v>14</v>
      </c>
      <c r="B1154">
        <v>15</v>
      </c>
    </row>
    <row r="1155" spans="1:2" x14ac:dyDescent="0.35">
      <c r="A1155" t="s">
        <v>14</v>
      </c>
      <c r="B1155">
        <v>1999</v>
      </c>
    </row>
    <row r="1156" spans="1:2" x14ac:dyDescent="0.35">
      <c r="A1156" t="s">
        <v>14</v>
      </c>
      <c r="B1156">
        <v>118</v>
      </c>
    </row>
    <row r="1157" spans="1:2" x14ac:dyDescent="0.35">
      <c r="A1157" t="s">
        <v>14</v>
      </c>
      <c r="B1157">
        <v>162</v>
      </c>
    </row>
    <row r="1158" spans="1:2" x14ac:dyDescent="0.35">
      <c r="A1158" t="s">
        <v>14</v>
      </c>
      <c r="B1158">
        <v>83</v>
      </c>
    </row>
    <row r="1159" spans="1:2" x14ac:dyDescent="0.35">
      <c r="A1159" t="s">
        <v>14</v>
      </c>
      <c r="B1159">
        <v>747</v>
      </c>
    </row>
    <row r="1160" spans="1:2" x14ac:dyDescent="0.35">
      <c r="A1160" t="s">
        <v>14</v>
      </c>
      <c r="B1160">
        <v>84</v>
      </c>
    </row>
    <row r="1161" spans="1:2" x14ac:dyDescent="0.35">
      <c r="A1161" t="s">
        <v>14</v>
      </c>
      <c r="B1161">
        <v>91</v>
      </c>
    </row>
    <row r="1162" spans="1:2" x14ac:dyDescent="0.35">
      <c r="A1162" t="s">
        <v>14</v>
      </c>
      <c r="B1162">
        <v>792</v>
      </c>
    </row>
    <row r="1163" spans="1:2" x14ac:dyDescent="0.35">
      <c r="A1163" t="s">
        <v>14</v>
      </c>
      <c r="B1163">
        <v>32</v>
      </c>
    </row>
    <row r="1164" spans="1:2" x14ac:dyDescent="0.35">
      <c r="A1164" t="s">
        <v>14</v>
      </c>
      <c r="B1164">
        <v>186</v>
      </c>
    </row>
    <row r="1165" spans="1:2" x14ac:dyDescent="0.35">
      <c r="A1165" t="s">
        <v>14</v>
      </c>
      <c r="B1165">
        <v>605</v>
      </c>
    </row>
    <row r="1166" spans="1:2" x14ac:dyDescent="0.35">
      <c r="A1166" t="s">
        <v>14</v>
      </c>
      <c r="B1166">
        <v>1</v>
      </c>
    </row>
    <row r="1167" spans="1:2" x14ac:dyDescent="0.35">
      <c r="A1167" t="s">
        <v>14</v>
      </c>
      <c r="B1167">
        <v>31</v>
      </c>
    </row>
    <row r="1168" spans="1:2" x14ac:dyDescent="0.35">
      <c r="A1168" t="s">
        <v>14</v>
      </c>
      <c r="B1168">
        <v>1181</v>
      </c>
    </row>
    <row r="1169" spans="1:2" x14ac:dyDescent="0.35">
      <c r="A1169" t="s">
        <v>14</v>
      </c>
      <c r="B1169">
        <v>39</v>
      </c>
    </row>
    <row r="1170" spans="1:2" x14ac:dyDescent="0.35">
      <c r="A1170" t="s">
        <v>14</v>
      </c>
      <c r="B1170">
        <v>46</v>
      </c>
    </row>
    <row r="1171" spans="1:2" x14ac:dyDescent="0.35">
      <c r="A1171" t="s">
        <v>14</v>
      </c>
      <c r="B1171">
        <v>105</v>
      </c>
    </row>
    <row r="1172" spans="1:2" x14ac:dyDescent="0.35">
      <c r="A1172" t="s">
        <v>14</v>
      </c>
      <c r="B1172">
        <v>535</v>
      </c>
    </row>
    <row r="1173" spans="1:2" x14ac:dyDescent="0.35">
      <c r="A1173" t="s">
        <v>14</v>
      </c>
      <c r="B1173">
        <v>16</v>
      </c>
    </row>
    <row r="1174" spans="1:2" x14ac:dyDescent="0.35">
      <c r="A1174" t="s">
        <v>14</v>
      </c>
      <c r="B1174">
        <v>575</v>
      </c>
    </row>
    <row r="1175" spans="1:2" x14ac:dyDescent="0.35">
      <c r="A1175" t="s">
        <v>14</v>
      </c>
      <c r="B1175">
        <v>1120</v>
      </c>
    </row>
    <row r="1176" spans="1:2" x14ac:dyDescent="0.35">
      <c r="A1176" t="s">
        <v>14</v>
      </c>
      <c r="B1176">
        <v>113</v>
      </c>
    </row>
    <row r="1177" spans="1:2" x14ac:dyDescent="0.35">
      <c r="A1177" t="s">
        <v>14</v>
      </c>
      <c r="B1177">
        <v>1538</v>
      </c>
    </row>
    <row r="1178" spans="1:2" x14ac:dyDescent="0.35">
      <c r="A1178" t="s">
        <v>14</v>
      </c>
      <c r="B1178">
        <v>9</v>
      </c>
    </row>
    <row r="1179" spans="1:2" x14ac:dyDescent="0.35">
      <c r="A1179" t="s">
        <v>14</v>
      </c>
      <c r="B1179">
        <v>554</v>
      </c>
    </row>
    <row r="1180" spans="1:2" x14ac:dyDescent="0.35">
      <c r="A1180" t="s">
        <v>14</v>
      </c>
      <c r="B1180">
        <v>648</v>
      </c>
    </row>
    <row r="1181" spans="1:2" x14ac:dyDescent="0.35">
      <c r="A1181" t="s">
        <v>14</v>
      </c>
      <c r="B1181">
        <v>21</v>
      </c>
    </row>
    <row r="1182" spans="1:2" x14ac:dyDescent="0.35">
      <c r="A1182" t="s">
        <v>14</v>
      </c>
      <c r="B1182">
        <v>54</v>
      </c>
    </row>
    <row r="1183" spans="1:2" x14ac:dyDescent="0.35">
      <c r="A1183" t="s">
        <v>14</v>
      </c>
      <c r="B1183">
        <v>120</v>
      </c>
    </row>
    <row r="1184" spans="1:2" x14ac:dyDescent="0.35">
      <c r="A1184" t="s">
        <v>14</v>
      </c>
      <c r="B1184">
        <v>579</v>
      </c>
    </row>
    <row r="1185" spans="1:2" x14ac:dyDescent="0.35">
      <c r="A1185" t="s">
        <v>14</v>
      </c>
      <c r="B1185">
        <v>2072</v>
      </c>
    </row>
    <row r="1186" spans="1:2" x14ac:dyDescent="0.35">
      <c r="A1186" t="s">
        <v>14</v>
      </c>
      <c r="B1186">
        <v>0</v>
      </c>
    </row>
    <row r="1187" spans="1:2" x14ac:dyDescent="0.35">
      <c r="A1187" t="s">
        <v>14</v>
      </c>
      <c r="B1187">
        <v>1796</v>
      </c>
    </row>
    <row r="1188" spans="1:2" x14ac:dyDescent="0.35">
      <c r="A1188" t="s">
        <v>14</v>
      </c>
      <c r="B1188">
        <v>62</v>
      </c>
    </row>
    <row r="1189" spans="1:2" x14ac:dyDescent="0.35">
      <c r="A1189" t="s">
        <v>14</v>
      </c>
      <c r="B1189">
        <v>347</v>
      </c>
    </row>
    <row r="1190" spans="1:2" x14ac:dyDescent="0.35">
      <c r="A1190" t="s">
        <v>14</v>
      </c>
      <c r="B1190">
        <v>19</v>
      </c>
    </row>
    <row r="1191" spans="1:2" x14ac:dyDescent="0.35">
      <c r="A1191" t="s">
        <v>14</v>
      </c>
      <c r="B1191">
        <v>1258</v>
      </c>
    </row>
    <row r="1192" spans="1:2" x14ac:dyDescent="0.35">
      <c r="A1192" t="s">
        <v>14</v>
      </c>
      <c r="B1192">
        <v>362</v>
      </c>
    </row>
    <row r="1193" spans="1:2" x14ac:dyDescent="0.35">
      <c r="A1193" t="s">
        <v>14</v>
      </c>
      <c r="B1193">
        <v>133</v>
      </c>
    </row>
    <row r="1194" spans="1:2" x14ac:dyDescent="0.35">
      <c r="A1194" t="s">
        <v>14</v>
      </c>
      <c r="B1194">
        <v>846</v>
      </c>
    </row>
    <row r="1195" spans="1:2" x14ac:dyDescent="0.35">
      <c r="A1195" t="s">
        <v>14</v>
      </c>
      <c r="B1195">
        <v>10</v>
      </c>
    </row>
    <row r="1196" spans="1:2" x14ac:dyDescent="0.35">
      <c r="A1196" t="s">
        <v>14</v>
      </c>
      <c r="B1196">
        <v>191</v>
      </c>
    </row>
    <row r="1197" spans="1:2" x14ac:dyDescent="0.35">
      <c r="A1197" t="s">
        <v>14</v>
      </c>
      <c r="B1197">
        <v>1979</v>
      </c>
    </row>
    <row r="1198" spans="1:2" x14ac:dyDescent="0.35">
      <c r="A1198" t="s">
        <v>14</v>
      </c>
      <c r="B1198">
        <v>63</v>
      </c>
    </row>
    <row r="1199" spans="1:2" x14ac:dyDescent="0.35">
      <c r="A1199" t="s">
        <v>14</v>
      </c>
      <c r="B1199">
        <v>6080</v>
      </c>
    </row>
    <row r="1200" spans="1:2" x14ac:dyDescent="0.35">
      <c r="A1200" t="s">
        <v>14</v>
      </c>
      <c r="B1200">
        <v>80</v>
      </c>
    </row>
    <row r="1201" spans="1:2" x14ac:dyDescent="0.35">
      <c r="A1201" t="s">
        <v>14</v>
      </c>
      <c r="B1201">
        <v>9</v>
      </c>
    </row>
    <row r="1202" spans="1:2" x14ac:dyDescent="0.35">
      <c r="A1202" t="s">
        <v>14</v>
      </c>
      <c r="B1202">
        <v>1784</v>
      </c>
    </row>
    <row r="1203" spans="1:2" x14ac:dyDescent="0.35">
      <c r="A1203" t="s">
        <v>14</v>
      </c>
      <c r="B1203">
        <v>243</v>
      </c>
    </row>
    <row r="1204" spans="1:2" x14ac:dyDescent="0.35">
      <c r="A1204" t="s">
        <v>14</v>
      </c>
      <c r="B1204">
        <v>1296</v>
      </c>
    </row>
    <row r="1205" spans="1:2" x14ac:dyDescent="0.35">
      <c r="A1205" t="s">
        <v>14</v>
      </c>
      <c r="B1205">
        <v>77</v>
      </c>
    </row>
    <row r="1206" spans="1:2" x14ac:dyDescent="0.35">
      <c r="A1206" t="s">
        <v>14</v>
      </c>
      <c r="B1206">
        <v>395</v>
      </c>
    </row>
    <row r="1207" spans="1:2" x14ac:dyDescent="0.35">
      <c r="A1207" t="s">
        <v>14</v>
      </c>
      <c r="B1207">
        <v>49</v>
      </c>
    </row>
    <row r="1208" spans="1:2" x14ac:dyDescent="0.35">
      <c r="A1208" t="s">
        <v>14</v>
      </c>
      <c r="B1208">
        <v>180</v>
      </c>
    </row>
    <row r="1209" spans="1:2" x14ac:dyDescent="0.35">
      <c r="A1209" t="s">
        <v>14</v>
      </c>
      <c r="B1209">
        <v>2690</v>
      </c>
    </row>
    <row r="1210" spans="1:2" x14ac:dyDescent="0.35">
      <c r="A1210" t="s">
        <v>14</v>
      </c>
      <c r="B1210">
        <v>2779</v>
      </c>
    </row>
    <row r="1211" spans="1:2" x14ac:dyDescent="0.35">
      <c r="A1211" t="s">
        <v>14</v>
      </c>
      <c r="B1211">
        <v>92</v>
      </c>
    </row>
    <row r="1212" spans="1:2" x14ac:dyDescent="0.35">
      <c r="A1212" t="s">
        <v>14</v>
      </c>
      <c r="B1212">
        <v>1028</v>
      </c>
    </row>
    <row r="1213" spans="1:2" x14ac:dyDescent="0.35">
      <c r="A1213" t="s">
        <v>14</v>
      </c>
      <c r="B1213">
        <v>26</v>
      </c>
    </row>
    <row r="1214" spans="1:2" x14ac:dyDescent="0.35">
      <c r="A1214" t="s">
        <v>14</v>
      </c>
      <c r="B1214">
        <v>1790</v>
      </c>
    </row>
    <row r="1215" spans="1:2" x14ac:dyDescent="0.35">
      <c r="A1215" t="s">
        <v>14</v>
      </c>
      <c r="B1215">
        <v>37</v>
      </c>
    </row>
    <row r="1216" spans="1:2" x14ac:dyDescent="0.35">
      <c r="A1216" t="s">
        <v>14</v>
      </c>
      <c r="B1216">
        <v>35</v>
      </c>
    </row>
    <row r="1217" spans="1:2" x14ac:dyDescent="0.35">
      <c r="A1217" t="s">
        <v>14</v>
      </c>
      <c r="B1217">
        <v>558</v>
      </c>
    </row>
    <row r="1218" spans="1:2" x14ac:dyDescent="0.35">
      <c r="A1218" t="s">
        <v>14</v>
      </c>
      <c r="B1218">
        <v>64</v>
      </c>
    </row>
    <row r="1219" spans="1:2" x14ac:dyDescent="0.35">
      <c r="A1219" t="s">
        <v>14</v>
      </c>
      <c r="B1219">
        <v>245</v>
      </c>
    </row>
    <row r="1220" spans="1:2" x14ac:dyDescent="0.35">
      <c r="A1220" t="s">
        <v>14</v>
      </c>
      <c r="B1220">
        <v>71</v>
      </c>
    </row>
    <row r="1221" spans="1:2" x14ac:dyDescent="0.35">
      <c r="A1221" t="s">
        <v>14</v>
      </c>
      <c r="B1221">
        <v>42</v>
      </c>
    </row>
    <row r="1222" spans="1:2" x14ac:dyDescent="0.35">
      <c r="A1222" t="s">
        <v>14</v>
      </c>
      <c r="B1222">
        <v>156</v>
      </c>
    </row>
    <row r="1223" spans="1:2" x14ac:dyDescent="0.35">
      <c r="A1223" t="s">
        <v>14</v>
      </c>
      <c r="B1223">
        <v>1368</v>
      </c>
    </row>
    <row r="1224" spans="1:2" x14ac:dyDescent="0.35">
      <c r="A1224" t="s">
        <v>14</v>
      </c>
      <c r="B1224">
        <v>102</v>
      </c>
    </row>
    <row r="1225" spans="1:2" x14ac:dyDescent="0.35">
      <c r="A1225" t="s">
        <v>14</v>
      </c>
      <c r="B1225">
        <v>86</v>
      </c>
    </row>
    <row r="1226" spans="1:2" x14ac:dyDescent="0.35">
      <c r="A1226" t="s">
        <v>14</v>
      </c>
      <c r="B1226">
        <v>253</v>
      </c>
    </row>
    <row r="1227" spans="1:2" x14ac:dyDescent="0.35">
      <c r="A1227" t="s">
        <v>14</v>
      </c>
      <c r="B1227">
        <v>157</v>
      </c>
    </row>
    <row r="1228" spans="1:2" x14ac:dyDescent="0.35">
      <c r="A1228" t="s">
        <v>14</v>
      </c>
      <c r="B1228">
        <v>183</v>
      </c>
    </row>
    <row r="1229" spans="1:2" x14ac:dyDescent="0.35">
      <c r="A1229" t="s">
        <v>14</v>
      </c>
      <c r="B1229">
        <v>82</v>
      </c>
    </row>
    <row r="1230" spans="1:2" x14ac:dyDescent="0.35">
      <c r="A1230" t="s">
        <v>14</v>
      </c>
      <c r="B1230">
        <v>1</v>
      </c>
    </row>
    <row r="1231" spans="1:2" x14ac:dyDescent="0.35">
      <c r="A1231" t="s">
        <v>14</v>
      </c>
      <c r="B1231">
        <v>1198</v>
      </c>
    </row>
    <row r="1232" spans="1:2" x14ac:dyDescent="0.35">
      <c r="A1232" t="s">
        <v>14</v>
      </c>
      <c r="B1232">
        <v>648</v>
      </c>
    </row>
    <row r="1233" spans="1:2" x14ac:dyDescent="0.35">
      <c r="A1233" t="s">
        <v>14</v>
      </c>
      <c r="B1233">
        <v>64</v>
      </c>
    </row>
    <row r="1234" spans="1:2" x14ac:dyDescent="0.35">
      <c r="A1234" t="s">
        <v>14</v>
      </c>
      <c r="B1234">
        <v>62</v>
      </c>
    </row>
    <row r="1235" spans="1:2" x14ac:dyDescent="0.35">
      <c r="A1235" t="s">
        <v>14</v>
      </c>
      <c r="B1235">
        <v>750</v>
      </c>
    </row>
    <row r="1236" spans="1:2" x14ac:dyDescent="0.35">
      <c r="A1236" t="s">
        <v>14</v>
      </c>
      <c r="B1236">
        <v>105</v>
      </c>
    </row>
    <row r="1237" spans="1:2" x14ac:dyDescent="0.35">
      <c r="A1237" t="s">
        <v>14</v>
      </c>
      <c r="B1237">
        <v>2604</v>
      </c>
    </row>
    <row r="1238" spans="1:2" x14ac:dyDescent="0.35">
      <c r="A1238" t="s">
        <v>14</v>
      </c>
      <c r="B1238">
        <v>65</v>
      </c>
    </row>
    <row r="1239" spans="1:2" x14ac:dyDescent="0.35">
      <c r="A1239" t="s">
        <v>14</v>
      </c>
      <c r="B1239">
        <v>94</v>
      </c>
    </row>
    <row r="1240" spans="1:2" x14ac:dyDescent="0.35">
      <c r="A1240" t="s">
        <v>14</v>
      </c>
      <c r="B1240">
        <v>257</v>
      </c>
    </row>
    <row r="1241" spans="1:2" x14ac:dyDescent="0.35">
      <c r="A1241" t="s">
        <v>14</v>
      </c>
      <c r="B1241">
        <v>2928</v>
      </c>
    </row>
    <row r="1242" spans="1:2" x14ac:dyDescent="0.35">
      <c r="A1242" t="s">
        <v>14</v>
      </c>
      <c r="B1242">
        <v>4697</v>
      </c>
    </row>
    <row r="1243" spans="1:2" x14ac:dyDescent="0.35">
      <c r="A1243" t="s">
        <v>14</v>
      </c>
      <c r="B1243">
        <v>2915</v>
      </c>
    </row>
    <row r="1244" spans="1:2" x14ac:dyDescent="0.35">
      <c r="A1244" t="s">
        <v>14</v>
      </c>
      <c r="B1244">
        <v>18</v>
      </c>
    </row>
    <row r="1245" spans="1:2" x14ac:dyDescent="0.35">
      <c r="A1245" t="s">
        <v>14</v>
      </c>
      <c r="B1245">
        <v>602</v>
      </c>
    </row>
    <row r="1246" spans="1:2" x14ac:dyDescent="0.35">
      <c r="A1246" t="s">
        <v>14</v>
      </c>
      <c r="B1246">
        <v>1</v>
      </c>
    </row>
    <row r="1247" spans="1:2" x14ac:dyDescent="0.35">
      <c r="A1247" t="s">
        <v>14</v>
      </c>
      <c r="B1247">
        <v>3868</v>
      </c>
    </row>
    <row r="1248" spans="1:2" x14ac:dyDescent="0.35">
      <c r="A1248" t="s">
        <v>14</v>
      </c>
      <c r="B1248">
        <v>504</v>
      </c>
    </row>
    <row r="1249" spans="1:2" x14ac:dyDescent="0.35">
      <c r="A1249" t="s">
        <v>14</v>
      </c>
      <c r="B1249">
        <v>14</v>
      </c>
    </row>
    <row r="1250" spans="1:2" x14ac:dyDescent="0.35">
      <c r="A1250" t="s">
        <v>14</v>
      </c>
      <c r="B1250">
        <v>750</v>
      </c>
    </row>
    <row r="1251" spans="1:2" x14ac:dyDescent="0.35">
      <c r="A1251" t="s">
        <v>14</v>
      </c>
      <c r="B1251">
        <v>77</v>
      </c>
    </row>
    <row r="1252" spans="1:2" x14ac:dyDescent="0.35">
      <c r="A1252" t="s">
        <v>14</v>
      </c>
      <c r="B1252">
        <v>752</v>
      </c>
    </row>
    <row r="1253" spans="1:2" x14ac:dyDescent="0.35">
      <c r="A1253" t="s">
        <v>14</v>
      </c>
      <c r="B1253">
        <v>131</v>
      </c>
    </row>
    <row r="1254" spans="1:2" x14ac:dyDescent="0.35">
      <c r="A1254" t="s">
        <v>14</v>
      </c>
      <c r="B1254">
        <v>87</v>
      </c>
    </row>
    <row r="1255" spans="1:2" x14ac:dyDescent="0.35">
      <c r="A1255" t="s">
        <v>14</v>
      </c>
      <c r="B1255">
        <v>1063</v>
      </c>
    </row>
    <row r="1256" spans="1:2" x14ac:dyDescent="0.35">
      <c r="A1256" t="s">
        <v>14</v>
      </c>
      <c r="B1256">
        <v>76</v>
      </c>
    </row>
    <row r="1257" spans="1:2" x14ac:dyDescent="0.35">
      <c r="A1257" t="s">
        <v>14</v>
      </c>
      <c r="B1257">
        <v>4428</v>
      </c>
    </row>
    <row r="1258" spans="1:2" x14ac:dyDescent="0.35">
      <c r="A1258" t="s">
        <v>14</v>
      </c>
      <c r="B1258">
        <v>58</v>
      </c>
    </row>
    <row r="1259" spans="1:2" x14ac:dyDescent="0.35">
      <c r="A1259" t="s">
        <v>14</v>
      </c>
      <c r="B1259">
        <v>111</v>
      </c>
    </row>
    <row r="1260" spans="1:2" x14ac:dyDescent="0.35">
      <c r="A1260" t="s">
        <v>14</v>
      </c>
      <c r="B1260">
        <v>2955</v>
      </c>
    </row>
    <row r="1261" spans="1:2" x14ac:dyDescent="0.35">
      <c r="A1261" t="s">
        <v>14</v>
      </c>
      <c r="B1261">
        <v>1657</v>
      </c>
    </row>
    <row r="1262" spans="1:2" x14ac:dyDescent="0.35">
      <c r="A1262" t="s">
        <v>14</v>
      </c>
      <c r="B1262">
        <v>926</v>
      </c>
    </row>
    <row r="1263" spans="1:2" x14ac:dyDescent="0.35">
      <c r="A1263" t="s">
        <v>14</v>
      </c>
      <c r="B1263">
        <v>77</v>
      </c>
    </row>
    <row r="1264" spans="1:2" x14ac:dyDescent="0.35">
      <c r="A1264" t="s">
        <v>14</v>
      </c>
      <c r="B1264">
        <v>1748</v>
      </c>
    </row>
    <row r="1265" spans="1:2" x14ac:dyDescent="0.35">
      <c r="A1265" t="s">
        <v>14</v>
      </c>
      <c r="B1265">
        <v>79</v>
      </c>
    </row>
    <row r="1266" spans="1:2" x14ac:dyDescent="0.35">
      <c r="A1266" t="s">
        <v>14</v>
      </c>
      <c r="B1266">
        <v>889</v>
      </c>
    </row>
    <row r="1267" spans="1:2" x14ac:dyDescent="0.35">
      <c r="A1267" t="s">
        <v>14</v>
      </c>
      <c r="B1267">
        <v>56</v>
      </c>
    </row>
    <row r="1268" spans="1:2" x14ac:dyDescent="0.35">
      <c r="A1268" t="s">
        <v>14</v>
      </c>
      <c r="B1268">
        <v>1</v>
      </c>
    </row>
    <row r="1269" spans="1:2" x14ac:dyDescent="0.35">
      <c r="A1269" t="s">
        <v>14</v>
      </c>
      <c r="B1269">
        <v>83</v>
      </c>
    </row>
    <row r="1270" spans="1:2" x14ac:dyDescent="0.35">
      <c r="A1270" t="s">
        <v>14</v>
      </c>
      <c r="B1270">
        <v>2025</v>
      </c>
    </row>
    <row r="1271" spans="1:2" x14ac:dyDescent="0.35">
      <c r="A1271" t="s">
        <v>14</v>
      </c>
      <c r="B1271">
        <v>14</v>
      </c>
    </row>
    <row r="1272" spans="1:2" x14ac:dyDescent="0.35">
      <c r="A1272" t="s">
        <v>14</v>
      </c>
      <c r="B1272">
        <v>656</v>
      </c>
    </row>
    <row r="1273" spans="1:2" x14ac:dyDescent="0.35">
      <c r="A1273" t="s">
        <v>14</v>
      </c>
      <c r="B1273">
        <v>1596</v>
      </c>
    </row>
    <row r="1274" spans="1:2" x14ac:dyDescent="0.35">
      <c r="A1274" t="s">
        <v>14</v>
      </c>
      <c r="B1274">
        <v>10</v>
      </c>
    </row>
    <row r="1275" spans="1:2" x14ac:dyDescent="0.35">
      <c r="A1275" t="s">
        <v>14</v>
      </c>
      <c r="B1275">
        <v>1121</v>
      </c>
    </row>
    <row r="1276" spans="1:2" x14ac:dyDescent="0.35">
      <c r="A1276" t="s">
        <v>14</v>
      </c>
      <c r="B1276">
        <v>15</v>
      </c>
    </row>
    <row r="1277" spans="1:2" x14ac:dyDescent="0.35">
      <c r="A1277" t="s">
        <v>14</v>
      </c>
      <c r="B1277">
        <v>191</v>
      </c>
    </row>
    <row r="1278" spans="1:2" x14ac:dyDescent="0.35">
      <c r="A1278" t="s">
        <v>14</v>
      </c>
      <c r="B1278">
        <v>16</v>
      </c>
    </row>
    <row r="1279" spans="1:2" x14ac:dyDescent="0.35">
      <c r="A1279" t="s">
        <v>14</v>
      </c>
      <c r="B1279">
        <v>17</v>
      </c>
    </row>
    <row r="1280" spans="1:2" x14ac:dyDescent="0.35">
      <c r="A1280" t="s">
        <v>14</v>
      </c>
      <c r="B1280">
        <v>34</v>
      </c>
    </row>
    <row r="1281" spans="1:2" x14ac:dyDescent="0.35">
      <c r="A1281" t="s">
        <v>14</v>
      </c>
      <c r="B1281">
        <v>1</v>
      </c>
    </row>
    <row r="1282" spans="1:2" x14ac:dyDescent="0.35">
      <c r="A1282" t="s">
        <v>14</v>
      </c>
      <c r="B1282">
        <v>1274</v>
      </c>
    </row>
    <row r="1283" spans="1:2" x14ac:dyDescent="0.35">
      <c r="A1283" t="s">
        <v>14</v>
      </c>
      <c r="B1283">
        <v>210</v>
      </c>
    </row>
    <row r="1284" spans="1:2" x14ac:dyDescent="0.35">
      <c r="A1284" t="s">
        <v>14</v>
      </c>
      <c r="B1284">
        <v>248</v>
      </c>
    </row>
    <row r="1285" spans="1:2" x14ac:dyDescent="0.35">
      <c r="A1285" t="s">
        <v>14</v>
      </c>
      <c r="B1285">
        <v>513</v>
      </c>
    </row>
    <row r="1286" spans="1:2" x14ac:dyDescent="0.35">
      <c r="A1286" t="s">
        <v>14</v>
      </c>
      <c r="B1286">
        <v>3410</v>
      </c>
    </row>
    <row r="1287" spans="1:2" x14ac:dyDescent="0.35">
      <c r="A1287" t="s">
        <v>14</v>
      </c>
      <c r="B1287">
        <v>10</v>
      </c>
    </row>
    <row r="1288" spans="1:2" x14ac:dyDescent="0.35">
      <c r="A1288" t="s">
        <v>14</v>
      </c>
      <c r="B1288">
        <v>2201</v>
      </c>
    </row>
    <row r="1289" spans="1:2" x14ac:dyDescent="0.35">
      <c r="A1289" t="s">
        <v>14</v>
      </c>
      <c r="B1289">
        <v>676</v>
      </c>
    </row>
    <row r="1290" spans="1:2" x14ac:dyDescent="0.35">
      <c r="A1290" t="s">
        <v>14</v>
      </c>
      <c r="B1290">
        <v>831</v>
      </c>
    </row>
    <row r="1291" spans="1:2" x14ac:dyDescent="0.35">
      <c r="A1291" t="s">
        <v>14</v>
      </c>
      <c r="B1291">
        <v>859</v>
      </c>
    </row>
    <row r="1292" spans="1:2" x14ac:dyDescent="0.35">
      <c r="A1292" t="s">
        <v>14</v>
      </c>
      <c r="B1292">
        <v>45</v>
      </c>
    </row>
    <row r="1293" spans="1:2" x14ac:dyDescent="0.35">
      <c r="A1293" t="s">
        <v>14</v>
      </c>
      <c r="B1293">
        <v>6</v>
      </c>
    </row>
    <row r="1294" spans="1:2" x14ac:dyDescent="0.35">
      <c r="A1294" t="s">
        <v>14</v>
      </c>
      <c r="B1294">
        <v>7</v>
      </c>
    </row>
    <row r="1295" spans="1:2" x14ac:dyDescent="0.35">
      <c r="A1295" t="s">
        <v>14</v>
      </c>
      <c r="B1295">
        <v>31</v>
      </c>
    </row>
    <row r="1296" spans="1:2" x14ac:dyDescent="0.35">
      <c r="A1296" t="s">
        <v>14</v>
      </c>
      <c r="B1296">
        <v>78</v>
      </c>
    </row>
    <row r="1297" spans="1:2" x14ac:dyDescent="0.35">
      <c r="A1297" t="s">
        <v>14</v>
      </c>
      <c r="B1297">
        <v>1225</v>
      </c>
    </row>
    <row r="1298" spans="1:2" x14ac:dyDescent="0.35">
      <c r="A1298" t="s">
        <v>14</v>
      </c>
      <c r="B1298">
        <v>1</v>
      </c>
    </row>
    <row r="1299" spans="1:2" x14ac:dyDescent="0.35">
      <c r="A1299" t="s">
        <v>14</v>
      </c>
      <c r="B1299">
        <v>67</v>
      </c>
    </row>
    <row r="1300" spans="1:2" x14ac:dyDescent="0.35">
      <c r="A1300" t="s">
        <v>14</v>
      </c>
      <c r="B1300">
        <v>19</v>
      </c>
    </row>
    <row r="1301" spans="1:2" x14ac:dyDescent="0.35">
      <c r="A1301" t="s">
        <v>14</v>
      </c>
      <c r="B1301">
        <v>2108</v>
      </c>
    </row>
    <row r="1302" spans="1:2" x14ac:dyDescent="0.35">
      <c r="A1302" t="s">
        <v>14</v>
      </c>
      <c r="B1302">
        <v>679</v>
      </c>
    </row>
    <row r="1303" spans="1:2" x14ac:dyDescent="0.35">
      <c r="A1303" t="s">
        <v>14</v>
      </c>
      <c r="B1303">
        <v>36</v>
      </c>
    </row>
    <row r="1304" spans="1:2" x14ac:dyDescent="0.35">
      <c r="A1304" t="s">
        <v>14</v>
      </c>
      <c r="B1304">
        <v>47</v>
      </c>
    </row>
    <row r="1305" spans="1:2" x14ac:dyDescent="0.35">
      <c r="A1305" t="s">
        <v>14</v>
      </c>
      <c r="B1305">
        <v>70</v>
      </c>
    </row>
    <row r="1306" spans="1:2" x14ac:dyDescent="0.35">
      <c r="A1306" t="s">
        <v>14</v>
      </c>
      <c r="B1306">
        <v>154</v>
      </c>
    </row>
    <row r="1307" spans="1:2" x14ac:dyDescent="0.35">
      <c r="A1307" t="s">
        <v>14</v>
      </c>
      <c r="B1307">
        <v>22</v>
      </c>
    </row>
    <row r="1308" spans="1:2" x14ac:dyDescent="0.35">
      <c r="A1308" t="s">
        <v>14</v>
      </c>
      <c r="B1308">
        <v>1758</v>
      </c>
    </row>
    <row r="1309" spans="1:2" x14ac:dyDescent="0.35">
      <c r="A1309" t="s">
        <v>14</v>
      </c>
      <c r="B1309">
        <v>94</v>
      </c>
    </row>
    <row r="1310" spans="1:2" x14ac:dyDescent="0.35">
      <c r="A1310" t="s">
        <v>14</v>
      </c>
      <c r="B1310">
        <v>33</v>
      </c>
    </row>
    <row r="1311" spans="1:2" x14ac:dyDescent="0.35">
      <c r="A1311" t="s">
        <v>14</v>
      </c>
      <c r="B1311">
        <v>1</v>
      </c>
    </row>
    <row r="1312" spans="1:2" x14ac:dyDescent="0.35">
      <c r="A1312" t="s">
        <v>14</v>
      </c>
      <c r="B1312">
        <v>31</v>
      </c>
    </row>
    <row r="1313" spans="1:2" x14ac:dyDescent="0.35">
      <c r="A1313" t="s">
        <v>14</v>
      </c>
      <c r="B1313">
        <v>35</v>
      </c>
    </row>
    <row r="1314" spans="1:2" x14ac:dyDescent="0.35">
      <c r="A1314" t="s">
        <v>14</v>
      </c>
      <c r="B1314">
        <v>63</v>
      </c>
    </row>
    <row r="1315" spans="1:2" x14ac:dyDescent="0.35">
      <c r="A1315" t="s">
        <v>14</v>
      </c>
      <c r="B1315">
        <v>526</v>
      </c>
    </row>
    <row r="1316" spans="1:2" x14ac:dyDescent="0.35">
      <c r="A1316" t="s">
        <v>14</v>
      </c>
      <c r="B1316">
        <v>121</v>
      </c>
    </row>
    <row r="1317" spans="1:2" x14ac:dyDescent="0.35">
      <c r="A1317" t="s">
        <v>14</v>
      </c>
      <c r="B1317">
        <v>67</v>
      </c>
    </row>
    <row r="1318" spans="1:2" x14ac:dyDescent="0.35">
      <c r="A1318" t="s">
        <v>14</v>
      </c>
      <c r="B1318">
        <v>57</v>
      </c>
    </row>
    <row r="1319" spans="1:2" x14ac:dyDescent="0.35">
      <c r="A1319" t="s">
        <v>14</v>
      </c>
      <c r="B1319">
        <v>1229</v>
      </c>
    </row>
    <row r="1320" spans="1:2" x14ac:dyDescent="0.35">
      <c r="A1320" t="s">
        <v>14</v>
      </c>
      <c r="B1320">
        <v>12</v>
      </c>
    </row>
    <row r="1321" spans="1:2" x14ac:dyDescent="0.35">
      <c r="A1321" t="s">
        <v>14</v>
      </c>
      <c r="B1321">
        <v>452</v>
      </c>
    </row>
    <row r="1322" spans="1:2" x14ac:dyDescent="0.35">
      <c r="A1322" t="s">
        <v>14</v>
      </c>
      <c r="B1322">
        <v>1886</v>
      </c>
    </row>
    <row r="1323" spans="1:2" x14ac:dyDescent="0.35">
      <c r="A1323" t="s">
        <v>14</v>
      </c>
      <c r="B1323">
        <v>1825</v>
      </c>
    </row>
    <row r="1324" spans="1:2" x14ac:dyDescent="0.35">
      <c r="A1324" t="s">
        <v>14</v>
      </c>
      <c r="B1324">
        <v>31</v>
      </c>
    </row>
    <row r="1325" spans="1:2" x14ac:dyDescent="0.35">
      <c r="A1325" t="s">
        <v>14</v>
      </c>
      <c r="B1325">
        <v>107</v>
      </c>
    </row>
    <row r="1326" spans="1:2" x14ac:dyDescent="0.35">
      <c r="A1326" t="s">
        <v>14</v>
      </c>
      <c r="B1326">
        <v>27</v>
      </c>
    </row>
    <row r="1327" spans="1:2" x14ac:dyDescent="0.35">
      <c r="A1327" t="s">
        <v>14</v>
      </c>
      <c r="B1327">
        <v>1221</v>
      </c>
    </row>
    <row r="1328" spans="1:2" x14ac:dyDescent="0.35">
      <c r="A1328" t="s">
        <v>14</v>
      </c>
      <c r="B1328">
        <v>1</v>
      </c>
    </row>
    <row r="1329" spans="1:2" x14ac:dyDescent="0.35">
      <c r="A1329" t="s">
        <v>14</v>
      </c>
      <c r="B1329">
        <v>16</v>
      </c>
    </row>
    <row r="1330" spans="1:2" x14ac:dyDescent="0.35">
      <c r="A1330" t="s">
        <v>14</v>
      </c>
      <c r="B1330">
        <v>41</v>
      </c>
    </row>
    <row r="1331" spans="1:2" x14ac:dyDescent="0.35">
      <c r="A1331" t="s">
        <v>14</v>
      </c>
      <c r="B1331">
        <v>523</v>
      </c>
    </row>
    <row r="1332" spans="1:2" x14ac:dyDescent="0.35">
      <c r="A1332" t="s">
        <v>14</v>
      </c>
      <c r="B1332">
        <v>141</v>
      </c>
    </row>
    <row r="1333" spans="1:2" x14ac:dyDescent="0.35">
      <c r="A1333" t="s">
        <v>14</v>
      </c>
      <c r="B1333">
        <v>52</v>
      </c>
    </row>
    <row r="1334" spans="1:2" x14ac:dyDescent="0.35">
      <c r="A1334" t="s">
        <v>14</v>
      </c>
      <c r="B1334">
        <v>225</v>
      </c>
    </row>
    <row r="1335" spans="1:2" x14ac:dyDescent="0.35">
      <c r="A1335" t="s">
        <v>14</v>
      </c>
      <c r="B1335">
        <v>38</v>
      </c>
    </row>
    <row r="1336" spans="1:2" x14ac:dyDescent="0.35">
      <c r="A1336" t="s">
        <v>14</v>
      </c>
      <c r="B1336">
        <v>15</v>
      </c>
    </row>
    <row r="1337" spans="1:2" x14ac:dyDescent="0.35">
      <c r="A1337" t="s">
        <v>14</v>
      </c>
      <c r="B1337">
        <v>37</v>
      </c>
    </row>
    <row r="1338" spans="1:2" x14ac:dyDescent="0.35">
      <c r="A1338" t="s">
        <v>14</v>
      </c>
      <c r="B1338">
        <v>112</v>
      </c>
    </row>
    <row r="1339" spans="1:2" x14ac:dyDescent="0.35">
      <c r="A1339" t="s">
        <v>14</v>
      </c>
      <c r="B1339">
        <v>21</v>
      </c>
    </row>
    <row r="1340" spans="1:2" x14ac:dyDescent="0.35">
      <c r="A1340" t="s">
        <v>14</v>
      </c>
      <c r="B1340">
        <v>67</v>
      </c>
    </row>
    <row r="1341" spans="1:2" x14ac:dyDescent="0.35">
      <c r="A1341" t="s">
        <v>14</v>
      </c>
      <c r="B1341">
        <v>78</v>
      </c>
    </row>
    <row r="1342" spans="1:2" x14ac:dyDescent="0.35">
      <c r="A1342" t="s">
        <v>14</v>
      </c>
      <c r="B1342">
        <v>67</v>
      </c>
    </row>
    <row r="1343" spans="1:2" x14ac:dyDescent="0.35">
      <c r="A1343" t="s">
        <v>14</v>
      </c>
      <c r="B1343">
        <v>263</v>
      </c>
    </row>
    <row r="1344" spans="1:2" x14ac:dyDescent="0.35">
      <c r="A1344" t="s">
        <v>14</v>
      </c>
      <c r="B1344">
        <v>1691</v>
      </c>
    </row>
    <row r="1345" spans="1:2" x14ac:dyDescent="0.35">
      <c r="A1345" t="s">
        <v>14</v>
      </c>
      <c r="B1345">
        <v>181</v>
      </c>
    </row>
    <row r="1346" spans="1:2" x14ac:dyDescent="0.35">
      <c r="A1346" t="s">
        <v>14</v>
      </c>
      <c r="B1346">
        <v>13</v>
      </c>
    </row>
    <row r="1347" spans="1:2" x14ac:dyDescent="0.35">
      <c r="A1347" t="s">
        <v>14</v>
      </c>
      <c r="B1347">
        <v>1</v>
      </c>
    </row>
    <row r="1348" spans="1:2" x14ac:dyDescent="0.35">
      <c r="A1348" t="s">
        <v>14</v>
      </c>
      <c r="B1348">
        <v>21</v>
      </c>
    </row>
    <row r="1349" spans="1:2" x14ac:dyDescent="0.35">
      <c r="A1349" t="s">
        <v>14</v>
      </c>
      <c r="B1349">
        <v>830</v>
      </c>
    </row>
    <row r="1350" spans="1:2" x14ac:dyDescent="0.35">
      <c r="A1350" t="s">
        <v>14</v>
      </c>
      <c r="B1350">
        <v>130</v>
      </c>
    </row>
    <row r="1351" spans="1:2" x14ac:dyDescent="0.35">
      <c r="A1351" t="s">
        <v>14</v>
      </c>
      <c r="B1351">
        <v>55</v>
      </c>
    </row>
    <row r="1352" spans="1:2" x14ac:dyDescent="0.35">
      <c r="A1352" t="s">
        <v>14</v>
      </c>
      <c r="B1352">
        <v>114</v>
      </c>
    </row>
    <row r="1353" spans="1:2" x14ac:dyDescent="0.35">
      <c r="A1353" t="s">
        <v>14</v>
      </c>
      <c r="B1353">
        <v>594</v>
      </c>
    </row>
    <row r="1354" spans="1:2" x14ac:dyDescent="0.35">
      <c r="A1354" t="s">
        <v>14</v>
      </c>
      <c r="B1354">
        <v>24</v>
      </c>
    </row>
    <row r="1355" spans="1:2" x14ac:dyDescent="0.35">
      <c r="A1355" t="s">
        <v>14</v>
      </c>
      <c r="B1355">
        <v>252</v>
      </c>
    </row>
    <row r="1356" spans="1:2" x14ac:dyDescent="0.35">
      <c r="A1356" t="s">
        <v>14</v>
      </c>
      <c r="B1356">
        <v>67</v>
      </c>
    </row>
    <row r="1357" spans="1:2" x14ac:dyDescent="0.35">
      <c r="A1357" t="s">
        <v>14</v>
      </c>
      <c r="B1357">
        <v>742</v>
      </c>
    </row>
    <row r="1358" spans="1:2" x14ac:dyDescent="0.35">
      <c r="A1358" t="s">
        <v>14</v>
      </c>
      <c r="B1358">
        <v>75</v>
      </c>
    </row>
    <row r="1359" spans="1:2" x14ac:dyDescent="0.35">
      <c r="A1359" t="s">
        <v>14</v>
      </c>
      <c r="B1359">
        <v>4405</v>
      </c>
    </row>
    <row r="1360" spans="1:2" x14ac:dyDescent="0.35">
      <c r="A1360" t="s">
        <v>14</v>
      </c>
      <c r="B1360">
        <v>92</v>
      </c>
    </row>
    <row r="1361" spans="1:2" x14ac:dyDescent="0.35">
      <c r="A1361" t="s">
        <v>14</v>
      </c>
      <c r="B1361">
        <v>64</v>
      </c>
    </row>
    <row r="1362" spans="1:2" x14ac:dyDescent="0.35">
      <c r="A1362" t="s">
        <v>14</v>
      </c>
      <c r="B1362">
        <v>64</v>
      </c>
    </row>
    <row r="1363" spans="1:2" x14ac:dyDescent="0.35">
      <c r="A1363" t="s">
        <v>14</v>
      </c>
      <c r="B1363">
        <v>842</v>
      </c>
    </row>
    <row r="1364" spans="1:2" x14ac:dyDescent="0.35">
      <c r="A1364" t="s">
        <v>14</v>
      </c>
      <c r="B1364">
        <v>112</v>
      </c>
    </row>
    <row r="1365" spans="1:2" x14ac:dyDescent="0.35">
      <c r="A1365" t="s">
        <v>14</v>
      </c>
      <c r="B1365">
        <v>374</v>
      </c>
    </row>
    <row r="1366" spans="1:2" x14ac:dyDescent="0.35">
      <c r="A1366" s="1"/>
      <c r="B1366" s="1"/>
    </row>
  </sheetData>
  <autoFilter ref="A1:A1001" xr:uid="{0730F070-AD6A-43BC-91D1-F2062BE91846}">
    <filterColumn colId="0">
      <colorFilter dxfId="20"/>
    </filterColumn>
    <sortState xmlns:xlrd2="http://schemas.microsoft.com/office/spreadsheetml/2017/richdata2" ref="A1002">
      <sortCondition sortBy="cellColor" ref="A1:A1001" dxfId="21"/>
    </sortState>
  </autoFilter>
  <conditionalFormatting sqref="A2:A1001">
    <cfRule type="containsText" dxfId="18" priority="13" operator="containsText" text="live">
      <formula>NOT(ISERROR(SEARCH("live",A2)))</formula>
    </cfRule>
    <cfRule type="containsText" dxfId="17" priority="14" operator="containsText" text="canceled">
      <formula>NOT(ISERROR(SEARCH("canceled",A2)))</formula>
    </cfRule>
    <cfRule type="containsText" dxfId="16" priority="15" operator="containsText" text="failed">
      <formula>NOT(ISERROR(SEARCH("failed",A2)))</formula>
    </cfRule>
    <cfRule type="containsText" dxfId="15" priority="16" operator="containsText" text="successful">
      <formula>NOT(ISERROR(SEARCH("successful",A2)))</formula>
    </cfRule>
  </conditionalFormatting>
  <conditionalFormatting sqref="A1003:A2002">
    <cfRule type="containsText" dxfId="14" priority="9" operator="containsText" text="live">
      <formula>NOT(ISERROR(SEARCH("live",A1003)))</formula>
    </cfRule>
    <cfRule type="containsText" dxfId="13" priority="10" operator="containsText" text="canceled">
      <formula>NOT(ISERROR(SEARCH("canceled",A1003)))</formula>
    </cfRule>
    <cfRule type="containsText" dxfId="12" priority="11" operator="containsText" text="failed">
      <formula>NOT(ISERROR(SEARCH("failed",A1003)))</formula>
    </cfRule>
    <cfRule type="containsText" dxfId="11" priority="12" operator="containsText" text="successful">
      <formula>NOT(ISERROR(SEARCH("successful",A1003)))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F366-36FD-4F03-82CE-9E01E2F79C64}">
  <sheetPr codeName="Sheet7" filterMode="1"/>
  <dimension ref="A1:S1000"/>
  <sheetViews>
    <sheetView workbookViewId="0">
      <selection activeCell="B1" sqref="B1:B1048576"/>
    </sheetView>
  </sheetViews>
  <sheetFormatPr defaultRowHeight="15.5" x14ac:dyDescent="0.35"/>
  <cols>
    <col min="1" max="1" width="13.5" customWidth="1"/>
    <col min="2" max="2" width="11.9140625" customWidth="1"/>
    <col min="8" max="8" width="4.9140625" customWidth="1"/>
    <col min="9" max="9" width="30.08203125" customWidth="1"/>
    <col min="10" max="10" width="4.1640625" customWidth="1"/>
    <col min="11" max="13" width="8.6640625" hidden="1" customWidth="1"/>
    <col min="14" max="14" width="26.9140625" customWidth="1"/>
    <col min="15" max="15" width="3.9140625" customWidth="1"/>
    <col min="16" max="16" width="28.08203125" customWidth="1"/>
    <col min="17" max="17" width="3" customWidth="1"/>
    <col min="18" max="18" width="28" customWidth="1"/>
    <col min="19" max="19" width="31.83203125" customWidth="1"/>
  </cols>
  <sheetData>
    <row r="1" spans="1:19" ht="26" customHeight="1" x14ac:dyDescent="0.35">
      <c r="A1" s="13" t="s">
        <v>2109</v>
      </c>
      <c r="B1">
        <v>0</v>
      </c>
      <c r="D1" s="13" t="s">
        <v>2111</v>
      </c>
      <c r="I1" s="14" t="s">
        <v>2112</v>
      </c>
      <c r="N1" s="10" t="s">
        <v>2113</v>
      </c>
      <c r="P1" t="s">
        <v>2114</v>
      </c>
      <c r="R1" s="10" t="s">
        <v>2115</v>
      </c>
      <c r="S1" s="10" t="s">
        <v>2116</v>
      </c>
    </row>
    <row r="2" spans="1:19" x14ac:dyDescent="0.35">
      <c r="A2" t="s">
        <v>20</v>
      </c>
      <c r="B2">
        <v>158</v>
      </c>
      <c r="D2">
        <f>AVERAGE(B:B)</f>
        <v>727.005</v>
      </c>
      <c r="I2">
        <f>MEDIAN(B:B)</f>
        <v>184.5</v>
      </c>
      <c r="N2">
        <f>MIN(B:B)</f>
        <v>0</v>
      </c>
      <c r="P2">
        <f>MAX(B:B)</f>
        <v>7295</v>
      </c>
      <c r="R2">
        <f>VAR(B:B)</f>
        <v>1294413.9329079078</v>
      </c>
      <c r="S2">
        <f>STDEV(B:B)</f>
        <v>1137.7231354366966</v>
      </c>
    </row>
    <row r="3" spans="1:19" x14ac:dyDescent="0.35">
      <c r="A3" t="s">
        <v>20</v>
      </c>
      <c r="B3">
        <v>1425</v>
      </c>
    </row>
    <row r="4" spans="1:19" hidden="1" x14ac:dyDescent="0.35">
      <c r="A4" t="s">
        <v>14</v>
      </c>
      <c r="B4">
        <v>24</v>
      </c>
    </row>
    <row r="5" spans="1:19" hidden="1" x14ac:dyDescent="0.35">
      <c r="A5" t="s">
        <v>14</v>
      </c>
      <c r="B5">
        <v>53</v>
      </c>
    </row>
    <row r="6" spans="1:19" x14ac:dyDescent="0.35">
      <c r="A6" t="s">
        <v>20</v>
      </c>
      <c r="B6">
        <v>174</v>
      </c>
    </row>
    <row r="7" spans="1:19" hidden="1" x14ac:dyDescent="0.35">
      <c r="A7" t="s">
        <v>14</v>
      </c>
      <c r="B7">
        <v>18</v>
      </c>
    </row>
    <row r="8" spans="1:19" x14ac:dyDescent="0.35">
      <c r="A8" t="s">
        <v>20</v>
      </c>
      <c r="B8">
        <v>227</v>
      </c>
    </row>
    <row r="9" spans="1:19" hidden="1" x14ac:dyDescent="0.35">
      <c r="A9" t="s">
        <v>47</v>
      </c>
      <c r="B9">
        <v>708</v>
      </c>
    </row>
    <row r="10" spans="1:19" hidden="1" x14ac:dyDescent="0.35">
      <c r="A10" t="s">
        <v>14</v>
      </c>
      <c r="B10">
        <v>44</v>
      </c>
    </row>
    <row r="11" spans="1:19" x14ac:dyDescent="0.35">
      <c r="A11" t="s">
        <v>20</v>
      </c>
      <c r="B11">
        <v>220</v>
      </c>
    </row>
    <row r="12" spans="1:19" hidden="1" x14ac:dyDescent="0.35">
      <c r="A12" t="s">
        <v>14</v>
      </c>
      <c r="B12">
        <v>27</v>
      </c>
    </row>
    <row r="13" spans="1:19" hidden="1" x14ac:dyDescent="0.35">
      <c r="A13" t="s">
        <v>14</v>
      </c>
      <c r="B13">
        <v>55</v>
      </c>
    </row>
    <row r="14" spans="1:19" x14ac:dyDescent="0.35">
      <c r="A14" t="s">
        <v>20</v>
      </c>
      <c r="B14">
        <v>98</v>
      </c>
    </row>
    <row r="15" spans="1:19" hidden="1" x14ac:dyDescent="0.35">
      <c r="A15" t="s">
        <v>14</v>
      </c>
      <c r="B15">
        <v>200</v>
      </c>
    </row>
    <row r="16" spans="1:19" hidden="1" x14ac:dyDescent="0.35">
      <c r="A16" t="s">
        <v>14</v>
      </c>
      <c r="B16">
        <v>452</v>
      </c>
    </row>
    <row r="17" spans="1:2" x14ac:dyDescent="0.35">
      <c r="A17" t="s">
        <v>20</v>
      </c>
      <c r="B17">
        <v>100</v>
      </c>
    </row>
    <row r="18" spans="1:2" x14ac:dyDescent="0.35">
      <c r="A18" t="s">
        <v>20</v>
      </c>
      <c r="B18">
        <v>1249</v>
      </c>
    </row>
    <row r="19" spans="1:2" hidden="1" x14ac:dyDescent="0.35">
      <c r="A19" t="s">
        <v>74</v>
      </c>
      <c r="B19">
        <v>135</v>
      </c>
    </row>
    <row r="20" spans="1:2" hidden="1" x14ac:dyDescent="0.35">
      <c r="A20" t="s">
        <v>14</v>
      </c>
      <c r="B20">
        <v>674</v>
      </c>
    </row>
    <row r="21" spans="1:2" x14ac:dyDescent="0.35">
      <c r="A21" t="s">
        <v>20</v>
      </c>
      <c r="B21">
        <v>1396</v>
      </c>
    </row>
    <row r="22" spans="1:2" hidden="1" x14ac:dyDescent="0.35">
      <c r="A22" t="s">
        <v>14</v>
      </c>
      <c r="B22">
        <v>558</v>
      </c>
    </row>
    <row r="23" spans="1:2" x14ac:dyDescent="0.35">
      <c r="A23" t="s">
        <v>20</v>
      </c>
      <c r="B23">
        <v>890</v>
      </c>
    </row>
    <row r="24" spans="1:2" x14ac:dyDescent="0.35">
      <c r="A24" t="s">
        <v>20</v>
      </c>
      <c r="B24">
        <v>142</v>
      </c>
    </row>
    <row r="25" spans="1:2" x14ac:dyDescent="0.35">
      <c r="A25" t="s">
        <v>20</v>
      </c>
      <c r="B25">
        <v>2673</v>
      </c>
    </row>
    <row r="26" spans="1:2" x14ac:dyDescent="0.35">
      <c r="A26" t="s">
        <v>20</v>
      </c>
      <c r="B26">
        <v>163</v>
      </c>
    </row>
    <row r="27" spans="1:2" hidden="1" x14ac:dyDescent="0.35">
      <c r="A27" t="s">
        <v>74</v>
      </c>
      <c r="B27">
        <v>1480</v>
      </c>
    </row>
    <row r="28" spans="1:2" hidden="1" x14ac:dyDescent="0.35">
      <c r="A28" t="s">
        <v>14</v>
      </c>
      <c r="B28">
        <v>15</v>
      </c>
    </row>
    <row r="29" spans="1:2" x14ac:dyDescent="0.35">
      <c r="A29" t="s">
        <v>20</v>
      </c>
      <c r="B29">
        <v>2220</v>
      </c>
    </row>
    <row r="30" spans="1:2" x14ac:dyDescent="0.35">
      <c r="A30" t="s">
        <v>20</v>
      </c>
      <c r="B30">
        <v>1606</v>
      </c>
    </row>
    <row r="31" spans="1:2" x14ac:dyDescent="0.35">
      <c r="A31" t="s">
        <v>20</v>
      </c>
      <c r="B31">
        <v>129</v>
      </c>
    </row>
    <row r="32" spans="1:2" x14ac:dyDescent="0.35">
      <c r="A32" t="s">
        <v>20</v>
      </c>
      <c r="B32">
        <v>226</v>
      </c>
    </row>
    <row r="33" spans="1:2" hidden="1" x14ac:dyDescent="0.35">
      <c r="A33" t="s">
        <v>14</v>
      </c>
      <c r="B33">
        <v>2307</v>
      </c>
    </row>
    <row r="34" spans="1:2" x14ac:dyDescent="0.35">
      <c r="A34" t="s">
        <v>20</v>
      </c>
      <c r="B34">
        <v>5419</v>
      </c>
    </row>
    <row r="35" spans="1:2" x14ac:dyDescent="0.35">
      <c r="A35" t="s">
        <v>20</v>
      </c>
      <c r="B35">
        <v>165</v>
      </c>
    </row>
    <row r="36" spans="1:2" x14ac:dyDescent="0.35">
      <c r="A36" t="s">
        <v>20</v>
      </c>
      <c r="B36">
        <v>1965</v>
      </c>
    </row>
    <row r="37" spans="1:2" x14ac:dyDescent="0.35">
      <c r="A37" t="s">
        <v>20</v>
      </c>
      <c r="B37">
        <v>16</v>
      </c>
    </row>
    <row r="38" spans="1:2" x14ac:dyDescent="0.35">
      <c r="A38" t="s">
        <v>20</v>
      </c>
      <c r="B38">
        <v>107</v>
      </c>
    </row>
    <row r="39" spans="1:2" x14ac:dyDescent="0.35">
      <c r="A39" t="s">
        <v>20</v>
      </c>
      <c r="B39">
        <v>134</v>
      </c>
    </row>
    <row r="40" spans="1:2" hidden="1" x14ac:dyDescent="0.35">
      <c r="A40" t="s">
        <v>14</v>
      </c>
      <c r="B40">
        <v>88</v>
      </c>
    </row>
    <row r="41" spans="1:2" x14ac:dyDescent="0.35">
      <c r="A41" t="s">
        <v>20</v>
      </c>
      <c r="B41">
        <v>198</v>
      </c>
    </row>
    <row r="42" spans="1:2" x14ac:dyDescent="0.35">
      <c r="A42" t="s">
        <v>20</v>
      </c>
      <c r="B42">
        <v>111</v>
      </c>
    </row>
    <row r="43" spans="1:2" x14ac:dyDescent="0.35">
      <c r="A43" t="s">
        <v>20</v>
      </c>
      <c r="B43">
        <v>222</v>
      </c>
    </row>
    <row r="44" spans="1:2" x14ac:dyDescent="0.35">
      <c r="A44" t="s">
        <v>20</v>
      </c>
      <c r="B44">
        <v>6212</v>
      </c>
    </row>
    <row r="45" spans="1:2" x14ac:dyDescent="0.35">
      <c r="A45" t="s">
        <v>20</v>
      </c>
      <c r="B45">
        <v>98</v>
      </c>
    </row>
    <row r="46" spans="1:2" hidden="1" x14ac:dyDescent="0.35">
      <c r="A46" t="s">
        <v>14</v>
      </c>
      <c r="B46">
        <v>48</v>
      </c>
    </row>
    <row r="47" spans="1:2" x14ac:dyDescent="0.35">
      <c r="A47" t="s">
        <v>20</v>
      </c>
      <c r="B47">
        <v>92</v>
      </c>
    </row>
    <row r="48" spans="1:2" x14ac:dyDescent="0.35">
      <c r="A48" t="s">
        <v>20</v>
      </c>
      <c r="B48">
        <v>149</v>
      </c>
    </row>
    <row r="49" spans="1:2" x14ac:dyDescent="0.35">
      <c r="A49" t="s">
        <v>20</v>
      </c>
      <c r="B49">
        <v>2431</v>
      </c>
    </row>
    <row r="50" spans="1:2" x14ac:dyDescent="0.35">
      <c r="A50" t="s">
        <v>20</v>
      </c>
      <c r="B50">
        <v>303</v>
      </c>
    </row>
    <row r="51" spans="1:2" hidden="1" x14ac:dyDescent="0.35">
      <c r="A51" t="s">
        <v>14</v>
      </c>
      <c r="B51">
        <v>1</v>
      </c>
    </row>
    <row r="52" spans="1:2" hidden="1" x14ac:dyDescent="0.35">
      <c r="A52" t="s">
        <v>14</v>
      </c>
      <c r="B52">
        <v>1467</v>
      </c>
    </row>
    <row r="53" spans="1:2" hidden="1" x14ac:dyDescent="0.35">
      <c r="A53" t="s">
        <v>14</v>
      </c>
      <c r="B53">
        <v>75</v>
      </c>
    </row>
    <row r="54" spans="1:2" x14ac:dyDescent="0.35">
      <c r="A54" t="s">
        <v>20</v>
      </c>
      <c r="B54">
        <v>209</v>
      </c>
    </row>
    <row r="55" spans="1:2" hidden="1" x14ac:dyDescent="0.35">
      <c r="A55" t="s">
        <v>14</v>
      </c>
      <c r="B55">
        <v>120</v>
      </c>
    </row>
    <row r="56" spans="1:2" x14ac:dyDescent="0.35">
      <c r="A56" t="s">
        <v>20</v>
      </c>
      <c r="B56">
        <v>131</v>
      </c>
    </row>
    <row r="57" spans="1:2" x14ac:dyDescent="0.35">
      <c r="A57" t="s">
        <v>20</v>
      </c>
      <c r="B57">
        <v>164</v>
      </c>
    </row>
    <row r="58" spans="1:2" x14ac:dyDescent="0.35">
      <c r="A58" t="s">
        <v>20</v>
      </c>
      <c r="B58">
        <v>201</v>
      </c>
    </row>
    <row r="59" spans="1:2" x14ac:dyDescent="0.35">
      <c r="A59" t="s">
        <v>20</v>
      </c>
      <c r="B59">
        <v>211</v>
      </c>
    </row>
    <row r="60" spans="1:2" x14ac:dyDescent="0.35">
      <c r="A60" t="s">
        <v>20</v>
      </c>
      <c r="B60">
        <v>128</v>
      </c>
    </row>
    <row r="61" spans="1:2" x14ac:dyDescent="0.35">
      <c r="A61" t="s">
        <v>20</v>
      </c>
      <c r="B61">
        <v>1600</v>
      </c>
    </row>
    <row r="62" spans="1:2" hidden="1" x14ac:dyDescent="0.35">
      <c r="A62" t="s">
        <v>14</v>
      </c>
      <c r="B62">
        <v>2253</v>
      </c>
    </row>
    <row r="63" spans="1:2" x14ac:dyDescent="0.35">
      <c r="A63" t="s">
        <v>20</v>
      </c>
      <c r="B63">
        <v>249</v>
      </c>
    </row>
    <row r="64" spans="1:2" hidden="1" x14ac:dyDescent="0.35">
      <c r="A64" t="s">
        <v>14</v>
      </c>
      <c r="B64">
        <v>5</v>
      </c>
    </row>
    <row r="65" spans="1:2" hidden="1" x14ac:dyDescent="0.35">
      <c r="A65" t="s">
        <v>14</v>
      </c>
      <c r="B65">
        <v>38</v>
      </c>
    </row>
    <row r="66" spans="1:2" x14ac:dyDescent="0.35">
      <c r="A66" t="s">
        <v>20</v>
      </c>
      <c r="B66">
        <v>236</v>
      </c>
    </row>
    <row r="67" spans="1:2" hidden="1" x14ac:dyDescent="0.35">
      <c r="A67" t="s">
        <v>14</v>
      </c>
      <c r="B67">
        <v>12</v>
      </c>
    </row>
    <row r="68" spans="1:2" x14ac:dyDescent="0.35">
      <c r="A68" t="s">
        <v>20</v>
      </c>
      <c r="B68">
        <v>4065</v>
      </c>
    </row>
    <row r="69" spans="1:2" x14ac:dyDescent="0.35">
      <c r="A69" t="s">
        <v>20</v>
      </c>
      <c r="B69">
        <v>246</v>
      </c>
    </row>
    <row r="70" spans="1:2" hidden="1" x14ac:dyDescent="0.35">
      <c r="A70" t="s">
        <v>74</v>
      </c>
      <c r="B70">
        <v>17</v>
      </c>
    </row>
    <row r="71" spans="1:2" x14ac:dyDescent="0.35">
      <c r="A71" t="s">
        <v>20</v>
      </c>
      <c r="B71">
        <v>2475</v>
      </c>
    </row>
    <row r="72" spans="1:2" x14ac:dyDescent="0.35">
      <c r="A72" t="s">
        <v>20</v>
      </c>
      <c r="B72">
        <v>76</v>
      </c>
    </row>
    <row r="73" spans="1:2" x14ac:dyDescent="0.35">
      <c r="A73" t="s">
        <v>20</v>
      </c>
      <c r="B73">
        <v>54</v>
      </c>
    </row>
    <row r="74" spans="1:2" x14ac:dyDescent="0.35">
      <c r="A74" t="s">
        <v>20</v>
      </c>
      <c r="B74">
        <v>88</v>
      </c>
    </row>
    <row r="75" spans="1:2" x14ac:dyDescent="0.35">
      <c r="A75" t="s">
        <v>20</v>
      </c>
      <c r="B75">
        <v>85</v>
      </c>
    </row>
    <row r="76" spans="1:2" x14ac:dyDescent="0.35">
      <c r="A76" t="s">
        <v>20</v>
      </c>
      <c r="B76">
        <v>170</v>
      </c>
    </row>
    <row r="77" spans="1:2" hidden="1" x14ac:dyDescent="0.35">
      <c r="A77" t="s">
        <v>14</v>
      </c>
      <c r="B77">
        <v>1684</v>
      </c>
    </row>
    <row r="78" spans="1:2" hidden="1" x14ac:dyDescent="0.35">
      <c r="A78" t="s">
        <v>14</v>
      </c>
      <c r="B78">
        <v>56</v>
      </c>
    </row>
    <row r="79" spans="1:2" x14ac:dyDescent="0.35">
      <c r="A79" t="s">
        <v>20</v>
      </c>
      <c r="B79">
        <v>330</v>
      </c>
    </row>
    <row r="80" spans="1:2" hidden="1" x14ac:dyDescent="0.35">
      <c r="A80" t="s">
        <v>14</v>
      </c>
      <c r="B80">
        <v>838</v>
      </c>
    </row>
    <row r="81" spans="1:2" x14ac:dyDescent="0.35">
      <c r="A81" t="s">
        <v>20</v>
      </c>
      <c r="B81">
        <v>127</v>
      </c>
    </row>
    <row r="82" spans="1:2" x14ac:dyDescent="0.35">
      <c r="A82" t="s">
        <v>20</v>
      </c>
      <c r="B82">
        <v>411</v>
      </c>
    </row>
    <row r="83" spans="1:2" x14ac:dyDescent="0.35">
      <c r="A83" t="s">
        <v>20</v>
      </c>
      <c r="B83">
        <v>180</v>
      </c>
    </row>
    <row r="84" spans="1:2" hidden="1" x14ac:dyDescent="0.35">
      <c r="A84" t="s">
        <v>14</v>
      </c>
      <c r="B84">
        <v>1000</v>
      </c>
    </row>
    <row r="85" spans="1:2" x14ac:dyDescent="0.35">
      <c r="A85" t="s">
        <v>20</v>
      </c>
      <c r="B85">
        <v>374</v>
      </c>
    </row>
    <row r="86" spans="1:2" x14ac:dyDescent="0.35">
      <c r="A86" t="s">
        <v>20</v>
      </c>
      <c r="B86">
        <v>71</v>
      </c>
    </row>
    <row r="87" spans="1:2" x14ac:dyDescent="0.35">
      <c r="A87" t="s">
        <v>20</v>
      </c>
      <c r="B87">
        <v>203</v>
      </c>
    </row>
    <row r="88" spans="1:2" hidden="1" x14ac:dyDescent="0.35">
      <c r="A88" t="s">
        <v>14</v>
      </c>
      <c r="B88">
        <v>1482</v>
      </c>
    </row>
    <row r="89" spans="1:2" x14ac:dyDescent="0.35">
      <c r="A89" t="s">
        <v>20</v>
      </c>
      <c r="B89">
        <v>113</v>
      </c>
    </row>
    <row r="90" spans="1:2" x14ac:dyDescent="0.35">
      <c r="A90" t="s">
        <v>20</v>
      </c>
      <c r="B90">
        <v>96</v>
      </c>
    </row>
    <row r="91" spans="1:2" hidden="1" x14ac:dyDescent="0.35">
      <c r="A91" t="s">
        <v>14</v>
      </c>
      <c r="B91">
        <v>106</v>
      </c>
    </row>
    <row r="92" spans="1:2" hidden="1" x14ac:dyDescent="0.35">
      <c r="A92" t="s">
        <v>14</v>
      </c>
      <c r="B92">
        <v>679</v>
      </c>
    </row>
    <row r="93" spans="1:2" x14ac:dyDescent="0.35">
      <c r="A93" t="s">
        <v>20</v>
      </c>
      <c r="B93">
        <v>498</v>
      </c>
    </row>
    <row r="94" spans="1:2" hidden="1" x14ac:dyDescent="0.35">
      <c r="A94" t="s">
        <v>74</v>
      </c>
      <c r="B94">
        <v>610</v>
      </c>
    </row>
    <row r="95" spans="1:2" x14ac:dyDescent="0.35">
      <c r="A95" t="s">
        <v>20</v>
      </c>
      <c r="B95">
        <v>180</v>
      </c>
    </row>
    <row r="96" spans="1:2" x14ac:dyDescent="0.35">
      <c r="A96" t="s">
        <v>20</v>
      </c>
      <c r="B96">
        <v>27</v>
      </c>
    </row>
    <row r="97" spans="1:2" x14ac:dyDescent="0.35">
      <c r="A97" t="s">
        <v>20</v>
      </c>
      <c r="B97">
        <v>2331</v>
      </c>
    </row>
    <row r="98" spans="1:2" x14ac:dyDescent="0.35">
      <c r="A98" t="s">
        <v>20</v>
      </c>
      <c r="B98">
        <v>113</v>
      </c>
    </row>
    <row r="99" spans="1:2" hidden="1" x14ac:dyDescent="0.35">
      <c r="A99" t="s">
        <v>14</v>
      </c>
      <c r="B99">
        <v>1220</v>
      </c>
    </row>
    <row r="100" spans="1:2" x14ac:dyDescent="0.35">
      <c r="A100" t="s">
        <v>20</v>
      </c>
      <c r="B100">
        <v>164</v>
      </c>
    </row>
    <row r="101" spans="1:2" hidden="1" x14ac:dyDescent="0.35">
      <c r="A101" t="s">
        <v>14</v>
      </c>
      <c r="B101">
        <v>1</v>
      </c>
    </row>
    <row r="102" spans="1:2" x14ac:dyDescent="0.35">
      <c r="A102" t="s">
        <v>20</v>
      </c>
      <c r="B102">
        <v>164</v>
      </c>
    </row>
    <row r="103" spans="1:2" x14ac:dyDescent="0.35">
      <c r="A103" t="s">
        <v>20</v>
      </c>
      <c r="B103">
        <v>336</v>
      </c>
    </row>
    <row r="104" spans="1:2" hidden="1" x14ac:dyDescent="0.35">
      <c r="A104" t="s">
        <v>14</v>
      </c>
      <c r="B104">
        <v>37</v>
      </c>
    </row>
    <row r="105" spans="1:2" x14ac:dyDescent="0.35">
      <c r="A105" t="s">
        <v>20</v>
      </c>
      <c r="B105">
        <v>1917</v>
      </c>
    </row>
    <row r="106" spans="1:2" x14ac:dyDescent="0.35">
      <c r="A106" t="s">
        <v>20</v>
      </c>
      <c r="B106">
        <v>95</v>
      </c>
    </row>
    <row r="107" spans="1:2" x14ac:dyDescent="0.35">
      <c r="A107" t="s">
        <v>20</v>
      </c>
      <c r="B107">
        <v>147</v>
      </c>
    </row>
    <row r="108" spans="1:2" x14ac:dyDescent="0.35">
      <c r="A108" t="s">
        <v>20</v>
      </c>
      <c r="B108">
        <v>86</v>
      </c>
    </row>
    <row r="109" spans="1:2" x14ac:dyDescent="0.35">
      <c r="A109" t="s">
        <v>20</v>
      </c>
      <c r="B109">
        <v>83</v>
      </c>
    </row>
    <row r="110" spans="1:2" hidden="1" x14ac:dyDescent="0.35">
      <c r="A110" t="s">
        <v>14</v>
      </c>
      <c r="B110">
        <v>60</v>
      </c>
    </row>
    <row r="111" spans="1:2" hidden="1" x14ac:dyDescent="0.35">
      <c r="A111" t="s">
        <v>14</v>
      </c>
      <c r="B111">
        <v>296</v>
      </c>
    </row>
    <row r="112" spans="1:2" x14ac:dyDescent="0.35">
      <c r="A112" t="s">
        <v>20</v>
      </c>
      <c r="B112">
        <v>676</v>
      </c>
    </row>
    <row r="113" spans="1:2" x14ac:dyDescent="0.35">
      <c r="A113" t="s">
        <v>20</v>
      </c>
      <c r="B113">
        <v>361</v>
      </c>
    </row>
    <row r="114" spans="1:2" x14ac:dyDescent="0.35">
      <c r="A114" t="s">
        <v>20</v>
      </c>
      <c r="B114">
        <v>131</v>
      </c>
    </row>
    <row r="115" spans="1:2" x14ac:dyDescent="0.35">
      <c r="A115" t="s">
        <v>20</v>
      </c>
      <c r="B115">
        <v>126</v>
      </c>
    </row>
    <row r="116" spans="1:2" hidden="1" x14ac:dyDescent="0.35">
      <c r="A116" t="s">
        <v>14</v>
      </c>
      <c r="B116">
        <v>3304</v>
      </c>
    </row>
    <row r="117" spans="1:2" hidden="1" x14ac:dyDescent="0.35">
      <c r="A117" t="s">
        <v>14</v>
      </c>
      <c r="B117">
        <v>73</v>
      </c>
    </row>
    <row r="118" spans="1:2" x14ac:dyDescent="0.35">
      <c r="A118" t="s">
        <v>20</v>
      </c>
      <c r="B118">
        <v>275</v>
      </c>
    </row>
    <row r="119" spans="1:2" x14ac:dyDescent="0.35">
      <c r="A119" t="s">
        <v>20</v>
      </c>
      <c r="B119">
        <v>67</v>
      </c>
    </row>
    <row r="120" spans="1:2" x14ac:dyDescent="0.35">
      <c r="A120" t="s">
        <v>20</v>
      </c>
      <c r="B120">
        <v>154</v>
      </c>
    </row>
    <row r="121" spans="1:2" x14ac:dyDescent="0.35">
      <c r="A121" t="s">
        <v>20</v>
      </c>
      <c r="B121">
        <v>1782</v>
      </c>
    </row>
    <row r="122" spans="1:2" x14ac:dyDescent="0.35">
      <c r="A122" t="s">
        <v>20</v>
      </c>
      <c r="B122">
        <v>903</v>
      </c>
    </row>
    <row r="123" spans="1:2" hidden="1" x14ac:dyDescent="0.35">
      <c r="A123" t="s">
        <v>14</v>
      </c>
      <c r="B123">
        <v>3387</v>
      </c>
    </row>
    <row r="124" spans="1:2" hidden="1" x14ac:dyDescent="0.35">
      <c r="A124" t="s">
        <v>14</v>
      </c>
      <c r="B124">
        <v>662</v>
      </c>
    </row>
    <row r="125" spans="1:2" x14ac:dyDescent="0.35">
      <c r="A125" t="s">
        <v>20</v>
      </c>
      <c r="B125">
        <v>94</v>
      </c>
    </row>
    <row r="126" spans="1:2" x14ac:dyDescent="0.35">
      <c r="A126" t="s">
        <v>20</v>
      </c>
      <c r="B126">
        <v>180</v>
      </c>
    </row>
    <row r="127" spans="1:2" hidden="1" x14ac:dyDescent="0.35">
      <c r="A127" t="s">
        <v>14</v>
      </c>
      <c r="B127">
        <v>774</v>
      </c>
    </row>
    <row r="128" spans="1:2" hidden="1" x14ac:dyDescent="0.35">
      <c r="A128" t="s">
        <v>14</v>
      </c>
      <c r="B128">
        <v>672</v>
      </c>
    </row>
    <row r="129" spans="1:2" hidden="1" x14ac:dyDescent="0.35">
      <c r="A129" t="s">
        <v>74</v>
      </c>
      <c r="B129">
        <v>532</v>
      </c>
    </row>
    <row r="130" spans="1:2" hidden="1" x14ac:dyDescent="0.35">
      <c r="A130" t="s">
        <v>74</v>
      </c>
      <c r="B130">
        <v>55</v>
      </c>
    </row>
    <row r="131" spans="1:2" x14ac:dyDescent="0.35">
      <c r="A131" t="s">
        <v>20</v>
      </c>
      <c r="B131">
        <v>533</v>
      </c>
    </row>
    <row r="132" spans="1:2" x14ac:dyDescent="0.35">
      <c r="A132" t="s">
        <v>20</v>
      </c>
      <c r="B132">
        <v>2443</v>
      </c>
    </row>
    <row r="133" spans="1:2" x14ac:dyDescent="0.35">
      <c r="A133" t="s">
        <v>20</v>
      </c>
      <c r="B133">
        <v>89</v>
      </c>
    </row>
    <row r="134" spans="1:2" x14ac:dyDescent="0.35">
      <c r="A134" t="s">
        <v>20</v>
      </c>
      <c r="B134">
        <v>159</v>
      </c>
    </row>
    <row r="135" spans="1:2" hidden="1" x14ac:dyDescent="0.35">
      <c r="A135" t="s">
        <v>14</v>
      </c>
      <c r="B135">
        <v>940</v>
      </c>
    </row>
    <row r="136" spans="1:2" hidden="1" x14ac:dyDescent="0.35">
      <c r="A136" t="s">
        <v>14</v>
      </c>
      <c r="B136">
        <v>117</v>
      </c>
    </row>
    <row r="137" spans="1:2" hidden="1" x14ac:dyDescent="0.35">
      <c r="A137" t="s">
        <v>74</v>
      </c>
      <c r="B137">
        <v>58</v>
      </c>
    </row>
    <row r="138" spans="1:2" x14ac:dyDescent="0.35">
      <c r="A138" t="s">
        <v>20</v>
      </c>
      <c r="B138">
        <v>50</v>
      </c>
    </row>
    <row r="139" spans="1:2" hidden="1" x14ac:dyDescent="0.35">
      <c r="A139" t="s">
        <v>14</v>
      </c>
      <c r="B139">
        <v>115</v>
      </c>
    </row>
    <row r="140" spans="1:2" hidden="1" x14ac:dyDescent="0.35">
      <c r="A140" t="s">
        <v>14</v>
      </c>
      <c r="B140">
        <v>326</v>
      </c>
    </row>
    <row r="141" spans="1:2" x14ac:dyDescent="0.35">
      <c r="A141" t="s">
        <v>20</v>
      </c>
      <c r="B141">
        <v>186</v>
      </c>
    </row>
    <row r="142" spans="1:2" x14ac:dyDescent="0.35">
      <c r="A142" t="s">
        <v>20</v>
      </c>
      <c r="B142">
        <v>1071</v>
      </c>
    </row>
    <row r="143" spans="1:2" x14ac:dyDescent="0.35">
      <c r="A143" t="s">
        <v>20</v>
      </c>
      <c r="B143">
        <v>117</v>
      </c>
    </row>
    <row r="144" spans="1:2" x14ac:dyDescent="0.35">
      <c r="A144" t="s">
        <v>20</v>
      </c>
      <c r="B144">
        <v>70</v>
      </c>
    </row>
    <row r="145" spans="1:2" x14ac:dyDescent="0.35">
      <c r="A145" t="s">
        <v>20</v>
      </c>
      <c r="B145">
        <v>135</v>
      </c>
    </row>
    <row r="146" spans="1:2" x14ac:dyDescent="0.35">
      <c r="A146" t="s">
        <v>20</v>
      </c>
      <c r="B146">
        <v>768</v>
      </c>
    </row>
    <row r="147" spans="1:2" hidden="1" x14ac:dyDescent="0.35">
      <c r="A147" t="s">
        <v>74</v>
      </c>
      <c r="B147">
        <v>51</v>
      </c>
    </row>
    <row r="148" spans="1:2" x14ac:dyDescent="0.35">
      <c r="A148" t="s">
        <v>20</v>
      </c>
      <c r="B148">
        <v>199</v>
      </c>
    </row>
    <row r="149" spans="1:2" x14ac:dyDescent="0.35">
      <c r="A149" t="s">
        <v>20</v>
      </c>
      <c r="B149">
        <v>107</v>
      </c>
    </row>
    <row r="150" spans="1:2" x14ac:dyDescent="0.35">
      <c r="A150" t="s">
        <v>20</v>
      </c>
      <c r="B150">
        <v>195</v>
      </c>
    </row>
    <row r="151" spans="1:2" hidden="1" x14ac:dyDescent="0.35">
      <c r="A151" t="s">
        <v>14</v>
      </c>
      <c r="B151">
        <v>1</v>
      </c>
    </row>
    <row r="152" spans="1:2" hidden="1" x14ac:dyDescent="0.35">
      <c r="A152" t="s">
        <v>14</v>
      </c>
      <c r="B152">
        <v>1467</v>
      </c>
    </row>
    <row r="153" spans="1:2" x14ac:dyDescent="0.35">
      <c r="A153" t="s">
        <v>20</v>
      </c>
      <c r="B153">
        <v>3376</v>
      </c>
    </row>
    <row r="154" spans="1:2" hidden="1" x14ac:dyDescent="0.35">
      <c r="A154" t="s">
        <v>14</v>
      </c>
      <c r="B154">
        <v>5681</v>
      </c>
    </row>
    <row r="155" spans="1:2" hidden="1" x14ac:dyDescent="0.35">
      <c r="A155" t="s">
        <v>14</v>
      </c>
      <c r="B155">
        <v>1059</v>
      </c>
    </row>
    <row r="156" spans="1:2" hidden="1" x14ac:dyDescent="0.35">
      <c r="A156" t="s">
        <v>14</v>
      </c>
      <c r="B156">
        <v>1194</v>
      </c>
    </row>
    <row r="157" spans="1:2" hidden="1" x14ac:dyDescent="0.35">
      <c r="A157" t="s">
        <v>74</v>
      </c>
      <c r="B157">
        <v>379</v>
      </c>
    </row>
    <row r="158" spans="1:2" hidden="1" x14ac:dyDescent="0.35">
      <c r="A158" t="s">
        <v>14</v>
      </c>
      <c r="B158">
        <v>30</v>
      </c>
    </row>
    <row r="159" spans="1:2" x14ac:dyDescent="0.35">
      <c r="A159" t="s">
        <v>20</v>
      </c>
      <c r="B159">
        <v>41</v>
      </c>
    </row>
    <row r="160" spans="1:2" x14ac:dyDescent="0.35">
      <c r="A160" t="s">
        <v>20</v>
      </c>
      <c r="B160">
        <v>1821</v>
      </c>
    </row>
    <row r="161" spans="1:2" x14ac:dyDescent="0.35">
      <c r="A161" t="s">
        <v>20</v>
      </c>
      <c r="B161">
        <v>164</v>
      </c>
    </row>
    <row r="162" spans="1:2" hidden="1" x14ac:dyDescent="0.35">
      <c r="A162" t="s">
        <v>14</v>
      </c>
      <c r="B162">
        <v>75</v>
      </c>
    </row>
    <row r="163" spans="1:2" x14ac:dyDescent="0.35">
      <c r="A163" t="s">
        <v>20</v>
      </c>
      <c r="B163">
        <v>157</v>
      </c>
    </row>
    <row r="164" spans="1:2" x14ac:dyDescent="0.35">
      <c r="A164" t="s">
        <v>20</v>
      </c>
      <c r="B164">
        <v>246</v>
      </c>
    </row>
    <row r="165" spans="1:2" x14ac:dyDescent="0.35">
      <c r="A165" t="s">
        <v>20</v>
      </c>
      <c r="B165">
        <v>1396</v>
      </c>
    </row>
    <row r="166" spans="1:2" x14ac:dyDescent="0.35">
      <c r="A166" t="s">
        <v>20</v>
      </c>
      <c r="B166">
        <v>2506</v>
      </c>
    </row>
    <row r="167" spans="1:2" x14ac:dyDescent="0.35">
      <c r="A167" t="s">
        <v>20</v>
      </c>
      <c r="B167">
        <v>244</v>
      </c>
    </row>
    <row r="168" spans="1:2" x14ac:dyDescent="0.35">
      <c r="A168" t="s">
        <v>20</v>
      </c>
      <c r="B168">
        <v>146</v>
      </c>
    </row>
    <row r="169" spans="1:2" hidden="1" x14ac:dyDescent="0.35">
      <c r="A169" t="s">
        <v>14</v>
      </c>
      <c r="B169">
        <v>955</v>
      </c>
    </row>
    <row r="170" spans="1:2" x14ac:dyDescent="0.35">
      <c r="A170" t="s">
        <v>20</v>
      </c>
      <c r="B170">
        <v>1267</v>
      </c>
    </row>
    <row r="171" spans="1:2" hidden="1" x14ac:dyDescent="0.35">
      <c r="A171" t="s">
        <v>14</v>
      </c>
      <c r="B171">
        <v>67</v>
      </c>
    </row>
    <row r="172" spans="1:2" hidden="1" x14ac:dyDescent="0.35">
      <c r="A172" t="s">
        <v>14</v>
      </c>
      <c r="B172">
        <v>5</v>
      </c>
    </row>
    <row r="173" spans="1:2" hidden="1" x14ac:dyDescent="0.35">
      <c r="A173" t="s">
        <v>14</v>
      </c>
      <c r="B173">
        <v>26</v>
      </c>
    </row>
    <row r="174" spans="1:2" x14ac:dyDescent="0.35">
      <c r="A174" t="s">
        <v>20</v>
      </c>
      <c r="B174">
        <v>1561</v>
      </c>
    </row>
    <row r="175" spans="1:2" x14ac:dyDescent="0.35">
      <c r="A175" t="s">
        <v>20</v>
      </c>
      <c r="B175">
        <v>48</v>
      </c>
    </row>
    <row r="176" spans="1:2" hidden="1" x14ac:dyDescent="0.35">
      <c r="A176" t="s">
        <v>14</v>
      </c>
      <c r="B176">
        <v>1130</v>
      </c>
    </row>
    <row r="177" spans="1:2" hidden="1" x14ac:dyDescent="0.35">
      <c r="A177" t="s">
        <v>14</v>
      </c>
      <c r="B177">
        <v>782</v>
      </c>
    </row>
    <row r="178" spans="1:2" x14ac:dyDescent="0.35">
      <c r="A178" t="s">
        <v>20</v>
      </c>
      <c r="B178">
        <v>2739</v>
      </c>
    </row>
    <row r="179" spans="1:2" hidden="1" x14ac:dyDescent="0.35">
      <c r="A179" t="s">
        <v>14</v>
      </c>
      <c r="B179">
        <v>210</v>
      </c>
    </row>
    <row r="180" spans="1:2" x14ac:dyDescent="0.35">
      <c r="A180" t="s">
        <v>20</v>
      </c>
      <c r="B180">
        <v>3537</v>
      </c>
    </row>
    <row r="181" spans="1:2" x14ac:dyDescent="0.35">
      <c r="A181" t="s">
        <v>20</v>
      </c>
      <c r="B181">
        <v>2107</v>
      </c>
    </row>
    <row r="182" spans="1:2" hidden="1" x14ac:dyDescent="0.35">
      <c r="A182" t="s">
        <v>14</v>
      </c>
      <c r="B182">
        <v>136</v>
      </c>
    </row>
    <row r="183" spans="1:2" x14ac:dyDescent="0.35">
      <c r="A183" t="s">
        <v>20</v>
      </c>
      <c r="B183">
        <v>3318</v>
      </c>
    </row>
    <row r="184" spans="1:2" hidden="1" x14ac:dyDescent="0.35">
      <c r="A184" t="s">
        <v>14</v>
      </c>
      <c r="B184">
        <v>86</v>
      </c>
    </row>
    <row r="185" spans="1:2" x14ac:dyDescent="0.35">
      <c r="A185" t="s">
        <v>20</v>
      </c>
      <c r="B185">
        <v>340</v>
      </c>
    </row>
    <row r="186" spans="1:2" hidden="1" x14ac:dyDescent="0.35">
      <c r="A186" t="s">
        <v>14</v>
      </c>
      <c r="B186">
        <v>19</v>
      </c>
    </row>
    <row r="187" spans="1:2" hidden="1" x14ac:dyDescent="0.35">
      <c r="A187" t="s">
        <v>14</v>
      </c>
      <c r="B187">
        <v>886</v>
      </c>
    </row>
    <row r="188" spans="1:2" x14ac:dyDescent="0.35">
      <c r="A188" t="s">
        <v>20</v>
      </c>
      <c r="B188">
        <v>1442</v>
      </c>
    </row>
    <row r="189" spans="1:2" hidden="1" x14ac:dyDescent="0.35">
      <c r="A189" t="s">
        <v>14</v>
      </c>
      <c r="B189">
        <v>35</v>
      </c>
    </row>
    <row r="190" spans="1:2" hidden="1" x14ac:dyDescent="0.35">
      <c r="A190" t="s">
        <v>74</v>
      </c>
      <c r="B190">
        <v>441</v>
      </c>
    </row>
    <row r="191" spans="1:2" hidden="1" x14ac:dyDescent="0.35">
      <c r="A191" t="s">
        <v>14</v>
      </c>
      <c r="B191">
        <v>24</v>
      </c>
    </row>
    <row r="192" spans="1:2" hidden="1" x14ac:dyDescent="0.35">
      <c r="A192" t="s">
        <v>14</v>
      </c>
      <c r="B192">
        <v>86</v>
      </c>
    </row>
    <row r="193" spans="1:2" hidden="1" x14ac:dyDescent="0.35">
      <c r="A193" t="s">
        <v>14</v>
      </c>
      <c r="B193">
        <v>243</v>
      </c>
    </row>
    <row r="194" spans="1:2" hidden="1" x14ac:dyDescent="0.35">
      <c r="A194" t="s">
        <v>14</v>
      </c>
      <c r="B194">
        <v>65</v>
      </c>
    </row>
    <row r="195" spans="1:2" x14ac:dyDescent="0.35">
      <c r="A195" t="s">
        <v>20</v>
      </c>
      <c r="B195">
        <v>126</v>
      </c>
    </row>
    <row r="196" spans="1:2" x14ac:dyDescent="0.35">
      <c r="A196" t="s">
        <v>20</v>
      </c>
      <c r="B196">
        <v>524</v>
      </c>
    </row>
    <row r="197" spans="1:2" hidden="1" x14ac:dyDescent="0.35">
      <c r="A197" t="s">
        <v>14</v>
      </c>
      <c r="B197">
        <v>100</v>
      </c>
    </row>
    <row r="198" spans="1:2" x14ac:dyDescent="0.35">
      <c r="A198" t="s">
        <v>20</v>
      </c>
      <c r="B198">
        <v>1989</v>
      </c>
    </row>
    <row r="199" spans="1:2" hidden="1" x14ac:dyDescent="0.35">
      <c r="A199" t="s">
        <v>14</v>
      </c>
      <c r="B199">
        <v>168</v>
      </c>
    </row>
    <row r="200" spans="1:2" hidden="1" x14ac:dyDescent="0.35">
      <c r="A200" t="s">
        <v>14</v>
      </c>
      <c r="B200">
        <v>13</v>
      </c>
    </row>
    <row r="201" spans="1:2" hidden="1" x14ac:dyDescent="0.35">
      <c r="A201" t="s">
        <v>14</v>
      </c>
      <c r="B201">
        <v>1</v>
      </c>
    </row>
    <row r="202" spans="1:2" x14ac:dyDescent="0.35">
      <c r="A202" t="s">
        <v>20</v>
      </c>
      <c r="B202">
        <v>157</v>
      </c>
    </row>
    <row r="203" spans="1:2" hidden="1" x14ac:dyDescent="0.35">
      <c r="A203" t="s">
        <v>74</v>
      </c>
      <c r="B203">
        <v>82</v>
      </c>
    </row>
    <row r="204" spans="1:2" x14ac:dyDescent="0.35">
      <c r="A204" t="s">
        <v>20</v>
      </c>
      <c r="B204">
        <v>4498</v>
      </c>
    </row>
    <row r="205" spans="1:2" hidden="1" x14ac:dyDescent="0.35">
      <c r="A205" t="s">
        <v>14</v>
      </c>
      <c r="B205">
        <v>40</v>
      </c>
    </row>
    <row r="206" spans="1:2" x14ac:dyDescent="0.35">
      <c r="A206" t="s">
        <v>20</v>
      </c>
      <c r="B206">
        <v>80</v>
      </c>
    </row>
    <row r="207" spans="1:2" hidden="1" x14ac:dyDescent="0.35">
      <c r="A207" t="s">
        <v>74</v>
      </c>
      <c r="B207">
        <v>57</v>
      </c>
    </row>
    <row r="208" spans="1:2" x14ac:dyDescent="0.35">
      <c r="A208" t="s">
        <v>20</v>
      </c>
      <c r="B208">
        <v>43</v>
      </c>
    </row>
    <row r="209" spans="1:2" x14ac:dyDescent="0.35">
      <c r="A209" t="s">
        <v>20</v>
      </c>
      <c r="B209">
        <v>2053</v>
      </c>
    </row>
    <row r="210" spans="1:2" hidden="1" x14ac:dyDescent="0.35">
      <c r="A210" t="s">
        <v>47</v>
      </c>
      <c r="B210">
        <v>808</v>
      </c>
    </row>
    <row r="211" spans="1:2" hidden="1" x14ac:dyDescent="0.35">
      <c r="A211" t="s">
        <v>14</v>
      </c>
      <c r="B211">
        <v>226</v>
      </c>
    </row>
    <row r="212" spans="1:2" hidden="1" x14ac:dyDescent="0.35">
      <c r="A212" t="s">
        <v>14</v>
      </c>
      <c r="B212">
        <v>1625</v>
      </c>
    </row>
    <row r="213" spans="1:2" x14ac:dyDescent="0.35">
      <c r="A213" t="s">
        <v>20</v>
      </c>
      <c r="B213">
        <v>168</v>
      </c>
    </row>
    <row r="214" spans="1:2" x14ac:dyDescent="0.35">
      <c r="A214" t="s">
        <v>20</v>
      </c>
      <c r="B214">
        <v>4289</v>
      </c>
    </row>
    <row r="215" spans="1:2" x14ac:dyDescent="0.35">
      <c r="A215" t="s">
        <v>20</v>
      </c>
      <c r="B215">
        <v>165</v>
      </c>
    </row>
    <row r="216" spans="1:2" hidden="1" x14ac:dyDescent="0.35">
      <c r="A216" t="s">
        <v>14</v>
      </c>
      <c r="B216">
        <v>143</v>
      </c>
    </row>
    <row r="217" spans="1:2" x14ac:dyDescent="0.35">
      <c r="A217" t="s">
        <v>20</v>
      </c>
      <c r="B217">
        <v>1815</v>
      </c>
    </row>
    <row r="218" spans="1:2" hidden="1" x14ac:dyDescent="0.35">
      <c r="A218" t="s">
        <v>14</v>
      </c>
      <c r="B218">
        <v>934</v>
      </c>
    </row>
    <row r="219" spans="1:2" x14ac:dyDescent="0.35">
      <c r="A219" t="s">
        <v>20</v>
      </c>
      <c r="B219">
        <v>397</v>
      </c>
    </row>
    <row r="220" spans="1:2" x14ac:dyDescent="0.35">
      <c r="A220" t="s">
        <v>20</v>
      </c>
      <c r="B220">
        <v>1539</v>
      </c>
    </row>
    <row r="221" spans="1:2" hidden="1" x14ac:dyDescent="0.35">
      <c r="A221" t="s">
        <v>14</v>
      </c>
      <c r="B221">
        <v>17</v>
      </c>
    </row>
    <row r="222" spans="1:2" hidden="1" x14ac:dyDescent="0.35">
      <c r="A222" t="s">
        <v>14</v>
      </c>
      <c r="B222">
        <v>2179</v>
      </c>
    </row>
    <row r="223" spans="1:2" x14ac:dyDescent="0.35">
      <c r="A223" t="s">
        <v>20</v>
      </c>
      <c r="B223">
        <v>138</v>
      </c>
    </row>
    <row r="224" spans="1:2" hidden="1" x14ac:dyDescent="0.35">
      <c r="A224" t="s">
        <v>14</v>
      </c>
      <c r="B224">
        <v>931</v>
      </c>
    </row>
    <row r="225" spans="1:2" x14ac:dyDescent="0.35">
      <c r="A225" t="s">
        <v>20</v>
      </c>
      <c r="B225">
        <v>3594</v>
      </c>
    </row>
    <row r="226" spans="1:2" x14ac:dyDescent="0.35">
      <c r="A226" t="s">
        <v>20</v>
      </c>
      <c r="B226">
        <v>5880</v>
      </c>
    </row>
    <row r="227" spans="1:2" x14ac:dyDescent="0.35">
      <c r="A227" t="s">
        <v>20</v>
      </c>
      <c r="B227">
        <v>112</v>
      </c>
    </row>
    <row r="228" spans="1:2" x14ac:dyDescent="0.35">
      <c r="A228" t="s">
        <v>20</v>
      </c>
      <c r="B228">
        <v>943</v>
      </c>
    </row>
    <row r="229" spans="1:2" x14ac:dyDescent="0.35">
      <c r="A229" t="s">
        <v>20</v>
      </c>
      <c r="B229">
        <v>2468</v>
      </c>
    </row>
    <row r="230" spans="1:2" x14ac:dyDescent="0.35">
      <c r="A230" t="s">
        <v>20</v>
      </c>
      <c r="B230">
        <v>2551</v>
      </c>
    </row>
    <row r="231" spans="1:2" x14ac:dyDescent="0.35">
      <c r="A231" t="s">
        <v>20</v>
      </c>
      <c r="B231">
        <v>101</v>
      </c>
    </row>
    <row r="232" spans="1:2" hidden="1" x14ac:dyDescent="0.35">
      <c r="A232" t="s">
        <v>74</v>
      </c>
      <c r="B232">
        <v>67</v>
      </c>
    </row>
    <row r="233" spans="1:2" x14ac:dyDescent="0.35">
      <c r="A233" t="s">
        <v>20</v>
      </c>
      <c r="B233">
        <v>92</v>
      </c>
    </row>
    <row r="234" spans="1:2" x14ac:dyDescent="0.35">
      <c r="A234" t="s">
        <v>20</v>
      </c>
      <c r="B234">
        <v>62</v>
      </c>
    </row>
    <row r="235" spans="1:2" x14ac:dyDescent="0.35">
      <c r="A235" t="s">
        <v>20</v>
      </c>
      <c r="B235">
        <v>149</v>
      </c>
    </row>
    <row r="236" spans="1:2" hidden="1" x14ac:dyDescent="0.35">
      <c r="A236" t="s">
        <v>14</v>
      </c>
      <c r="B236">
        <v>92</v>
      </c>
    </row>
    <row r="237" spans="1:2" hidden="1" x14ac:dyDescent="0.35">
      <c r="A237" t="s">
        <v>14</v>
      </c>
      <c r="B237">
        <v>57</v>
      </c>
    </row>
    <row r="238" spans="1:2" x14ac:dyDescent="0.35">
      <c r="A238" t="s">
        <v>20</v>
      </c>
      <c r="B238">
        <v>329</v>
      </c>
    </row>
    <row r="239" spans="1:2" x14ac:dyDescent="0.35">
      <c r="A239" t="s">
        <v>20</v>
      </c>
      <c r="B239">
        <v>97</v>
      </c>
    </row>
    <row r="240" spans="1:2" hidden="1" x14ac:dyDescent="0.35">
      <c r="A240" t="s">
        <v>14</v>
      </c>
      <c r="B240">
        <v>41</v>
      </c>
    </row>
    <row r="241" spans="1:2" x14ac:dyDescent="0.35">
      <c r="A241" t="s">
        <v>20</v>
      </c>
      <c r="B241">
        <v>1784</v>
      </c>
    </row>
    <row r="242" spans="1:2" x14ac:dyDescent="0.35">
      <c r="A242" t="s">
        <v>20</v>
      </c>
      <c r="B242">
        <v>1684</v>
      </c>
    </row>
    <row r="243" spans="1:2" x14ac:dyDescent="0.35">
      <c r="A243" t="s">
        <v>20</v>
      </c>
      <c r="B243">
        <v>250</v>
      </c>
    </row>
    <row r="244" spans="1:2" x14ac:dyDescent="0.35">
      <c r="A244" t="s">
        <v>20</v>
      </c>
      <c r="B244">
        <v>238</v>
      </c>
    </row>
    <row r="245" spans="1:2" x14ac:dyDescent="0.35">
      <c r="A245" t="s">
        <v>20</v>
      </c>
      <c r="B245">
        <v>53</v>
      </c>
    </row>
    <row r="246" spans="1:2" x14ac:dyDescent="0.35">
      <c r="A246" t="s">
        <v>20</v>
      </c>
      <c r="B246">
        <v>214</v>
      </c>
    </row>
    <row r="247" spans="1:2" x14ac:dyDescent="0.35">
      <c r="A247" t="s">
        <v>20</v>
      </c>
      <c r="B247">
        <v>222</v>
      </c>
    </row>
    <row r="248" spans="1:2" x14ac:dyDescent="0.35">
      <c r="A248" t="s">
        <v>20</v>
      </c>
      <c r="B248">
        <v>1884</v>
      </c>
    </row>
    <row r="249" spans="1:2" x14ac:dyDescent="0.35">
      <c r="A249" t="s">
        <v>20</v>
      </c>
      <c r="B249">
        <v>218</v>
      </c>
    </row>
    <row r="250" spans="1:2" x14ac:dyDescent="0.35">
      <c r="A250" t="s">
        <v>20</v>
      </c>
      <c r="B250">
        <v>6465</v>
      </c>
    </row>
    <row r="251" spans="1:2" hidden="1" x14ac:dyDescent="0.35">
      <c r="A251" t="s">
        <v>14</v>
      </c>
      <c r="B251">
        <v>1</v>
      </c>
    </row>
    <row r="252" spans="1:2" hidden="1" x14ac:dyDescent="0.35">
      <c r="A252" t="s">
        <v>14</v>
      </c>
      <c r="B252">
        <v>101</v>
      </c>
    </row>
    <row r="253" spans="1:2" x14ac:dyDescent="0.35">
      <c r="A253" t="s">
        <v>20</v>
      </c>
      <c r="B253">
        <v>59</v>
      </c>
    </row>
    <row r="254" spans="1:2" hidden="1" x14ac:dyDescent="0.35">
      <c r="A254" t="s">
        <v>14</v>
      </c>
      <c r="B254">
        <v>1335</v>
      </c>
    </row>
    <row r="255" spans="1:2" x14ac:dyDescent="0.35">
      <c r="A255" t="s">
        <v>20</v>
      </c>
      <c r="B255">
        <v>88</v>
      </c>
    </row>
    <row r="256" spans="1:2" x14ac:dyDescent="0.35">
      <c r="A256" t="s">
        <v>20</v>
      </c>
      <c r="B256">
        <v>1697</v>
      </c>
    </row>
    <row r="257" spans="1:2" hidden="1" x14ac:dyDescent="0.35">
      <c r="A257" t="s">
        <v>14</v>
      </c>
      <c r="B257">
        <v>15</v>
      </c>
    </row>
    <row r="258" spans="1:2" x14ac:dyDescent="0.35">
      <c r="A258" t="s">
        <v>20</v>
      </c>
      <c r="B258">
        <v>92</v>
      </c>
    </row>
    <row r="259" spans="1:2" x14ac:dyDescent="0.35">
      <c r="A259" t="s">
        <v>20</v>
      </c>
      <c r="B259">
        <v>186</v>
      </c>
    </row>
    <row r="260" spans="1:2" x14ac:dyDescent="0.35">
      <c r="A260" t="s">
        <v>20</v>
      </c>
      <c r="B260">
        <v>138</v>
      </c>
    </row>
    <row r="261" spans="1:2" x14ac:dyDescent="0.35">
      <c r="A261" t="s">
        <v>20</v>
      </c>
      <c r="B261">
        <v>261</v>
      </c>
    </row>
    <row r="262" spans="1:2" hidden="1" x14ac:dyDescent="0.35">
      <c r="A262" t="s">
        <v>14</v>
      </c>
      <c r="B262">
        <v>454</v>
      </c>
    </row>
    <row r="263" spans="1:2" x14ac:dyDescent="0.35">
      <c r="A263" t="s">
        <v>20</v>
      </c>
      <c r="B263">
        <v>107</v>
      </c>
    </row>
    <row r="264" spans="1:2" x14ac:dyDescent="0.35">
      <c r="A264" t="s">
        <v>20</v>
      </c>
      <c r="B264">
        <v>199</v>
      </c>
    </row>
    <row r="265" spans="1:2" x14ac:dyDescent="0.35">
      <c r="A265" t="s">
        <v>20</v>
      </c>
      <c r="B265">
        <v>5512</v>
      </c>
    </row>
    <row r="266" spans="1:2" x14ac:dyDescent="0.35">
      <c r="A266" t="s">
        <v>20</v>
      </c>
      <c r="B266">
        <v>86</v>
      </c>
    </row>
    <row r="267" spans="1:2" hidden="1" x14ac:dyDescent="0.35">
      <c r="A267" t="s">
        <v>14</v>
      </c>
      <c r="B267">
        <v>3182</v>
      </c>
    </row>
    <row r="268" spans="1:2" x14ac:dyDescent="0.35">
      <c r="A268" t="s">
        <v>20</v>
      </c>
      <c r="B268">
        <v>2768</v>
      </c>
    </row>
    <row r="269" spans="1:2" x14ac:dyDescent="0.35">
      <c r="A269" t="s">
        <v>20</v>
      </c>
      <c r="B269">
        <v>48</v>
      </c>
    </row>
    <row r="270" spans="1:2" x14ac:dyDescent="0.35">
      <c r="A270" t="s">
        <v>20</v>
      </c>
      <c r="B270">
        <v>87</v>
      </c>
    </row>
    <row r="271" spans="1:2" hidden="1" x14ac:dyDescent="0.35">
      <c r="A271" t="s">
        <v>74</v>
      </c>
      <c r="B271">
        <v>1890</v>
      </c>
    </row>
    <row r="272" spans="1:2" hidden="1" x14ac:dyDescent="0.35">
      <c r="A272" t="s">
        <v>47</v>
      </c>
      <c r="B272">
        <v>61</v>
      </c>
    </row>
    <row r="273" spans="1:2" x14ac:dyDescent="0.35">
      <c r="A273" t="s">
        <v>20</v>
      </c>
      <c r="B273">
        <v>1894</v>
      </c>
    </row>
    <row r="274" spans="1:2" x14ac:dyDescent="0.35">
      <c r="A274" t="s">
        <v>20</v>
      </c>
      <c r="B274">
        <v>282</v>
      </c>
    </row>
    <row r="275" spans="1:2" hidden="1" x14ac:dyDescent="0.35">
      <c r="A275" t="s">
        <v>14</v>
      </c>
      <c r="B275">
        <v>15</v>
      </c>
    </row>
    <row r="276" spans="1:2" x14ac:dyDescent="0.35">
      <c r="A276" t="s">
        <v>20</v>
      </c>
      <c r="B276">
        <v>116</v>
      </c>
    </row>
    <row r="277" spans="1:2" hidden="1" x14ac:dyDescent="0.35">
      <c r="A277" t="s">
        <v>14</v>
      </c>
      <c r="B277">
        <v>133</v>
      </c>
    </row>
    <row r="278" spans="1:2" x14ac:dyDescent="0.35">
      <c r="A278" t="s">
        <v>20</v>
      </c>
      <c r="B278">
        <v>83</v>
      </c>
    </row>
    <row r="279" spans="1:2" x14ac:dyDescent="0.35">
      <c r="A279" t="s">
        <v>20</v>
      </c>
      <c r="B279">
        <v>91</v>
      </c>
    </row>
    <row r="280" spans="1:2" x14ac:dyDescent="0.35">
      <c r="A280" t="s">
        <v>20</v>
      </c>
      <c r="B280">
        <v>546</v>
      </c>
    </row>
    <row r="281" spans="1:2" x14ac:dyDescent="0.35">
      <c r="A281" t="s">
        <v>20</v>
      </c>
      <c r="B281">
        <v>393</v>
      </c>
    </row>
    <row r="282" spans="1:2" hidden="1" x14ac:dyDescent="0.35">
      <c r="A282" t="s">
        <v>14</v>
      </c>
      <c r="B282">
        <v>2062</v>
      </c>
    </row>
    <row r="283" spans="1:2" x14ac:dyDescent="0.35">
      <c r="A283" t="s">
        <v>20</v>
      </c>
      <c r="B283">
        <v>133</v>
      </c>
    </row>
    <row r="284" spans="1:2" hidden="1" x14ac:dyDescent="0.35">
      <c r="A284" t="s">
        <v>14</v>
      </c>
      <c r="B284">
        <v>29</v>
      </c>
    </row>
    <row r="285" spans="1:2" hidden="1" x14ac:dyDescent="0.35">
      <c r="A285" t="s">
        <v>14</v>
      </c>
      <c r="B285">
        <v>132</v>
      </c>
    </row>
    <row r="286" spans="1:2" x14ac:dyDescent="0.35">
      <c r="A286" t="s">
        <v>20</v>
      </c>
      <c r="B286">
        <v>254</v>
      </c>
    </row>
    <row r="287" spans="1:2" hidden="1" x14ac:dyDescent="0.35">
      <c r="A287" t="s">
        <v>74</v>
      </c>
      <c r="B287">
        <v>184</v>
      </c>
    </row>
    <row r="288" spans="1:2" x14ac:dyDescent="0.35">
      <c r="A288" t="s">
        <v>20</v>
      </c>
      <c r="B288">
        <v>176</v>
      </c>
    </row>
    <row r="289" spans="1:2" hidden="1" x14ac:dyDescent="0.35">
      <c r="A289" t="s">
        <v>14</v>
      </c>
      <c r="B289">
        <v>137</v>
      </c>
    </row>
    <row r="290" spans="1:2" x14ac:dyDescent="0.35">
      <c r="A290" t="s">
        <v>20</v>
      </c>
      <c r="B290">
        <v>337</v>
      </c>
    </row>
    <row r="291" spans="1:2" hidden="1" x14ac:dyDescent="0.35">
      <c r="A291" t="s">
        <v>14</v>
      </c>
      <c r="B291">
        <v>908</v>
      </c>
    </row>
    <row r="292" spans="1:2" x14ac:dyDescent="0.35">
      <c r="A292" t="s">
        <v>20</v>
      </c>
      <c r="B292">
        <v>107</v>
      </c>
    </row>
    <row r="293" spans="1:2" hidden="1" x14ac:dyDescent="0.35">
      <c r="A293" t="s">
        <v>14</v>
      </c>
      <c r="B293">
        <v>10</v>
      </c>
    </row>
    <row r="294" spans="1:2" hidden="1" x14ac:dyDescent="0.35">
      <c r="A294" t="s">
        <v>74</v>
      </c>
      <c r="B294">
        <v>32</v>
      </c>
    </row>
    <row r="295" spans="1:2" x14ac:dyDescent="0.35">
      <c r="A295" t="s">
        <v>20</v>
      </c>
      <c r="B295">
        <v>183</v>
      </c>
    </row>
    <row r="296" spans="1:2" hidden="1" x14ac:dyDescent="0.35">
      <c r="A296" t="s">
        <v>14</v>
      </c>
      <c r="B296">
        <v>1910</v>
      </c>
    </row>
    <row r="297" spans="1:2" hidden="1" x14ac:dyDescent="0.35">
      <c r="A297" t="s">
        <v>14</v>
      </c>
      <c r="B297">
        <v>38</v>
      </c>
    </row>
    <row r="298" spans="1:2" hidden="1" x14ac:dyDescent="0.35">
      <c r="A298" t="s">
        <v>14</v>
      </c>
      <c r="B298">
        <v>104</v>
      </c>
    </row>
    <row r="299" spans="1:2" x14ac:dyDescent="0.35">
      <c r="A299" t="s">
        <v>20</v>
      </c>
      <c r="B299">
        <v>72</v>
      </c>
    </row>
    <row r="300" spans="1:2" hidden="1" x14ac:dyDescent="0.35">
      <c r="A300" t="s">
        <v>14</v>
      </c>
      <c r="B300">
        <v>49</v>
      </c>
    </row>
    <row r="301" spans="1:2" hidden="1" x14ac:dyDescent="0.35">
      <c r="A301" t="s">
        <v>14</v>
      </c>
      <c r="B301">
        <v>1</v>
      </c>
    </row>
    <row r="302" spans="1:2" x14ac:dyDescent="0.35">
      <c r="A302" t="s">
        <v>20</v>
      </c>
      <c r="B302">
        <v>295</v>
      </c>
    </row>
    <row r="303" spans="1:2" hidden="1" x14ac:dyDescent="0.35">
      <c r="A303" t="s">
        <v>14</v>
      </c>
      <c r="B303">
        <v>245</v>
      </c>
    </row>
    <row r="304" spans="1:2" hidden="1" x14ac:dyDescent="0.35">
      <c r="A304" t="s">
        <v>14</v>
      </c>
      <c r="B304">
        <v>32</v>
      </c>
    </row>
    <row r="305" spans="1:2" x14ac:dyDescent="0.35">
      <c r="A305" t="s">
        <v>20</v>
      </c>
      <c r="B305">
        <v>142</v>
      </c>
    </row>
    <row r="306" spans="1:2" x14ac:dyDescent="0.35">
      <c r="A306" t="s">
        <v>20</v>
      </c>
      <c r="B306">
        <v>85</v>
      </c>
    </row>
    <row r="307" spans="1:2" hidden="1" x14ac:dyDescent="0.35">
      <c r="A307" t="s">
        <v>14</v>
      </c>
      <c r="B307">
        <v>7</v>
      </c>
    </row>
    <row r="308" spans="1:2" x14ac:dyDescent="0.35">
      <c r="A308" t="s">
        <v>20</v>
      </c>
      <c r="B308">
        <v>659</v>
      </c>
    </row>
    <row r="309" spans="1:2" hidden="1" x14ac:dyDescent="0.35">
      <c r="A309" t="s">
        <v>14</v>
      </c>
      <c r="B309">
        <v>803</v>
      </c>
    </row>
    <row r="310" spans="1:2" hidden="1" x14ac:dyDescent="0.35">
      <c r="A310" t="s">
        <v>74</v>
      </c>
      <c r="B310">
        <v>75</v>
      </c>
    </row>
    <row r="311" spans="1:2" hidden="1" x14ac:dyDescent="0.35">
      <c r="A311" t="s">
        <v>14</v>
      </c>
      <c r="B311">
        <v>16</v>
      </c>
    </row>
    <row r="312" spans="1:2" x14ac:dyDescent="0.35">
      <c r="A312" t="s">
        <v>20</v>
      </c>
      <c r="B312">
        <v>121</v>
      </c>
    </row>
    <row r="313" spans="1:2" x14ac:dyDescent="0.35">
      <c r="A313" t="s">
        <v>20</v>
      </c>
      <c r="B313">
        <v>3742</v>
      </c>
    </row>
    <row r="314" spans="1:2" x14ac:dyDescent="0.35">
      <c r="A314" t="s">
        <v>20</v>
      </c>
      <c r="B314">
        <v>223</v>
      </c>
    </row>
    <row r="315" spans="1:2" x14ac:dyDescent="0.35">
      <c r="A315" t="s">
        <v>20</v>
      </c>
      <c r="B315">
        <v>133</v>
      </c>
    </row>
    <row r="316" spans="1:2" hidden="1" x14ac:dyDescent="0.35">
      <c r="A316" t="s">
        <v>14</v>
      </c>
      <c r="B316">
        <v>31</v>
      </c>
    </row>
    <row r="317" spans="1:2" hidden="1" x14ac:dyDescent="0.35">
      <c r="A317" t="s">
        <v>14</v>
      </c>
      <c r="B317">
        <v>108</v>
      </c>
    </row>
    <row r="318" spans="1:2" hidden="1" x14ac:dyDescent="0.35">
      <c r="A318" t="s">
        <v>14</v>
      </c>
      <c r="B318">
        <v>30</v>
      </c>
    </row>
    <row r="319" spans="1:2" hidden="1" x14ac:dyDescent="0.35">
      <c r="A319" t="s">
        <v>14</v>
      </c>
      <c r="B319">
        <v>17</v>
      </c>
    </row>
    <row r="320" spans="1:2" hidden="1" x14ac:dyDescent="0.35">
      <c r="A320" t="s">
        <v>74</v>
      </c>
      <c r="B320">
        <v>64</v>
      </c>
    </row>
    <row r="321" spans="1:2" hidden="1" x14ac:dyDescent="0.35">
      <c r="A321" t="s">
        <v>14</v>
      </c>
      <c r="B321">
        <v>80</v>
      </c>
    </row>
    <row r="322" spans="1:2" hidden="1" x14ac:dyDescent="0.35">
      <c r="A322" t="s">
        <v>14</v>
      </c>
      <c r="B322">
        <v>2468</v>
      </c>
    </row>
    <row r="323" spans="1:2" x14ac:dyDescent="0.35">
      <c r="A323" t="s">
        <v>20</v>
      </c>
      <c r="B323">
        <v>5168</v>
      </c>
    </row>
    <row r="324" spans="1:2" hidden="1" x14ac:dyDescent="0.35">
      <c r="A324" t="s">
        <v>14</v>
      </c>
      <c r="B324">
        <v>26</v>
      </c>
    </row>
    <row r="325" spans="1:2" x14ac:dyDescent="0.35">
      <c r="A325" t="s">
        <v>20</v>
      </c>
      <c r="B325">
        <v>307</v>
      </c>
    </row>
    <row r="326" spans="1:2" hidden="1" x14ac:dyDescent="0.35">
      <c r="A326" t="s">
        <v>14</v>
      </c>
      <c r="B326">
        <v>73</v>
      </c>
    </row>
    <row r="327" spans="1:2" hidden="1" x14ac:dyDescent="0.35">
      <c r="A327" t="s">
        <v>14</v>
      </c>
      <c r="B327">
        <v>128</v>
      </c>
    </row>
    <row r="328" spans="1:2" hidden="1" x14ac:dyDescent="0.35">
      <c r="A328" t="s">
        <v>14</v>
      </c>
      <c r="B328">
        <v>33</v>
      </c>
    </row>
    <row r="329" spans="1:2" x14ac:dyDescent="0.35">
      <c r="A329" t="s">
        <v>20</v>
      </c>
      <c r="B329">
        <v>2441</v>
      </c>
    </row>
    <row r="330" spans="1:2" hidden="1" x14ac:dyDescent="0.35">
      <c r="A330" t="s">
        <v>47</v>
      </c>
      <c r="B330">
        <v>211</v>
      </c>
    </row>
    <row r="331" spans="1:2" x14ac:dyDescent="0.35">
      <c r="A331" t="s">
        <v>20</v>
      </c>
      <c r="B331">
        <v>1385</v>
      </c>
    </row>
    <row r="332" spans="1:2" x14ac:dyDescent="0.35">
      <c r="A332" t="s">
        <v>20</v>
      </c>
      <c r="B332">
        <v>190</v>
      </c>
    </row>
    <row r="333" spans="1:2" x14ac:dyDescent="0.35">
      <c r="A333" t="s">
        <v>20</v>
      </c>
      <c r="B333">
        <v>470</v>
      </c>
    </row>
    <row r="334" spans="1:2" x14ac:dyDescent="0.35">
      <c r="A334" t="s">
        <v>20</v>
      </c>
      <c r="B334">
        <v>253</v>
      </c>
    </row>
    <row r="335" spans="1:2" x14ac:dyDescent="0.35">
      <c r="A335" t="s">
        <v>20</v>
      </c>
      <c r="B335">
        <v>1113</v>
      </c>
    </row>
    <row r="336" spans="1:2" x14ac:dyDescent="0.35">
      <c r="A336" t="s">
        <v>20</v>
      </c>
      <c r="B336">
        <v>2283</v>
      </c>
    </row>
    <row r="337" spans="1:2" hidden="1" x14ac:dyDescent="0.35">
      <c r="A337" t="s">
        <v>14</v>
      </c>
      <c r="B337">
        <v>1072</v>
      </c>
    </row>
    <row r="338" spans="1:2" x14ac:dyDescent="0.35">
      <c r="A338" t="s">
        <v>20</v>
      </c>
      <c r="B338">
        <v>1095</v>
      </c>
    </row>
    <row r="339" spans="1:2" x14ac:dyDescent="0.35">
      <c r="A339" t="s">
        <v>20</v>
      </c>
      <c r="B339">
        <v>1690</v>
      </c>
    </row>
    <row r="340" spans="1:2" hidden="1" x14ac:dyDescent="0.35">
      <c r="A340" t="s">
        <v>74</v>
      </c>
      <c r="B340">
        <v>1297</v>
      </c>
    </row>
    <row r="341" spans="1:2" hidden="1" x14ac:dyDescent="0.35">
      <c r="A341" t="s">
        <v>14</v>
      </c>
      <c r="B341">
        <v>393</v>
      </c>
    </row>
    <row r="342" spans="1:2" hidden="1" x14ac:dyDescent="0.35">
      <c r="A342" t="s">
        <v>14</v>
      </c>
      <c r="B342">
        <v>1257</v>
      </c>
    </row>
    <row r="343" spans="1:2" hidden="1" x14ac:dyDescent="0.35">
      <c r="A343" t="s">
        <v>14</v>
      </c>
      <c r="B343">
        <v>328</v>
      </c>
    </row>
    <row r="344" spans="1:2" hidden="1" x14ac:dyDescent="0.35">
      <c r="A344" t="s">
        <v>14</v>
      </c>
      <c r="B344">
        <v>147</v>
      </c>
    </row>
    <row r="345" spans="1:2" hidden="1" x14ac:dyDescent="0.35">
      <c r="A345" t="s">
        <v>14</v>
      </c>
      <c r="B345">
        <v>830</v>
      </c>
    </row>
    <row r="346" spans="1:2" hidden="1" x14ac:dyDescent="0.35">
      <c r="A346" t="s">
        <v>14</v>
      </c>
      <c r="B346">
        <v>331</v>
      </c>
    </row>
    <row r="347" spans="1:2" hidden="1" x14ac:dyDescent="0.35">
      <c r="A347" t="s">
        <v>14</v>
      </c>
      <c r="B347">
        <v>25</v>
      </c>
    </row>
    <row r="348" spans="1:2" x14ac:dyDescent="0.35">
      <c r="A348" t="s">
        <v>20</v>
      </c>
      <c r="B348">
        <v>191</v>
      </c>
    </row>
    <row r="349" spans="1:2" hidden="1" x14ac:dyDescent="0.35">
      <c r="A349" t="s">
        <v>14</v>
      </c>
      <c r="B349">
        <v>3483</v>
      </c>
    </row>
    <row r="350" spans="1:2" hidden="1" x14ac:dyDescent="0.35">
      <c r="A350" t="s">
        <v>14</v>
      </c>
      <c r="B350">
        <v>923</v>
      </c>
    </row>
    <row r="351" spans="1:2" hidden="1" x14ac:dyDescent="0.35">
      <c r="A351" t="s">
        <v>14</v>
      </c>
      <c r="B351">
        <v>1</v>
      </c>
    </row>
    <row r="352" spans="1:2" x14ac:dyDescent="0.35">
      <c r="A352" t="s">
        <v>20</v>
      </c>
      <c r="B352">
        <v>2013</v>
      </c>
    </row>
    <row r="353" spans="1:2" hidden="1" x14ac:dyDescent="0.35">
      <c r="A353" t="s">
        <v>14</v>
      </c>
      <c r="B353">
        <v>33</v>
      </c>
    </row>
    <row r="354" spans="1:2" x14ac:dyDescent="0.35">
      <c r="A354" t="s">
        <v>20</v>
      </c>
      <c r="B354">
        <v>1703</v>
      </c>
    </row>
    <row r="355" spans="1:2" x14ac:dyDescent="0.35">
      <c r="A355" t="s">
        <v>20</v>
      </c>
      <c r="B355">
        <v>80</v>
      </c>
    </row>
    <row r="356" spans="1:2" hidden="1" x14ac:dyDescent="0.35">
      <c r="A356" t="s">
        <v>47</v>
      </c>
      <c r="B356">
        <v>86</v>
      </c>
    </row>
    <row r="357" spans="1:2" hidden="1" x14ac:dyDescent="0.35">
      <c r="A357" t="s">
        <v>14</v>
      </c>
      <c r="B357">
        <v>40</v>
      </c>
    </row>
    <row r="358" spans="1:2" x14ac:dyDescent="0.35">
      <c r="A358" t="s">
        <v>20</v>
      </c>
      <c r="B358">
        <v>41</v>
      </c>
    </row>
    <row r="359" spans="1:2" hidden="1" x14ac:dyDescent="0.35">
      <c r="A359" t="s">
        <v>14</v>
      </c>
      <c r="B359">
        <v>23</v>
      </c>
    </row>
    <row r="360" spans="1:2" x14ac:dyDescent="0.35">
      <c r="A360" t="s">
        <v>20</v>
      </c>
      <c r="B360">
        <v>187</v>
      </c>
    </row>
    <row r="361" spans="1:2" x14ac:dyDescent="0.35">
      <c r="A361" t="s">
        <v>20</v>
      </c>
      <c r="B361">
        <v>2875</v>
      </c>
    </row>
    <row r="362" spans="1:2" x14ac:dyDescent="0.35">
      <c r="A362" t="s">
        <v>20</v>
      </c>
      <c r="B362">
        <v>88</v>
      </c>
    </row>
    <row r="363" spans="1:2" x14ac:dyDescent="0.35">
      <c r="A363" t="s">
        <v>20</v>
      </c>
      <c r="B363">
        <v>191</v>
      </c>
    </row>
    <row r="364" spans="1:2" x14ac:dyDescent="0.35">
      <c r="A364" t="s">
        <v>20</v>
      </c>
      <c r="B364">
        <v>139</v>
      </c>
    </row>
    <row r="365" spans="1:2" x14ac:dyDescent="0.35">
      <c r="A365" t="s">
        <v>20</v>
      </c>
      <c r="B365">
        <v>186</v>
      </c>
    </row>
    <row r="366" spans="1:2" x14ac:dyDescent="0.35">
      <c r="A366" t="s">
        <v>20</v>
      </c>
      <c r="B366">
        <v>112</v>
      </c>
    </row>
    <row r="367" spans="1:2" x14ac:dyDescent="0.35">
      <c r="A367" t="s">
        <v>20</v>
      </c>
      <c r="B367">
        <v>101</v>
      </c>
    </row>
    <row r="368" spans="1:2" hidden="1" x14ac:dyDescent="0.35">
      <c r="A368" t="s">
        <v>14</v>
      </c>
      <c r="B368">
        <v>75</v>
      </c>
    </row>
    <row r="369" spans="1:2" x14ac:dyDescent="0.35">
      <c r="A369" t="s">
        <v>20</v>
      </c>
      <c r="B369">
        <v>206</v>
      </c>
    </row>
    <row r="370" spans="1:2" x14ac:dyDescent="0.35">
      <c r="A370" t="s">
        <v>20</v>
      </c>
      <c r="B370">
        <v>154</v>
      </c>
    </row>
    <row r="371" spans="1:2" x14ac:dyDescent="0.35">
      <c r="A371" t="s">
        <v>20</v>
      </c>
      <c r="B371">
        <v>5966</v>
      </c>
    </row>
    <row r="372" spans="1:2" hidden="1" x14ac:dyDescent="0.35">
      <c r="A372" t="s">
        <v>14</v>
      </c>
      <c r="B372">
        <v>2176</v>
      </c>
    </row>
    <row r="373" spans="1:2" x14ac:dyDescent="0.35">
      <c r="A373" t="s">
        <v>20</v>
      </c>
      <c r="B373">
        <v>169</v>
      </c>
    </row>
    <row r="374" spans="1:2" x14ac:dyDescent="0.35">
      <c r="A374" t="s">
        <v>20</v>
      </c>
      <c r="B374">
        <v>2106</v>
      </c>
    </row>
    <row r="375" spans="1:2" hidden="1" x14ac:dyDescent="0.35">
      <c r="A375" t="s">
        <v>14</v>
      </c>
      <c r="B375">
        <v>441</v>
      </c>
    </row>
    <row r="376" spans="1:2" hidden="1" x14ac:dyDescent="0.35">
      <c r="A376" t="s">
        <v>14</v>
      </c>
      <c r="B376">
        <v>25</v>
      </c>
    </row>
    <row r="377" spans="1:2" x14ac:dyDescent="0.35">
      <c r="A377" t="s">
        <v>20</v>
      </c>
      <c r="B377">
        <v>131</v>
      </c>
    </row>
    <row r="378" spans="1:2" hidden="1" x14ac:dyDescent="0.35">
      <c r="A378" t="s">
        <v>14</v>
      </c>
      <c r="B378">
        <v>127</v>
      </c>
    </row>
    <row r="379" spans="1:2" hidden="1" x14ac:dyDescent="0.35">
      <c r="A379" t="s">
        <v>14</v>
      </c>
      <c r="B379">
        <v>355</v>
      </c>
    </row>
    <row r="380" spans="1:2" hidden="1" x14ac:dyDescent="0.35">
      <c r="A380" t="s">
        <v>14</v>
      </c>
      <c r="B380">
        <v>44</v>
      </c>
    </row>
    <row r="381" spans="1:2" x14ac:dyDescent="0.35">
      <c r="A381" t="s">
        <v>20</v>
      </c>
      <c r="B381">
        <v>84</v>
      </c>
    </row>
    <row r="382" spans="1:2" x14ac:dyDescent="0.35">
      <c r="A382" t="s">
        <v>20</v>
      </c>
      <c r="B382">
        <v>155</v>
      </c>
    </row>
    <row r="383" spans="1:2" hidden="1" x14ac:dyDescent="0.35">
      <c r="A383" t="s">
        <v>14</v>
      </c>
      <c r="B383">
        <v>67</v>
      </c>
    </row>
    <row r="384" spans="1:2" x14ac:dyDescent="0.35">
      <c r="A384" t="s">
        <v>20</v>
      </c>
      <c r="B384">
        <v>189</v>
      </c>
    </row>
    <row r="385" spans="1:2" x14ac:dyDescent="0.35">
      <c r="A385" t="s">
        <v>20</v>
      </c>
      <c r="B385">
        <v>4799</v>
      </c>
    </row>
    <row r="386" spans="1:2" x14ac:dyDescent="0.35">
      <c r="A386" t="s">
        <v>20</v>
      </c>
      <c r="B386">
        <v>1137</v>
      </c>
    </row>
    <row r="387" spans="1:2" hidden="1" x14ac:dyDescent="0.35">
      <c r="A387" t="s">
        <v>14</v>
      </c>
      <c r="B387">
        <v>1068</v>
      </c>
    </row>
    <row r="388" spans="1:2" hidden="1" x14ac:dyDescent="0.35">
      <c r="A388" t="s">
        <v>14</v>
      </c>
      <c r="B388">
        <v>424</v>
      </c>
    </row>
    <row r="389" spans="1:2" hidden="1" x14ac:dyDescent="0.35">
      <c r="A389" t="s">
        <v>74</v>
      </c>
      <c r="B389">
        <v>145</v>
      </c>
    </row>
    <row r="390" spans="1:2" x14ac:dyDescent="0.35">
      <c r="A390" t="s">
        <v>20</v>
      </c>
      <c r="B390">
        <v>1152</v>
      </c>
    </row>
    <row r="391" spans="1:2" x14ac:dyDescent="0.35">
      <c r="A391" t="s">
        <v>20</v>
      </c>
      <c r="B391">
        <v>50</v>
      </c>
    </row>
    <row r="392" spans="1:2" hidden="1" x14ac:dyDescent="0.35">
      <c r="A392" t="s">
        <v>14</v>
      </c>
      <c r="B392">
        <v>151</v>
      </c>
    </row>
    <row r="393" spans="1:2" hidden="1" x14ac:dyDescent="0.35">
      <c r="A393" t="s">
        <v>14</v>
      </c>
      <c r="B393">
        <v>1608</v>
      </c>
    </row>
    <row r="394" spans="1:2" x14ac:dyDescent="0.35">
      <c r="A394" t="s">
        <v>20</v>
      </c>
      <c r="B394">
        <v>3059</v>
      </c>
    </row>
    <row r="395" spans="1:2" x14ac:dyDescent="0.35">
      <c r="A395" t="s">
        <v>20</v>
      </c>
      <c r="B395">
        <v>34</v>
      </c>
    </row>
    <row r="396" spans="1:2" x14ac:dyDescent="0.35">
      <c r="A396" t="s">
        <v>20</v>
      </c>
      <c r="B396">
        <v>220</v>
      </c>
    </row>
    <row r="397" spans="1:2" x14ac:dyDescent="0.35">
      <c r="A397" t="s">
        <v>20</v>
      </c>
      <c r="B397">
        <v>1604</v>
      </c>
    </row>
    <row r="398" spans="1:2" x14ac:dyDescent="0.35">
      <c r="A398" t="s">
        <v>20</v>
      </c>
      <c r="B398">
        <v>454</v>
      </c>
    </row>
    <row r="399" spans="1:2" x14ac:dyDescent="0.35">
      <c r="A399" t="s">
        <v>20</v>
      </c>
      <c r="B399">
        <v>123</v>
      </c>
    </row>
    <row r="400" spans="1:2" hidden="1" x14ac:dyDescent="0.35">
      <c r="A400" t="s">
        <v>14</v>
      </c>
      <c r="B400">
        <v>941</v>
      </c>
    </row>
    <row r="401" spans="1:2" hidden="1" x14ac:dyDescent="0.35">
      <c r="A401" t="s">
        <v>14</v>
      </c>
      <c r="B401">
        <v>1</v>
      </c>
    </row>
    <row r="402" spans="1:2" x14ac:dyDescent="0.35">
      <c r="A402" t="s">
        <v>20</v>
      </c>
      <c r="B402">
        <v>299</v>
      </c>
    </row>
    <row r="403" spans="1:2" hidden="1" x14ac:dyDescent="0.35">
      <c r="A403" t="s">
        <v>14</v>
      </c>
      <c r="B403">
        <v>40</v>
      </c>
    </row>
    <row r="404" spans="1:2" hidden="1" x14ac:dyDescent="0.35">
      <c r="A404" t="s">
        <v>14</v>
      </c>
      <c r="B404">
        <v>3015</v>
      </c>
    </row>
    <row r="405" spans="1:2" x14ac:dyDescent="0.35">
      <c r="A405" t="s">
        <v>20</v>
      </c>
      <c r="B405">
        <v>2237</v>
      </c>
    </row>
    <row r="406" spans="1:2" hidden="1" x14ac:dyDescent="0.35">
      <c r="A406" t="s">
        <v>14</v>
      </c>
      <c r="B406">
        <v>435</v>
      </c>
    </row>
    <row r="407" spans="1:2" x14ac:dyDescent="0.35">
      <c r="A407" t="s">
        <v>20</v>
      </c>
      <c r="B407">
        <v>645</v>
      </c>
    </row>
    <row r="408" spans="1:2" x14ac:dyDescent="0.35">
      <c r="A408" t="s">
        <v>20</v>
      </c>
      <c r="B408">
        <v>484</v>
      </c>
    </row>
    <row r="409" spans="1:2" x14ac:dyDescent="0.35">
      <c r="A409" t="s">
        <v>20</v>
      </c>
      <c r="B409">
        <v>154</v>
      </c>
    </row>
    <row r="410" spans="1:2" hidden="1" x14ac:dyDescent="0.35">
      <c r="A410" t="s">
        <v>14</v>
      </c>
      <c r="B410">
        <v>714</v>
      </c>
    </row>
    <row r="411" spans="1:2" hidden="1" x14ac:dyDescent="0.35">
      <c r="A411" t="s">
        <v>47</v>
      </c>
      <c r="B411">
        <v>1111</v>
      </c>
    </row>
    <row r="412" spans="1:2" x14ac:dyDescent="0.35">
      <c r="A412" t="s">
        <v>20</v>
      </c>
      <c r="B412">
        <v>82</v>
      </c>
    </row>
    <row r="413" spans="1:2" x14ac:dyDescent="0.35">
      <c r="A413" t="s">
        <v>20</v>
      </c>
      <c r="B413">
        <v>134</v>
      </c>
    </row>
    <row r="414" spans="1:2" hidden="1" x14ac:dyDescent="0.35">
      <c r="A414" t="s">
        <v>47</v>
      </c>
      <c r="B414">
        <v>1089</v>
      </c>
    </row>
    <row r="415" spans="1:2" hidden="1" x14ac:dyDescent="0.35">
      <c r="A415" t="s">
        <v>14</v>
      </c>
      <c r="B415">
        <v>5497</v>
      </c>
    </row>
    <row r="416" spans="1:2" hidden="1" x14ac:dyDescent="0.35">
      <c r="A416" t="s">
        <v>14</v>
      </c>
      <c r="B416">
        <v>418</v>
      </c>
    </row>
    <row r="417" spans="1:2" hidden="1" x14ac:dyDescent="0.35">
      <c r="A417" t="s">
        <v>14</v>
      </c>
      <c r="B417">
        <v>1439</v>
      </c>
    </row>
    <row r="418" spans="1:2" hidden="1" x14ac:dyDescent="0.35">
      <c r="A418" t="s">
        <v>14</v>
      </c>
      <c r="B418">
        <v>15</v>
      </c>
    </row>
    <row r="419" spans="1:2" hidden="1" x14ac:dyDescent="0.35">
      <c r="A419" t="s">
        <v>14</v>
      </c>
      <c r="B419">
        <v>1999</v>
      </c>
    </row>
    <row r="420" spans="1:2" x14ac:dyDescent="0.35">
      <c r="A420" t="s">
        <v>20</v>
      </c>
      <c r="B420">
        <v>5203</v>
      </c>
    </row>
    <row r="421" spans="1:2" x14ac:dyDescent="0.35">
      <c r="A421" t="s">
        <v>20</v>
      </c>
      <c r="B421">
        <v>94</v>
      </c>
    </row>
    <row r="422" spans="1:2" hidden="1" x14ac:dyDescent="0.35">
      <c r="A422" t="s">
        <v>14</v>
      </c>
      <c r="B422">
        <v>118</v>
      </c>
    </row>
    <row r="423" spans="1:2" x14ac:dyDescent="0.35">
      <c r="A423" t="s">
        <v>20</v>
      </c>
      <c r="B423">
        <v>205</v>
      </c>
    </row>
    <row r="424" spans="1:2" hidden="1" x14ac:dyDescent="0.35">
      <c r="A424" t="s">
        <v>14</v>
      </c>
      <c r="B424">
        <v>162</v>
      </c>
    </row>
    <row r="425" spans="1:2" hidden="1" x14ac:dyDescent="0.35">
      <c r="A425" t="s">
        <v>14</v>
      </c>
      <c r="B425">
        <v>83</v>
      </c>
    </row>
    <row r="426" spans="1:2" x14ac:dyDescent="0.35">
      <c r="A426" t="s">
        <v>20</v>
      </c>
      <c r="B426">
        <v>92</v>
      </c>
    </row>
    <row r="427" spans="1:2" x14ac:dyDescent="0.35">
      <c r="A427" t="s">
        <v>20</v>
      </c>
      <c r="B427">
        <v>219</v>
      </c>
    </row>
    <row r="428" spans="1:2" x14ac:dyDescent="0.35">
      <c r="A428" t="s">
        <v>20</v>
      </c>
      <c r="B428">
        <v>2526</v>
      </c>
    </row>
    <row r="429" spans="1:2" hidden="1" x14ac:dyDescent="0.35">
      <c r="A429" t="s">
        <v>14</v>
      </c>
      <c r="B429">
        <v>747</v>
      </c>
    </row>
    <row r="430" spans="1:2" hidden="1" x14ac:dyDescent="0.35">
      <c r="A430" t="s">
        <v>74</v>
      </c>
      <c r="B430">
        <v>2138</v>
      </c>
    </row>
    <row r="431" spans="1:2" hidden="1" x14ac:dyDescent="0.35">
      <c r="A431" t="s">
        <v>14</v>
      </c>
      <c r="B431">
        <v>84</v>
      </c>
    </row>
    <row r="432" spans="1:2" x14ac:dyDescent="0.35">
      <c r="A432" t="s">
        <v>20</v>
      </c>
      <c r="B432">
        <v>94</v>
      </c>
    </row>
    <row r="433" spans="1:2" hidden="1" x14ac:dyDescent="0.35">
      <c r="A433" t="s">
        <v>14</v>
      </c>
      <c r="B433">
        <v>91</v>
      </c>
    </row>
    <row r="434" spans="1:2" hidden="1" x14ac:dyDescent="0.35">
      <c r="A434" t="s">
        <v>14</v>
      </c>
      <c r="B434">
        <v>792</v>
      </c>
    </row>
    <row r="435" spans="1:2" hidden="1" x14ac:dyDescent="0.35">
      <c r="A435" t="s">
        <v>74</v>
      </c>
      <c r="B435">
        <v>10</v>
      </c>
    </row>
    <row r="436" spans="1:2" x14ac:dyDescent="0.35">
      <c r="A436" t="s">
        <v>20</v>
      </c>
      <c r="B436">
        <v>1713</v>
      </c>
    </row>
    <row r="437" spans="1:2" x14ac:dyDescent="0.35">
      <c r="A437" t="s">
        <v>20</v>
      </c>
      <c r="B437">
        <v>249</v>
      </c>
    </row>
    <row r="438" spans="1:2" x14ac:dyDescent="0.35">
      <c r="A438" t="s">
        <v>20</v>
      </c>
      <c r="B438">
        <v>192</v>
      </c>
    </row>
    <row r="439" spans="1:2" x14ac:dyDescent="0.35">
      <c r="A439" t="s">
        <v>20</v>
      </c>
      <c r="B439">
        <v>247</v>
      </c>
    </row>
    <row r="440" spans="1:2" x14ac:dyDescent="0.35">
      <c r="A440" t="s">
        <v>20</v>
      </c>
      <c r="B440">
        <v>2293</v>
      </c>
    </row>
    <row r="441" spans="1:2" x14ac:dyDescent="0.35">
      <c r="A441" t="s">
        <v>20</v>
      </c>
      <c r="B441">
        <v>3131</v>
      </c>
    </row>
    <row r="442" spans="1:2" hidden="1" x14ac:dyDescent="0.35">
      <c r="A442" t="s">
        <v>14</v>
      </c>
      <c r="B442">
        <v>32</v>
      </c>
    </row>
    <row r="443" spans="1:2" x14ac:dyDescent="0.35">
      <c r="A443" t="s">
        <v>20</v>
      </c>
      <c r="B443">
        <v>143</v>
      </c>
    </row>
    <row r="444" spans="1:2" hidden="1" x14ac:dyDescent="0.35">
      <c r="A444" t="s">
        <v>74</v>
      </c>
      <c r="B444">
        <v>90</v>
      </c>
    </row>
    <row r="445" spans="1:2" x14ac:dyDescent="0.35">
      <c r="A445" t="s">
        <v>20</v>
      </c>
      <c r="B445">
        <v>296</v>
      </c>
    </row>
    <row r="446" spans="1:2" x14ac:dyDescent="0.35">
      <c r="A446" t="s">
        <v>20</v>
      </c>
      <c r="B446">
        <v>170</v>
      </c>
    </row>
    <row r="447" spans="1:2" hidden="1" x14ac:dyDescent="0.35">
      <c r="A447" t="s">
        <v>14</v>
      </c>
      <c r="B447">
        <v>186</v>
      </c>
    </row>
    <row r="448" spans="1:2" hidden="1" x14ac:dyDescent="0.35">
      <c r="A448" t="s">
        <v>74</v>
      </c>
      <c r="B448">
        <v>439</v>
      </c>
    </row>
    <row r="449" spans="1:2" hidden="1" x14ac:dyDescent="0.35">
      <c r="A449" t="s">
        <v>14</v>
      </c>
      <c r="B449">
        <v>605</v>
      </c>
    </row>
    <row r="450" spans="1:2" x14ac:dyDescent="0.35">
      <c r="A450" t="s">
        <v>20</v>
      </c>
      <c r="B450">
        <v>86</v>
      </c>
    </row>
    <row r="451" spans="1:2" hidden="1" x14ac:dyDescent="0.35">
      <c r="A451" t="s">
        <v>14</v>
      </c>
      <c r="B451">
        <v>1</v>
      </c>
    </row>
    <row r="452" spans="1:2" x14ac:dyDescent="0.35">
      <c r="A452" t="s">
        <v>20</v>
      </c>
      <c r="B452">
        <v>6286</v>
      </c>
    </row>
    <row r="453" spans="1:2" hidden="1" x14ac:dyDescent="0.35">
      <c r="A453" t="s">
        <v>14</v>
      </c>
      <c r="B453">
        <v>31</v>
      </c>
    </row>
    <row r="454" spans="1:2" hidden="1" x14ac:dyDescent="0.35">
      <c r="A454" t="s">
        <v>14</v>
      </c>
      <c r="B454">
        <v>1181</v>
      </c>
    </row>
    <row r="455" spans="1:2" hidden="1" x14ac:dyDescent="0.35">
      <c r="A455" t="s">
        <v>14</v>
      </c>
      <c r="B455">
        <v>39</v>
      </c>
    </row>
    <row r="456" spans="1:2" x14ac:dyDescent="0.35">
      <c r="A456" t="s">
        <v>20</v>
      </c>
      <c r="B456">
        <v>3727</v>
      </c>
    </row>
    <row r="457" spans="1:2" x14ac:dyDescent="0.35">
      <c r="A457" t="s">
        <v>20</v>
      </c>
      <c r="B457">
        <v>1605</v>
      </c>
    </row>
    <row r="458" spans="1:2" hidden="1" x14ac:dyDescent="0.35">
      <c r="A458" t="s">
        <v>14</v>
      </c>
      <c r="B458">
        <v>46</v>
      </c>
    </row>
    <row r="459" spans="1:2" x14ac:dyDescent="0.35">
      <c r="A459" t="s">
        <v>20</v>
      </c>
      <c r="B459">
        <v>2120</v>
      </c>
    </row>
    <row r="460" spans="1:2" hidden="1" x14ac:dyDescent="0.35">
      <c r="A460" t="s">
        <v>14</v>
      </c>
      <c r="B460">
        <v>105</v>
      </c>
    </row>
    <row r="461" spans="1:2" x14ac:dyDescent="0.35">
      <c r="A461" t="s">
        <v>20</v>
      </c>
      <c r="B461">
        <v>50</v>
      </c>
    </row>
    <row r="462" spans="1:2" x14ac:dyDescent="0.35">
      <c r="A462" t="s">
        <v>20</v>
      </c>
      <c r="B462">
        <v>2080</v>
      </c>
    </row>
    <row r="463" spans="1:2" hidden="1" x14ac:dyDescent="0.35">
      <c r="A463" t="s">
        <v>14</v>
      </c>
      <c r="B463">
        <v>535</v>
      </c>
    </row>
    <row r="464" spans="1:2" x14ac:dyDescent="0.35">
      <c r="A464" t="s">
        <v>20</v>
      </c>
      <c r="B464">
        <v>2105</v>
      </c>
    </row>
    <row r="465" spans="1:2" x14ac:dyDescent="0.35">
      <c r="A465" t="s">
        <v>20</v>
      </c>
      <c r="B465">
        <v>2436</v>
      </c>
    </row>
    <row r="466" spans="1:2" x14ac:dyDescent="0.35">
      <c r="A466" t="s">
        <v>20</v>
      </c>
      <c r="B466">
        <v>80</v>
      </c>
    </row>
    <row r="467" spans="1:2" x14ac:dyDescent="0.35">
      <c r="A467" t="s">
        <v>20</v>
      </c>
      <c r="B467">
        <v>42</v>
      </c>
    </row>
    <row r="468" spans="1:2" x14ac:dyDescent="0.35">
      <c r="A468" t="s">
        <v>20</v>
      </c>
      <c r="B468">
        <v>139</v>
      </c>
    </row>
    <row r="469" spans="1:2" hidden="1" x14ac:dyDescent="0.35">
      <c r="A469" t="s">
        <v>14</v>
      </c>
      <c r="B469">
        <v>16</v>
      </c>
    </row>
    <row r="470" spans="1:2" x14ac:dyDescent="0.35">
      <c r="A470" t="s">
        <v>20</v>
      </c>
      <c r="B470">
        <v>159</v>
      </c>
    </row>
    <row r="471" spans="1:2" x14ac:dyDescent="0.35">
      <c r="A471" t="s">
        <v>20</v>
      </c>
      <c r="B471">
        <v>381</v>
      </c>
    </row>
    <row r="472" spans="1:2" x14ac:dyDescent="0.35">
      <c r="A472" t="s">
        <v>20</v>
      </c>
      <c r="B472">
        <v>194</v>
      </c>
    </row>
    <row r="473" spans="1:2" hidden="1" x14ac:dyDescent="0.35">
      <c r="A473" t="s">
        <v>14</v>
      </c>
      <c r="B473">
        <v>575</v>
      </c>
    </row>
    <row r="474" spans="1:2" x14ac:dyDescent="0.35">
      <c r="A474" t="s">
        <v>20</v>
      </c>
      <c r="B474">
        <v>106</v>
      </c>
    </row>
    <row r="475" spans="1:2" x14ac:dyDescent="0.35">
      <c r="A475" t="s">
        <v>20</v>
      </c>
      <c r="B475">
        <v>142</v>
      </c>
    </row>
    <row r="476" spans="1:2" x14ac:dyDescent="0.35">
      <c r="A476" t="s">
        <v>20</v>
      </c>
      <c r="B476">
        <v>211</v>
      </c>
    </row>
    <row r="477" spans="1:2" hidden="1" x14ac:dyDescent="0.35">
      <c r="A477" t="s">
        <v>14</v>
      </c>
      <c r="B477">
        <v>1120</v>
      </c>
    </row>
    <row r="478" spans="1:2" hidden="1" x14ac:dyDescent="0.35">
      <c r="A478" t="s">
        <v>14</v>
      </c>
      <c r="B478">
        <v>113</v>
      </c>
    </row>
    <row r="479" spans="1:2" x14ac:dyDescent="0.35">
      <c r="A479" t="s">
        <v>20</v>
      </c>
      <c r="B479">
        <v>2756</v>
      </c>
    </row>
    <row r="480" spans="1:2" x14ac:dyDescent="0.35">
      <c r="A480" t="s">
        <v>20</v>
      </c>
      <c r="B480">
        <v>173</v>
      </c>
    </row>
    <row r="481" spans="1:2" x14ac:dyDescent="0.35">
      <c r="A481" t="s">
        <v>20</v>
      </c>
      <c r="B481">
        <v>87</v>
      </c>
    </row>
    <row r="482" spans="1:2" hidden="1" x14ac:dyDescent="0.35">
      <c r="A482" t="s">
        <v>14</v>
      </c>
      <c r="B482">
        <v>1538</v>
      </c>
    </row>
    <row r="483" spans="1:2" hidden="1" x14ac:dyDescent="0.35">
      <c r="A483" t="s">
        <v>14</v>
      </c>
      <c r="B483">
        <v>9</v>
      </c>
    </row>
    <row r="484" spans="1:2" hidden="1" x14ac:dyDescent="0.35">
      <c r="A484" t="s">
        <v>14</v>
      </c>
      <c r="B484">
        <v>554</v>
      </c>
    </row>
    <row r="485" spans="1:2" x14ac:dyDescent="0.35">
      <c r="A485" t="s">
        <v>20</v>
      </c>
      <c r="B485">
        <v>1572</v>
      </c>
    </row>
    <row r="486" spans="1:2" hidden="1" x14ac:dyDescent="0.35">
      <c r="A486" t="s">
        <v>14</v>
      </c>
      <c r="B486">
        <v>648</v>
      </c>
    </row>
    <row r="487" spans="1:2" hidden="1" x14ac:dyDescent="0.35">
      <c r="A487" t="s">
        <v>14</v>
      </c>
      <c r="B487">
        <v>21</v>
      </c>
    </row>
    <row r="488" spans="1:2" x14ac:dyDescent="0.35">
      <c r="A488" t="s">
        <v>20</v>
      </c>
      <c r="B488">
        <v>2346</v>
      </c>
    </row>
    <row r="489" spans="1:2" x14ac:dyDescent="0.35">
      <c r="A489" t="s">
        <v>20</v>
      </c>
      <c r="B489">
        <v>115</v>
      </c>
    </row>
    <row r="490" spans="1:2" x14ac:dyDescent="0.35">
      <c r="A490" t="s">
        <v>20</v>
      </c>
      <c r="B490">
        <v>85</v>
      </c>
    </row>
    <row r="491" spans="1:2" x14ac:dyDescent="0.35">
      <c r="A491" t="s">
        <v>20</v>
      </c>
      <c r="B491">
        <v>144</v>
      </c>
    </row>
    <row r="492" spans="1:2" x14ac:dyDescent="0.35">
      <c r="A492" t="s">
        <v>20</v>
      </c>
      <c r="B492">
        <v>2443</v>
      </c>
    </row>
    <row r="493" spans="1:2" hidden="1" x14ac:dyDescent="0.35">
      <c r="A493" t="s">
        <v>74</v>
      </c>
      <c r="B493">
        <v>595</v>
      </c>
    </row>
    <row r="494" spans="1:2" x14ac:dyDescent="0.35">
      <c r="A494" t="s">
        <v>20</v>
      </c>
      <c r="B494">
        <v>64</v>
      </c>
    </row>
    <row r="495" spans="1:2" x14ac:dyDescent="0.35">
      <c r="A495" t="s">
        <v>20</v>
      </c>
      <c r="B495">
        <v>268</v>
      </c>
    </row>
    <row r="496" spans="1:2" x14ac:dyDescent="0.35">
      <c r="A496" t="s">
        <v>20</v>
      </c>
      <c r="B496">
        <v>195</v>
      </c>
    </row>
    <row r="497" spans="1:2" hidden="1" x14ac:dyDescent="0.35">
      <c r="A497" t="s">
        <v>14</v>
      </c>
      <c r="B497">
        <v>54</v>
      </c>
    </row>
    <row r="498" spans="1:2" hidden="1" x14ac:dyDescent="0.35">
      <c r="A498" t="s">
        <v>14</v>
      </c>
      <c r="B498">
        <v>120</v>
      </c>
    </row>
    <row r="499" spans="1:2" hidden="1" x14ac:dyDescent="0.35">
      <c r="A499" t="s">
        <v>14</v>
      </c>
      <c r="B499">
        <v>579</v>
      </c>
    </row>
    <row r="500" spans="1:2" hidden="1" x14ac:dyDescent="0.35">
      <c r="A500" t="s">
        <v>14</v>
      </c>
      <c r="B500">
        <v>2072</v>
      </c>
    </row>
    <row r="501" spans="1:2" hidden="1" x14ac:dyDescent="0.35">
      <c r="A501" t="s">
        <v>14</v>
      </c>
      <c r="B501">
        <v>0</v>
      </c>
    </row>
    <row r="502" spans="1:2" hidden="1" x14ac:dyDescent="0.35">
      <c r="A502" t="s">
        <v>14</v>
      </c>
      <c r="B502">
        <v>1796</v>
      </c>
    </row>
    <row r="503" spans="1:2" x14ac:dyDescent="0.35">
      <c r="A503" t="s">
        <v>20</v>
      </c>
      <c r="B503">
        <v>186</v>
      </c>
    </row>
    <row r="504" spans="1:2" x14ac:dyDescent="0.35">
      <c r="A504" t="s">
        <v>20</v>
      </c>
      <c r="B504">
        <v>460</v>
      </c>
    </row>
    <row r="505" spans="1:2" hidden="1" x14ac:dyDescent="0.35">
      <c r="A505" t="s">
        <v>14</v>
      </c>
      <c r="B505">
        <v>62</v>
      </c>
    </row>
    <row r="506" spans="1:2" hidden="1" x14ac:dyDescent="0.35">
      <c r="A506" t="s">
        <v>14</v>
      </c>
      <c r="B506">
        <v>347</v>
      </c>
    </row>
    <row r="507" spans="1:2" x14ac:dyDescent="0.35">
      <c r="A507" t="s">
        <v>20</v>
      </c>
      <c r="B507">
        <v>2528</v>
      </c>
    </row>
    <row r="508" spans="1:2" hidden="1" x14ac:dyDescent="0.35">
      <c r="A508" t="s">
        <v>14</v>
      </c>
      <c r="B508">
        <v>19</v>
      </c>
    </row>
    <row r="509" spans="1:2" x14ac:dyDescent="0.35">
      <c r="A509" t="s">
        <v>20</v>
      </c>
      <c r="B509">
        <v>3657</v>
      </c>
    </row>
    <row r="510" spans="1:2" hidden="1" x14ac:dyDescent="0.35">
      <c r="A510" t="s">
        <v>14</v>
      </c>
      <c r="B510">
        <v>1258</v>
      </c>
    </row>
    <row r="511" spans="1:2" x14ac:dyDescent="0.35">
      <c r="A511" t="s">
        <v>20</v>
      </c>
      <c r="B511">
        <v>131</v>
      </c>
    </row>
    <row r="512" spans="1:2" hidden="1" x14ac:dyDescent="0.35">
      <c r="A512" t="s">
        <v>14</v>
      </c>
      <c r="B512">
        <v>362</v>
      </c>
    </row>
    <row r="513" spans="1:2" x14ac:dyDescent="0.35">
      <c r="A513" t="s">
        <v>20</v>
      </c>
      <c r="B513">
        <v>239</v>
      </c>
    </row>
    <row r="514" spans="1:2" hidden="1" x14ac:dyDescent="0.35">
      <c r="A514" t="s">
        <v>74</v>
      </c>
      <c r="B514">
        <v>35</v>
      </c>
    </row>
    <row r="515" spans="1:2" hidden="1" x14ac:dyDescent="0.35">
      <c r="A515" t="s">
        <v>74</v>
      </c>
      <c r="B515">
        <v>528</v>
      </c>
    </row>
    <row r="516" spans="1:2" hidden="1" x14ac:dyDescent="0.35">
      <c r="A516" t="s">
        <v>14</v>
      </c>
      <c r="B516">
        <v>133</v>
      </c>
    </row>
    <row r="517" spans="1:2" hidden="1" x14ac:dyDescent="0.35">
      <c r="A517" t="s">
        <v>14</v>
      </c>
      <c r="B517">
        <v>846</v>
      </c>
    </row>
    <row r="518" spans="1:2" x14ac:dyDescent="0.35">
      <c r="A518" t="s">
        <v>20</v>
      </c>
      <c r="B518">
        <v>78</v>
      </c>
    </row>
    <row r="519" spans="1:2" hidden="1" x14ac:dyDescent="0.35">
      <c r="A519" t="s">
        <v>14</v>
      </c>
      <c r="B519">
        <v>10</v>
      </c>
    </row>
    <row r="520" spans="1:2" x14ac:dyDescent="0.35">
      <c r="A520" t="s">
        <v>20</v>
      </c>
      <c r="B520">
        <v>1773</v>
      </c>
    </row>
    <row r="521" spans="1:2" x14ac:dyDescent="0.35">
      <c r="A521" t="s">
        <v>20</v>
      </c>
      <c r="B521">
        <v>32</v>
      </c>
    </row>
    <row r="522" spans="1:2" x14ac:dyDescent="0.35">
      <c r="A522" t="s">
        <v>20</v>
      </c>
      <c r="B522">
        <v>369</v>
      </c>
    </row>
    <row r="523" spans="1:2" hidden="1" x14ac:dyDescent="0.35">
      <c r="A523" t="s">
        <v>14</v>
      </c>
      <c r="B523">
        <v>191</v>
      </c>
    </row>
    <row r="524" spans="1:2" x14ac:dyDescent="0.35">
      <c r="A524" t="s">
        <v>20</v>
      </c>
      <c r="B524">
        <v>89</v>
      </c>
    </row>
    <row r="525" spans="1:2" hidden="1" x14ac:dyDescent="0.35">
      <c r="A525" t="s">
        <v>14</v>
      </c>
      <c r="B525">
        <v>1979</v>
      </c>
    </row>
    <row r="526" spans="1:2" hidden="1" x14ac:dyDescent="0.35">
      <c r="A526" t="s">
        <v>14</v>
      </c>
      <c r="B526">
        <v>63</v>
      </c>
    </row>
    <row r="527" spans="1:2" x14ac:dyDescent="0.35">
      <c r="A527" t="s">
        <v>20</v>
      </c>
      <c r="B527">
        <v>147</v>
      </c>
    </row>
    <row r="528" spans="1:2" hidden="1" x14ac:dyDescent="0.35">
      <c r="A528" t="s">
        <v>14</v>
      </c>
      <c r="B528">
        <v>6080</v>
      </c>
    </row>
    <row r="529" spans="1:2" hidden="1" x14ac:dyDescent="0.35">
      <c r="A529" t="s">
        <v>14</v>
      </c>
      <c r="B529">
        <v>80</v>
      </c>
    </row>
    <row r="530" spans="1:2" hidden="1" x14ac:dyDescent="0.35">
      <c r="A530" t="s">
        <v>14</v>
      </c>
      <c r="B530">
        <v>9</v>
      </c>
    </row>
    <row r="531" spans="1:2" hidden="1" x14ac:dyDescent="0.35">
      <c r="A531" t="s">
        <v>14</v>
      </c>
      <c r="B531">
        <v>1784</v>
      </c>
    </row>
    <row r="532" spans="1:2" hidden="1" x14ac:dyDescent="0.35">
      <c r="A532" t="s">
        <v>47</v>
      </c>
      <c r="B532">
        <v>3640</v>
      </c>
    </row>
    <row r="533" spans="1:2" x14ac:dyDescent="0.35">
      <c r="A533" t="s">
        <v>20</v>
      </c>
      <c r="B533">
        <v>126</v>
      </c>
    </row>
    <row r="534" spans="1:2" x14ac:dyDescent="0.35">
      <c r="A534" t="s">
        <v>20</v>
      </c>
      <c r="B534">
        <v>2218</v>
      </c>
    </row>
    <row r="535" spans="1:2" hidden="1" x14ac:dyDescent="0.35">
      <c r="A535" t="s">
        <v>14</v>
      </c>
      <c r="B535">
        <v>243</v>
      </c>
    </row>
    <row r="536" spans="1:2" x14ac:dyDescent="0.35">
      <c r="A536" t="s">
        <v>20</v>
      </c>
      <c r="B536">
        <v>202</v>
      </c>
    </row>
    <row r="537" spans="1:2" x14ac:dyDescent="0.35">
      <c r="A537" t="s">
        <v>20</v>
      </c>
      <c r="B537">
        <v>140</v>
      </c>
    </row>
    <row r="538" spans="1:2" x14ac:dyDescent="0.35">
      <c r="A538" t="s">
        <v>20</v>
      </c>
      <c r="B538">
        <v>1052</v>
      </c>
    </row>
    <row r="539" spans="1:2" hidden="1" x14ac:dyDescent="0.35">
      <c r="A539" t="s">
        <v>14</v>
      </c>
      <c r="B539">
        <v>1296</v>
      </c>
    </row>
    <row r="540" spans="1:2" hidden="1" x14ac:dyDescent="0.35">
      <c r="A540" t="s">
        <v>14</v>
      </c>
      <c r="B540">
        <v>77</v>
      </c>
    </row>
    <row r="541" spans="1:2" x14ac:dyDescent="0.35">
      <c r="A541" t="s">
        <v>20</v>
      </c>
      <c r="B541">
        <v>247</v>
      </c>
    </row>
    <row r="542" spans="1:2" hidden="1" x14ac:dyDescent="0.35">
      <c r="A542" t="s">
        <v>14</v>
      </c>
      <c r="B542">
        <v>395</v>
      </c>
    </row>
    <row r="543" spans="1:2" hidden="1" x14ac:dyDescent="0.35">
      <c r="A543" t="s">
        <v>14</v>
      </c>
      <c r="B543">
        <v>49</v>
      </c>
    </row>
    <row r="544" spans="1:2" hidden="1" x14ac:dyDescent="0.35">
      <c r="A544" t="s">
        <v>14</v>
      </c>
      <c r="B544">
        <v>180</v>
      </c>
    </row>
    <row r="545" spans="1:2" x14ac:dyDescent="0.35">
      <c r="A545" t="s">
        <v>20</v>
      </c>
      <c r="B545">
        <v>84</v>
      </c>
    </row>
    <row r="546" spans="1:2" hidden="1" x14ac:dyDescent="0.35">
      <c r="A546" t="s">
        <v>14</v>
      </c>
      <c r="B546">
        <v>2690</v>
      </c>
    </row>
    <row r="547" spans="1:2" x14ac:dyDescent="0.35">
      <c r="A547" t="s">
        <v>20</v>
      </c>
      <c r="B547">
        <v>88</v>
      </c>
    </row>
    <row r="548" spans="1:2" x14ac:dyDescent="0.35">
      <c r="A548" t="s">
        <v>20</v>
      </c>
      <c r="B548">
        <v>156</v>
      </c>
    </row>
    <row r="549" spans="1:2" x14ac:dyDescent="0.35">
      <c r="A549" t="s">
        <v>20</v>
      </c>
      <c r="B549">
        <v>2985</v>
      </c>
    </row>
    <row r="550" spans="1:2" x14ac:dyDescent="0.35">
      <c r="A550" t="s">
        <v>20</v>
      </c>
      <c r="B550">
        <v>762</v>
      </c>
    </row>
    <row r="551" spans="1:2" hidden="1" x14ac:dyDescent="0.35">
      <c r="A551" t="s">
        <v>74</v>
      </c>
      <c r="B551">
        <v>1</v>
      </c>
    </row>
    <row r="552" spans="1:2" hidden="1" x14ac:dyDescent="0.35">
      <c r="A552" t="s">
        <v>14</v>
      </c>
      <c r="B552">
        <v>2779</v>
      </c>
    </row>
    <row r="553" spans="1:2" hidden="1" x14ac:dyDescent="0.35">
      <c r="A553" t="s">
        <v>14</v>
      </c>
      <c r="B553">
        <v>92</v>
      </c>
    </row>
    <row r="554" spans="1:2" hidden="1" x14ac:dyDescent="0.35">
      <c r="A554" t="s">
        <v>14</v>
      </c>
      <c r="B554">
        <v>1028</v>
      </c>
    </row>
    <row r="555" spans="1:2" x14ac:dyDescent="0.35">
      <c r="A555" t="s">
        <v>20</v>
      </c>
      <c r="B555">
        <v>554</v>
      </c>
    </row>
    <row r="556" spans="1:2" x14ac:dyDescent="0.35">
      <c r="A556" t="s">
        <v>20</v>
      </c>
      <c r="B556">
        <v>135</v>
      </c>
    </row>
    <row r="557" spans="1:2" x14ac:dyDescent="0.35">
      <c r="A557" t="s">
        <v>20</v>
      </c>
      <c r="B557">
        <v>122</v>
      </c>
    </row>
    <row r="558" spans="1:2" x14ac:dyDescent="0.35">
      <c r="A558" t="s">
        <v>20</v>
      </c>
      <c r="B558">
        <v>221</v>
      </c>
    </row>
    <row r="559" spans="1:2" x14ac:dyDescent="0.35">
      <c r="A559" t="s">
        <v>20</v>
      </c>
      <c r="B559">
        <v>126</v>
      </c>
    </row>
    <row r="560" spans="1:2" x14ac:dyDescent="0.35">
      <c r="A560" t="s">
        <v>20</v>
      </c>
      <c r="B560">
        <v>1022</v>
      </c>
    </row>
    <row r="561" spans="1:2" x14ac:dyDescent="0.35">
      <c r="A561" t="s">
        <v>20</v>
      </c>
      <c r="B561">
        <v>3177</v>
      </c>
    </row>
    <row r="562" spans="1:2" x14ac:dyDescent="0.35">
      <c r="A562" t="s">
        <v>20</v>
      </c>
      <c r="B562">
        <v>198</v>
      </c>
    </row>
    <row r="563" spans="1:2" hidden="1" x14ac:dyDescent="0.35">
      <c r="A563" t="s">
        <v>14</v>
      </c>
      <c r="B563">
        <v>26</v>
      </c>
    </row>
    <row r="564" spans="1:2" x14ac:dyDescent="0.35">
      <c r="A564" t="s">
        <v>20</v>
      </c>
      <c r="B564">
        <v>85</v>
      </c>
    </row>
    <row r="565" spans="1:2" hidden="1" x14ac:dyDescent="0.35">
      <c r="A565" t="s">
        <v>14</v>
      </c>
      <c r="B565">
        <v>1790</v>
      </c>
    </row>
    <row r="566" spans="1:2" x14ac:dyDescent="0.35">
      <c r="A566" t="s">
        <v>20</v>
      </c>
      <c r="B566">
        <v>3596</v>
      </c>
    </row>
    <row r="567" spans="1:2" hidden="1" x14ac:dyDescent="0.35">
      <c r="A567" t="s">
        <v>14</v>
      </c>
      <c r="B567">
        <v>37</v>
      </c>
    </row>
    <row r="568" spans="1:2" x14ac:dyDescent="0.35">
      <c r="A568" t="s">
        <v>20</v>
      </c>
      <c r="B568">
        <v>244</v>
      </c>
    </row>
    <row r="569" spans="1:2" x14ac:dyDescent="0.35">
      <c r="A569" t="s">
        <v>20</v>
      </c>
      <c r="B569">
        <v>5180</v>
      </c>
    </row>
    <row r="570" spans="1:2" x14ac:dyDescent="0.35">
      <c r="A570" t="s">
        <v>20</v>
      </c>
      <c r="B570">
        <v>589</v>
      </c>
    </row>
    <row r="571" spans="1:2" x14ac:dyDescent="0.35">
      <c r="A571" t="s">
        <v>20</v>
      </c>
      <c r="B571">
        <v>2725</v>
      </c>
    </row>
    <row r="572" spans="1:2" hidden="1" x14ac:dyDescent="0.35">
      <c r="A572" t="s">
        <v>14</v>
      </c>
      <c r="B572">
        <v>35</v>
      </c>
    </row>
    <row r="573" spans="1:2" hidden="1" x14ac:dyDescent="0.35">
      <c r="A573" t="s">
        <v>74</v>
      </c>
      <c r="B573">
        <v>94</v>
      </c>
    </row>
    <row r="574" spans="1:2" x14ac:dyDescent="0.35">
      <c r="A574" t="s">
        <v>20</v>
      </c>
      <c r="B574">
        <v>300</v>
      </c>
    </row>
    <row r="575" spans="1:2" x14ac:dyDescent="0.35">
      <c r="A575" t="s">
        <v>20</v>
      </c>
      <c r="B575">
        <v>144</v>
      </c>
    </row>
    <row r="576" spans="1:2" hidden="1" x14ac:dyDescent="0.35">
      <c r="A576" t="s">
        <v>14</v>
      </c>
      <c r="B576">
        <v>558</v>
      </c>
    </row>
    <row r="577" spans="1:2" hidden="1" x14ac:dyDescent="0.35">
      <c r="A577" t="s">
        <v>14</v>
      </c>
      <c r="B577">
        <v>64</v>
      </c>
    </row>
    <row r="578" spans="1:2" hidden="1" x14ac:dyDescent="0.35">
      <c r="A578" t="s">
        <v>74</v>
      </c>
      <c r="B578">
        <v>37</v>
      </c>
    </row>
    <row r="579" spans="1:2" hidden="1" x14ac:dyDescent="0.35">
      <c r="A579" t="s">
        <v>14</v>
      </c>
      <c r="B579">
        <v>245</v>
      </c>
    </row>
    <row r="580" spans="1:2" x14ac:dyDescent="0.35">
      <c r="A580" t="s">
        <v>20</v>
      </c>
      <c r="B580">
        <v>87</v>
      </c>
    </row>
    <row r="581" spans="1:2" x14ac:dyDescent="0.35">
      <c r="A581" t="s">
        <v>20</v>
      </c>
      <c r="B581">
        <v>3116</v>
      </c>
    </row>
    <row r="582" spans="1:2" hidden="1" x14ac:dyDescent="0.35">
      <c r="A582" t="s">
        <v>14</v>
      </c>
      <c r="B582">
        <v>71</v>
      </c>
    </row>
    <row r="583" spans="1:2" hidden="1" x14ac:dyDescent="0.35">
      <c r="A583" t="s">
        <v>14</v>
      </c>
      <c r="B583">
        <v>42</v>
      </c>
    </row>
    <row r="584" spans="1:2" x14ac:dyDescent="0.35">
      <c r="A584" t="s">
        <v>20</v>
      </c>
      <c r="B584">
        <v>909</v>
      </c>
    </row>
    <row r="585" spans="1:2" x14ac:dyDescent="0.35">
      <c r="A585" t="s">
        <v>20</v>
      </c>
      <c r="B585">
        <v>1613</v>
      </c>
    </row>
    <row r="586" spans="1:2" x14ac:dyDescent="0.35">
      <c r="A586" t="s">
        <v>20</v>
      </c>
      <c r="B586">
        <v>136</v>
      </c>
    </row>
    <row r="587" spans="1:2" x14ac:dyDescent="0.35">
      <c r="A587" t="s">
        <v>20</v>
      </c>
      <c r="B587">
        <v>130</v>
      </c>
    </row>
    <row r="588" spans="1:2" hidden="1" x14ac:dyDescent="0.35">
      <c r="A588" t="s">
        <v>14</v>
      </c>
      <c r="B588">
        <v>156</v>
      </c>
    </row>
    <row r="589" spans="1:2" hidden="1" x14ac:dyDescent="0.35">
      <c r="A589" t="s">
        <v>14</v>
      </c>
      <c r="B589">
        <v>1368</v>
      </c>
    </row>
    <row r="590" spans="1:2" hidden="1" x14ac:dyDescent="0.35">
      <c r="A590" t="s">
        <v>14</v>
      </c>
      <c r="B590">
        <v>102</v>
      </c>
    </row>
    <row r="591" spans="1:2" hidden="1" x14ac:dyDescent="0.35">
      <c r="A591" t="s">
        <v>14</v>
      </c>
      <c r="B591">
        <v>86</v>
      </c>
    </row>
    <row r="592" spans="1:2" x14ac:dyDescent="0.35">
      <c r="A592" t="s">
        <v>20</v>
      </c>
      <c r="B592">
        <v>102</v>
      </c>
    </row>
    <row r="593" spans="1:2" hidden="1" x14ac:dyDescent="0.35">
      <c r="A593" t="s">
        <v>14</v>
      </c>
      <c r="B593">
        <v>253</v>
      </c>
    </row>
    <row r="594" spans="1:2" x14ac:dyDescent="0.35">
      <c r="A594" t="s">
        <v>20</v>
      </c>
      <c r="B594">
        <v>4006</v>
      </c>
    </row>
    <row r="595" spans="1:2" hidden="1" x14ac:dyDescent="0.35">
      <c r="A595" t="s">
        <v>14</v>
      </c>
      <c r="B595">
        <v>157</v>
      </c>
    </row>
    <row r="596" spans="1:2" x14ac:dyDescent="0.35">
      <c r="A596" t="s">
        <v>20</v>
      </c>
      <c r="B596">
        <v>1629</v>
      </c>
    </row>
    <row r="597" spans="1:2" hidden="1" x14ac:dyDescent="0.35">
      <c r="A597" t="s">
        <v>14</v>
      </c>
      <c r="B597">
        <v>183</v>
      </c>
    </row>
    <row r="598" spans="1:2" x14ac:dyDescent="0.35">
      <c r="A598" t="s">
        <v>20</v>
      </c>
      <c r="B598">
        <v>2188</v>
      </c>
    </row>
    <row r="599" spans="1:2" x14ac:dyDescent="0.35">
      <c r="A599" t="s">
        <v>20</v>
      </c>
      <c r="B599">
        <v>2409</v>
      </c>
    </row>
    <row r="600" spans="1:2" hidden="1" x14ac:dyDescent="0.35">
      <c r="A600" t="s">
        <v>14</v>
      </c>
      <c r="B600">
        <v>82</v>
      </c>
    </row>
    <row r="601" spans="1:2" hidden="1" x14ac:dyDescent="0.35">
      <c r="A601" t="s">
        <v>14</v>
      </c>
      <c r="B601">
        <v>1</v>
      </c>
    </row>
    <row r="602" spans="1:2" x14ac:dyDescent="0.35">
      <c r="A602" t="s">
        <v>20</v>
      </c>
      <c r="B602">
        <v>194</v>
      </c>
    </row>
    <row r="603" spans="1:2" x14ac:dyDescent="0.35">
      <c r="A603" t="s">
        <v>20</v>
      </c>
      <c r="B603">
        <v>1140</v>
      </c>
    </row>
    <row r="604" spans="1:2" x14ac:dyDescent="0.35">
      <c r="A604" t="s">
        <v>20</v>
      </c>
      <c r="B604">
        <v>102</v>
      </c>
    </row>
    <row r="605" spans="1:2" x14ac:dyDescent="0.35">
      <c r="A605" t="s">
        <v>20</v>
      </c>
      <c r="B605">
        <v>2857</v>
      </c>
    </row>
    <row r="606" spans="1:2" x14ac:dyDescent="0.35">
      <c r="A606" t="s">
        <v>20</v>
      </c>
      <c r="B606">
        <v>107</v>
      </c>
    </row>
    <row r="607" spans="1:2" x14ac:dyDescent="0.35">
      <c r="A607" t="s">
        <v>20</v>
      </c>
      <c r="B607">
        <v>160</v>
      </c>
    </row>
    <row r="608" spans="1:2" x14ac:dyDescent="0.35">
      <c r="A608" t="s">
        <v>20</v>
      </c>
      <c r="B608">
        <v>2230</v>
      </c>
    </row>
    <row r="609" spans="1:2" x14ac:dyDescent="0.35">
      <c r="A609" t="s">
        <v>20</v>
      </c>
      <c r="B609">
        <v>316</v>
      </c>
    </row>
    <row r="610" spans="1:2" x14ac:dyDescent="0.35">
      <c r="A610" t="s">
        <v>20</v>
      </c>
      <c r="B610">
        <v>117</v>
      </c>
    </row>
    <row r="611" spans="1:2" x14ac:dyDescent="0.35">
      <c r="A611" t="s">
        <v>20</v>
      </c>
      <c r="B611">
        <v>6406</v>
      </c>
    </row>
    <row r="612" spans="1:2" hidden="1" x14ac:dyDescent="0.35">
      <c r="A612" t="s">
        <v>74</v>
      </c>
      <c r="B612">
        <v>15</v>
      </c>
    </row>
    <row r="613" spans="1:2" x14ac:dyDescent="0.35">
      <c r="A613" t="s">
        <v>20</v>
      </c>
      <c r="B613">
        <v>192</v>
      </c>
    </row>
    <row r="614" spans="1:2" x14ac:dyDescent="0.35">
      <c r="A614" t="s">
        <v>20</v>
      </c>
      <c r="B614">
        <v>26</v>
      </c>
    </row>
    <row r="615" spans="1:2" x14ac:dyDescent="0.35">
      <c r="A615" t="s">
        <v>20</v>
      </c>
      <c r="B615">
        <v>723</v>
      </c>
    </row>
    <row r="616" spans="1:2" x14ac:dyDescent="0.35">
      <c r="A616" t="s">
        <v>20</v>
      </c>
      <c r="B616">
        <v>170</v>
      </c>
    </row>
    <row r="617" spans="1:2" x14ac:dyDescent="0.35">
      <c r="A617" t="s">
        <v>20</v>
      </c>
      <c r="B617">
        <v>238</v>
      </c>
    </row>
    <row r="618" spans="1:2" x14ac:dyDescent="0.35">
      <c r="A618" t="s">
        <v>20</v>
      </c>
      <c r="B618">
        <v>55</v>
      </c>
    </row>
    <row r="619" spans="1:2" hidden="1" x14ac:dyDescent="0.35">
      <c r="A619" t="s">
        <v>14</v>
      </c>
      <c r="B619">
        <v>1198</v>
      </c>
    </row>
    <row r="620" spans="1:2" hidden="1" x14ac:dyDescent="0.35">
      <c r="A620" t="s">
        <v>14</v>
      </c>
      <c r="B620">
        <v>648</v>
      </c>
    </row>
    <row r="621" spans="1:2" x14ac:dyDescent="0.35">
      <c r="A621" t="s">
        <v>20</v>
      </c>
      <c r="B621">
        <v>128</v>
      </c>
    </row>
    <row r="622" spans="1:2" x14ac:dyDescent="0.35">
      <c r="A622" t="s">
        <v>20</v>
      </c>
      <c r="B622">
        <v>2144</v>
      </c>
    </row>
    <row r="623" spans="1:2" hidden="1" x14ac:dyDescent="0.35">
      <c r="A623" t="s">
        <v>14</v>
      </c>
      <c r="B623">
        <v>64</v>
      </c>
    </row>
    <row r="624" spans="1:2" x14ac:dyDescent="0.35">
      <c r="A624" t="s">
        <v>20</v>
      </c>
      <c r="B624">
        <v>2693</v>
      </c>
    </row>
    <row r="625" spans="1:2" x14ac:dyDescent="0.35">
      <c r="A625" t="s">
        <v>20</v>
      </c>
      <c r="B625">
        <v>432</v>
      </c>
    </row>
    <row r="626" spans="1:2" hidden="1" x14ac:dyDescent="0.35">
      <c r="A626" t="s">
        <v>14</v>
      </c>
      <c r="B626">
        <v>62</v>
      </c>
    </row>
    <row r="627" spans="1:2" x14ac:dyDescent="0.35">
      <c r="A627" t="s">
        <v>20</v>
      </c>
      <c r="B627">
        <v>189</v>
      </c>
    </row>
    <row r="628" spans="1:2" x14ac:dyDescent="0.35">
      <c r="A628" t="s">
        <v>20</v>
      </c>
      <c r="B628">
        <v>154</v>
      </c>
    </row>
    <row r="629" spans="1:2" x14ac:dyDescent="0.35">
      <c r="A629" t="s">
        <v>20</v>
      </c>
      <c r="B629">
        <v>96</v>
      </c>
    </row>
    <row r="630" spans="1:2" hidden="1" x14ac:dyDescent="0.35">
      <c r="A630" t="s">
        <v>14</v>
      </c>
      <c r="B630">
        <v>750</v>
      </c>
    </row>
    <row r="631" spans="1:2" hidden="1" x14ac:dyDescent="0.35">
      <c r="A631" t="s">
        <v>74</v>
      </c>
      <c r="B631">
        <v>87</v>
      </c>
    </row>
    <row r="632" spans="1:2" x14ac:dyDescent="0.35">
      <c r="A632" t="s">
        <v>20</v>
      </c>
      <c r="B632">
        <v>3063</v>
      </c>
    </row>
    <row r="633" spans="1:2" hidden="1" x14ac:dyDescent="0.35">
      <c r="A633" t="s">
        <v>47</v>
      </c>
      <c r="B633">
        <v>278</v>
      </c>
    </row>
    <row r="634" spans="1:2" hidden="1" x14ac:dyDescent="0.35">
      <c r="A634" t="s">
        <v>14</v>
      </c>
      <c r="B634">
        <v>105</v>
      </c>
    </row>
    <row r="635" spans="1:2" hidden="1" x14ac:dyDescent="0.35">
      <c r="A635" t="s">
        <v>74</v>
      </c>
      <c r="B635">
        <v>1658</v>
      </c>
    </row>
    <row r="636" spans="1:2" x14ac:dyDescent="0.35">
      <c r="A636" t="s">
        <v>20</v>
      </c>
      <c r="B636">
        <v>2266</v>
      </c>
    </row>
    <row r="637" spans="1:2" hidden="1" x14ac:dyDescent="0.35">
      <c r="A637" t="s">
        <v>14</v>
      </c>
      <c r="B637">
        <v>2604</v>
      </c>
    </row>
    <row r="638" spans="1:2" hidden="1" x14ac:dyDescent="0.35">
      <c r="A638" t="s">
        <v>14</v>
      </c>
      <c r="B638">
        <v>65</v>
      </c>
    </row>
    <row r="639" spans="1:2" hidden="1" x14ac:dyDescent="0.35">
      <c r="A639" t="s">
        <v>14</v>
      </c>
      <c r="B639">
        <v>94</v>
      </c>
    </row>
    <row r="640" spans="1:2" hidden="1" x14ac:dyDescent="0.35">
      <c r="A640" t="s">
        <v>47</v>
      </c>
      <c r="B640">
        <v>45</v>
      </c>
    </row>
    <row r="641" spans="1:2" hidden="1" x14ac:dyDescent="0.35">
      <c r="A641" t="s">
        <v>14</v>
      </c>
      <c r="B641">
        <v>257</v>
      </c>
    </row>
    <row r="642" spans="1:2" x14ac:dyDescent="0.35">
      <c r="A642" t="s">
        <v>20</v>
      </c>
      <c r="B642">
        <v>194</v>
      </c>
    </row>
    <row r="643" spans="1:2" x14ac:dyDescent="0.35">
      <c r="A643" t="s">
        <v>20</v>
      </c>
      <c r="B643">
        <v>129</v>
      </c>
    </row>
    <row r="644" spans="1:2" x14ac:dyDescent="0.35">
      <c r="A644" t="s">
        <v>20</v>
      </c>
      <c r="B644">
        <v>375</v>
      </c>
    </row>
    <row r="645" spans="1:2" hidden="1" x14ac:dyDescent="0.35">
      <c r="A645" t="s">
        <v>14</v>
      </c>
      <c r="B645">
        <v>2928</v>
      </c>
    </row>
    <row r="646" spans="1:2" hidden="1" x14ac:dyDescent="0.35">
      <c r="A646" t="s">
        <v>14</v>
      </c>
      <c r="B646">
        <v>4697</v>
      </c>
    </row>
    <row r="647" spans="1:2" hidden="1" x14ac:dyDescent="0.35">
      <c r="A647" t="s">
        <v>14</v>
      </c>
      <c r="B647">
        <v>2915</v>
      </c>
    </row>
    <row r="648" spans="1:2" hidden="1" x14ac:dyDescent="0.35">
      <c r="A648" t="s">
        <v>14</v>
      </c>
      <c r="B648">
        <v>18</v>
      </c>
    </row>
    <row r="649" spans="1:2" hidden="1" x14ac:dyDescent="0.35">
      <c r="A649" t="s">
        <v>74</v>
      </c>
      <c r="B649">
        <v>723</v>
      </c>
    </row>
    <row r="650" spans="1:2" hidden="1" x14ac:dyDescent="0.35">
      <c r="A650" t="s">
        <v>14</v>
      </c>
      <c r="B650">
        <v>602</v>
      </c>
    </row>
    <row r="651" spans="1:2" hidden="1" x14ac:dyDescent="0.35">
      <c r="A651" t="s">
        <v>14</v>
      </c>
      <c r="B651">
        <v>1</v>
      </c>
    </row>
    <row r="652" spans="1:2" hidden="1" x14ac:dyDescent="0.35">
      <c r="A652" t="s">
        <v>14</v>
      </c>
      <c r="B652">
        <v>3868</v>
      </c>
    </row>
    <row r="653" spans="1:2" x14ac:dyDescent="0.35">
      <c r="A653" t="s">
        <v>20</v>
      </c>
      <c r="B653">
        <v>409</v>
      </c>
    </row>
    <row r="654" spans="1:2" x14ac:dyDescent="0.35">
      <c r="A654" t="s">
        <v>20</v>
      </c>
      <c r="B654">
        <v>234</v>
      </c>
    </row>
    <row r="655" spans="1:2" x14ac:dyDescent="0.35">
      <c r="A655" t="s">
        <v>20</v>
      </c>
      <c r="B655">
        <v>3016</v>
      </c>
    </row>
    <row r="656" spans="1:2" x14ac:dyDescent="0.35">
      <c r="A656" t="s">
        <v>20</v>
      </c>
      <c r="B656">
        <v>264</v>
      </c>
    </row>
    <row r="657" spans="1:2" hidden="1" x14ac:dyDescent="0.35">
      <c r="A657" t="s">
        <v>14</v>
      </c>
      <c r="B657">
        <v>504</v>
      </c>
    </row>
    <row r="658" spans="1:2" hidden="1" x14ac:dyDescent="0.35">
      <c r="A658" t="s">
        <v>14</v>
      </c>
      <c r="B658">
        <v>14</v>
      </c>
    </row>
    <row r="659" spans="1:2" hidden="1" x14ac:dyDescent="0.35">
      <c r="A659" t="s">
        <v>74</v>
      </c>
      <c r="B659">
        <v>390</v>
      </c>
    </row>
    <row r="660" spans="1:2" hidden="1" x14ac:dyDescent="0.35">
      <c r="A660" t="s">
        <v>14</v>
      </c>
      <c r="B660">
        <v>750</v>
      </c>
    </row>
    <row r="661" spans="1:2" hidden="1" x14ac:dyDescent="0.35">
      <c r="A661" t="s">
        <v>14</v>
      </c>
      <c r="B661">
        <v>77</v>
      </c>
    </row>
    <row r="662" spans="1:2" hidden="1" x14ac:dyDescent="0.35">
      <c r="A662" t="s">
        <v>14</v>
      </c>
      <c r="B662">
        <v>752</v>
      </c>
    </row>
    <row r="663" spans="1:2" hidden="1" x14ac:dyDescent="0.35">
      <c r="A663" t="s">
        <v>14</v>
      </c>
      <c r="B663">
        <v>131</v>
      </c>
    </row>
    <row r="664" spans="1:2" hidden="1" x14ac:dyDescent="0.35">
      <c r="A664" t="s">
        <v>14</v>
      </c>
      <c r="B664">
        <v>87</v>
      </c>
    </row>
    <row r="665" spans="1:2" hidden="1" x14ac:dyDescent="0.35">
      <c r="A665" t="s">
        <v>14</v>
      </c>
      <c r="B665">
        <v>1063</v>
      </c>
    </row>
    <row r="666" spans="1:2" x14ac:dyDescent="0.35">
      <c r="A666" t="s">
        <v>20</v>
      </c>
      <c r="B666">
        <v>272</v>
      </c>
    </row>
    <row r="667" spans="1:2" hidden="1" x14ac:dyDescent="0.35">
      <c r="A667" t="s">
        <v>74</v>
      </c>
      <c r="B667">
        <v>25</v>
      </c>
    </row>
    <row r="668" spans="1:2" x14ac:dyDescent="0.35">
      <c r="A668" t="s">
        <v>20</v>
      </c>
      <c r="B668">
        <v>419</v>
      </c>
    </row>
    <row r="669" spans="1:2" hidden="1" x14ac:dyDescent="0.35">
      <c r="A669" t="s">
        <v>14</v>
      </c>
      <c r="B669">
        <v>76</v>
      </c>
    </row>
    <row r="670" spans="1:2" x14ac:dyDescent="0.35">
      <c r="A670" t="s">
        <v>20</v>
      </c>
      <c r="B670">
        <v>1621</v>
      </c>
    </row>
    <row r="671" spans="1:2" x14ac:dyDescent="0.35">
      <c r="A671" t="s">
        <v>20</v>
      </c>
      <c r="B671">
        <v>1101</v>
      </c>
    </row>
    <row r="672" spans="1:2" x14ac:dyDescent="0.35">
      <c r="A672" t="s">
        <v>20</v>
      </c>
      <c r="B672">
        <v>1073</v>
      </c>
    </row>
    <row r="673" spans="1:2" hidden="1" x14ac:dyDescent="0.35">
      <c r="A673" t="s">
        <v>14</v>
      </c>
      <c r="B673">
        <v>4428</v>
      </c>
    </row>
    <row r="674" spans="1:2" hidden="1" x14ac:dyDescent="0.35">
      <c r="A674" t="s">
        <v>14</v>
      </c>
      <c r="B674">
        <v>58</v>
      </c>
    </row>
    <row r="675" spans="1:2" hidden="1" x14ac:dyDescent="0.35">
      <c r="A675" t="s">
        <v>74</v>
      </c>
      <c r="B675">
        <v>1218</v>
      </c>
    </row>
    <row r="676" spans="1:2" x14ac:dyDescent="0.35">
      <c r="A676" t="s">
        <v>20</v>
      </c>
      <c r="B676">
        <v>331</v>
      </c>
    </row>
    <row r="677" spans="1:2" x14ac:dyDescent="0.35">
      <c r="A677" t="s">
        <v>20</v>
      </c>
      <c r="B677">
        <v>1170</v>
      </c>
    </row>
    <row r="678" spans="1:2" hidden="1" x14ac:dyDescent="0.35">
      <c r="A678" t="s">
        <v>14</v>
      </c>
      <c r="B678">
        <v>111</v>
      </c>
    </row>
    <row r="679" spans="1:2" hidden="1" x14ac:dyDescent="0.35">
      <c r="A679" t="s">
        <v>74</v>
      </c>
      <c r="B679">
        <v>215</v>
      </c>
    </row>
    <row r="680" spans="1:2" x14ac:dyDescent="0.35">
      <c r="A680" t="s">
        <v>20</v>
      </c>
      <c r="B680">
        <v>363</v>
      </c>
    </row>
    <row r="681" spans="1:2" hidden="1" x14ac:dyDescent="0.35">
      <c r="A681" t="s">
        <v>14</v>
      </c>
      <c r="B681">
        <v>2955</v>
      </c>
    </row>
    <row r="682" spans="1:2" hidden="1" x14ac:dyDescent="0.35">
      <c r="A682" t="s">
        <v>14</v>
      </c>
      <c r="B682">
        <v>1657</v>
      </c>
    </row>
    <row r="683" spans="1:2" x14ac:dyDescent="0.35">
      <c r="A683" t="s">
        <v>20</v>
      </c>
      <c r="B683">
        <v>103</v>
      </c>
    </row>
    <row r="684" spans="1:2" x14ac:dyDescent="0.35">
      <c r="A684" t="s">
        <v>20</v>
      </c>
      <c r="B684">
        <v>147</v>
      </c>
    </row>
    <row r="685" spans="1:2" x14ac:dyDescent="0.35">
      <c r="A685" t="s">
        <v>20</v>
      </c>
      <c r="B685">
        <v>110</v>
      </c>
    </row>
    <row r="686" spans="1:2" hidden="1" x14ac:dyDescent="0.35">
      <c r="A686" t="s">
        <v>14</v>
      </c>
      <c r="B686">
        <v>926</v>
      </c>
    </row>
    <row r="687" spans="1:2" x14ac:dyDescent="0.35">
      <c r="A687" t="s">
        <v>20</v>
      </c>
      <c r="B687">
        <v>134</v>
      </c>
    </row>
    <row r="688" spans="1:2" x14ac:dyDescent="0.35">
      <c r="A688" t="s">
        <v>20</v>
      </c>
      <c r="B688">
        <v>269</v>
      </c>
    </row>
    <row r="689" spans="1:2" x14ac:dyDescent="0.35">
      <c r="A689" t="s">
        <v>20</v>
      </c>
      <c r="B689">
        <v>175</v>
      </c>
    </row>
    <row r="690" spans="1:2" x14ac:dyDescent="0.35">
      <c r="A690" t="s">
        <v>20</v>
      </c>
      <c r="B690">
        <v>69</v>
      </c>
    </row>
    <row r="691" spans="1:2" x14ac:dyDescent="0.35">
      <c r="A691" t="s">
        <v>20</v>
      </c>
      <c r="B691">
        <v>190</v>
      </c>
    </row>
    <row r="692" spans="1:2" x14ac:dyDescent="0.35">
      <c r="A692" t="s">
        <v>20</v>
      </c>
      <c r="B692">
        <v>237</v>
      </c>
    </row>
    <row r="693" spans="1:2" hidden="1" x14ac:dyDescent="0.35">
      <c r="A693" t="s">
        <v>14</v>
      </c>
      <c r="B693">
        <v>77</v>
      </c>
    </row>
    <row r="694" spans="1:2" hidden="1" x14ac:dyDescent="0.35">
      <c r="A694" t="s">
        <v>14</v>
      </c>
      <c r="B694">
        <v>1748</v>
      </c>
    </row>
    <row r="695" spans="1:2" hidden="1" x14ac:dyDescent="0.35">
      <c r="A695" t="s">
        <v>14</v>
      </c>
      <c r="B695">
        <v>79</v>
      </c>
    </row>
    <row r="696" spans="1:2" x14ac:dyDescent="0.35">
      <c r="A696" t="s">
        <v>20</v>
      </c>
      <c r="B696">
        <v>196</v>
      </c>
    </row>
    <row r="697" spans="1:2" hidden="1" x14ac:dyDescent="0.35">
      <c r="A697" t="s">
        <v>14</v>
      </c>
      <c r="B697">
        <v>889</v>
      </c>
    </row>
    <row r="698" spans="1:2" x14ac:dyDescent="0.35">
      <c r="A698" t="s">
        <v>20</v>
      </c>
      <c r="B698">
        <v>7295</v>
      </c>
    </row>
    <row r="699" spans="1:2" x14ac:dyDescent="0.35">
      <c r="A699" t="s">
        <v>20</v>
      </c>
      <c r="B699">
        <v>2893</v>
      </c>
    </row>
    <row r="700" spans="1:2" hidden="1" x14ac:dyDescent="0.35">
      <c r="A700" t="s">
        <v>14</v>
      </c>
      <c r="B700">
        <v>56</v>
      </c>
    </row>
    <row r="701" spans="1:2" hidden="1" x14ac:dyDescent="0.35">
      <c r="A701" t="s">
        <v>14</v>
      </c>
      <c r="B701">
        <v>1</v>
      </c>
    </row>
    <row r="702" spans="1:2" x14ac:dyDescent="0.35">
      <c r="A702" t="s">
        <v>20</v>
      </c>
      <c r="B702">
        <v>820</v>
      </c>
    </row>
    <row r="703" spans="1:2" hidden="1" x14ac:dyDescent="0.35">
      <c r="A703" t="s">
        <v>14</v>
      </c>
      <c r="B703">
        <v>83</v>
      </c>
    </row>
    <row r="704" spans="1:2" x14ac:dyDescent="0.35">
      <c r="A704" t="s">
        <v>20</v>
      </c>
      <c r="B704">
        <v>2038</v>
      </c>
    </row>
    <row r="705" spans="1:2" x14ac:dyDescent="0.35">
      <c r="A705" t="s">
        <v>20</v>
      </c>
      <c r="B705">
        <v>116</v>
      </c>
    </row>
    <row r="706" spans="1:2" hidden="1" x14ac:dyDescent="0.35">
      <c r="A706" t="s">
        <v>14</v>
      </c>
      <c r="B706">
        <v>2025</v>
      </c>
    </row>
    <row r="707" spans="1:2" x14ac:dyDescent="0.35">
      <c r="A707" t="s">
        <v>20</v>
      </c>
      <c r="B707">
        <v>1345</v>
      </c>
    </row>
    <row r="708" spans="1:2" x14ac:dyDescent="0.35">
      <c r="A708" t="s">
        <v>20</v>
      </c>
      <c r="B708">
        <v>168</v>
      </c>
    </row>
    <row r="709" spans="1:2" x14ac:dyDescent="0.35">
      <c r="A709" t="s">
        <v>20</v>
      </c>
      <c r="B709">
        <v>137</v>
      </c>
    </row>
    <row r="710" spans="1:2" x14ac:dyDescent="0.35">
      <c r="A710" t="s">
        <v>20</v>
      </c>
      <c r="B710">
        <v>186</v>
      </c>
    </row>
    <row r="711" spans="1:2" x14ac:dyDescent="0.35">
      <c r="A711" t="s">
        <v>20</v>
      </c>
      <c r="B711">
        <v>125</v>
      </c>
    </row>
    <row r="712" spans="1:2" hidden="1" x14ac:dyDescent="0.35">
      <c r="A712" t="s">
        <v>14</v>
      </c>
      <c r="B712">
        <v>14</v>
      </c>
    </row>
    <row r="713" spans="1:2" x14ac:dyDescent="0.35">
      <c r="A713" t="s">
        <v>20</v>
      </c>
      <c r="B713">
        <v>202</v>
      </c>
    </row>
    <row r="714" spans="1:2" x14ac:dyDescent="0.35">
      <c r="A714" t="s">
        <v>20</v>
      </c>
      <c r="B714">
        <v>103</v>
      </c>
    </row>
    <row r="715" spans="1:2" x14ac:dyDescent="0.35">
      <c r="A715" t="s">
        <v>20</v>
      </c>
      <c r="B715">
        <v>1785</v>
      </c>
    </row>
    <row r="716" spans="1:2" hidden="1" x14ac:dyDescent="0.35">
      <c r="A716" t="s">
        <v>14</v>
      </c>
      <c r="B716">
        <v>656</v>
      </c>
    </row>
    <row r="717" spans="1:2" x14ac:dyDescent="0.35">
      <c r="A717" t="s">
        <v>20</v>
      </c>
      <c r="B717">
        <v>157</v>
      </c>
    </row>
    <row r="718" spans="1:2" x14ac:dyDescent="0.35">
      <c r="A718" t="s">
        <v>20</v>
      </c>
      <c r="B718">
        <v>555</v>
      </c>
    </row>
    <row r="719" spans="1:2" x14ac:dyDescent="0.35">
      <c r="A719" t="s">
        <v>20</v>
      </c>
      <c r="B719">
        <v>297</v>
      </c>
    </row>
    <row r="720" spans="1:2" x14ac:dyDescent="0.35">
      <c r="A720" t="s">
        <v>20</v>
      </c>
      <c r="B720">
        <v>123</v>
      </c>
    </row>
    <row r="721" spans="1:2" hidden="1" x14ac:dyDescent="0.35">
      <c r="A721" t="s">
        <v>74</v>
      </c>
      <c r="B721">
        <v>38</v>
      </c>
    </row>
    <row r="722" spans="1:2" hidden="1" x14ac:dyDescent="0.35">
      <c r="A722" t="s">
        <v>74</v>
      </c>
      <c r="B722">
        <v>60</v>
      </c>
    </row>
    <row r="723" spans="1:2" x14ac:dyDescent="0.35">
      <c r="A723" t="s">
        <v>20</v>
      </c>
      <c r="B723">
        <v>3036</v>
      </c>
    </row>
    <row r="724" spans="1:2" x14ac:dyDescent="0.35">
      <c r="A724" t="s">
        <v>20</v>
      </c>
      <c r="B724">
        <v>144</v>
      </c>
    </row>
    <row r="725" spans="1:2" x14ac:dyDescent="0.35">
      <c r="A725" t="s">
        <v>20</v>
      </c>
      <c r="B725">
        <v>121</v>
      </c>
    </row>
    <row r="726" spans="1:2" hidden="1" x14ac:dyDescent="0.35">
      <c r="A726" t="s">
        <v>14</v>
      </c>
      <c r="B726">
        <v>1596</v>
      </c>
    </row>
    <row r="727" spans="1:2" hidden="1" x14ac:dyDescent="0.35">
      <c r="A727" t="s">
        <v>74</v>
      </c>
      <c r="B727">
        <v>524</v>
      </c>
    </row>
    <row r="728" spans="1:2" x14ac:dyDescent="0.35">
      <c r="A728" t="s">
        <v>20</v>
      </c>
      <c r="B728">
        <v>181</v>
      </c>
    </row>
    <row r="729" spans="1:2" hidden="1" x14ac:dyDescent="0.35">
      <c r="A729" t="s">
        <v>14</v>
      </c>
      <c r="B729">
        <v>10</v>
      </c>
    </row>
    <row r="730" spans="1:2" x14ac:dyDescent="0.35">
      <c r="A730" t="s">
        <v>20</v>
      </c>
      <c r="B730">
        <v>122</v>
      </c>
    </row>
    <row r="731" spans="1:2" x14ac:dyDescent="0.35">
      <c r="A731" t="s">
        <v>20</v>
      </c>
      <c r="B731">
        <v>1071</v>
      </c>
    </row>
    <row r="732" spans="1:2" hidden="1" x14ac:dyDescent="0.35">
      <c r="A732" t="s">
        <v>74</v>
      </c>
      <c r="B732">
        <v>219</v>
      </c>
    </row>
    <row r="733" spans="1:2" hidden="1" x14ac:dyDescent="0.35">
      <c r="A733" t="s">
        <v>14</v>
      </c>
      <c r="B733">
        <v>1121</v>
      </c>
    </row>
    <row r="734" spans="1:2" x14ac:dyDescent="0.35">
      <c r="A734" t="s">
        <v>20</v>
      </c>
      <c r="B734">
        <v>980</v>
      </c>
    </row>
    <row r="735" spans="1:2" x14ac:dyDescent="0.35">
      <c r="A735" t="s">
        <v>20</v>
      </c>
      <c r="B735">
        <v>536</v>
      </c>
    </row>
    <row r="736" spans="1:2" x14ac:dyDescent="0.35">
      <c r="A736" t="s">
        <v>20</v>
      </c>
      <c r="B736">
        <v>1991</v>
      </c>
    </row>
    <row r="737" spans="1:2" hidden="1" x14ac:dyDescent="0.35">
      <c r="A737" t="s">
        <v>74</v>
      </c>
      <c r="B737">
        <v>29</v>
      </c>
    </row>
    <row r="738" spans="1:2" x14ac:dyDescent="0.35">
      <c r="A738" t="s">
        <v>20</v>
      </c>
      <c r="B738">
        <v>180</v>
      </c>
    </row>
    <row r="739" spans="1:2" hidden="1" x14ac:dyDescent="0.35">
      <c r="A739" t="s">
        <v>14</v>
      </c>
      <c r="B739">
        <v>15</v>
      </c>
    </row>
    <row r="740" spans="1:2" hidden="1" x14ac:dyDescent="0.35">
      <c r="A740" t="s">
        <v>14</v>
      </c>
      <c r="B740">
        <v>191</v>
      </c>
    </row>
    <row r="741" spans="1:2" hidden="1" x14ac:dyDescent="0.35">
      <c r="A741" t="s">
        <v>14</v>
      </c>
      <c r="B741">
        <v>16</v>
      </c>
    </row>
    <row r="742" spans="1:2" x14ac:dyDescent="0.35">
      <c r="A742" t="s">
        <v>20</v>
      </c>
      <c r="B742">
        <v>130</v>
      </c>
    </row>
    <row r="743" spans="1:2" x14ac:dyDescent="0.35">
      <c r="A743" t="s">
        <v>20</v>
      </c>
      <c r="B743">
        <v>122</v>
      </c>
    </row>
    <row r="744" spans="1:2" hidden="1" x14ac:dyDescent="0.35">
      <c r="A744" t="s">
        <v>14</v>
      </c>
      <c r="B744">
        <v>17</v>
      </c>
    </row>
    <row r="745" spans="1:2" x14ac:dyDescent="0.35">
      <c r="A745" t="s">
        <v>20</v>
      </c>
      <c r="B745">
        <v>140</v>
      </c>
    </row>
    <row r="746" spans="1:2" hidden="1" x14ac:dyDescent="0.35">
      <c r="A746" t="s">
        <v>14</v>
      </c>
      <c r="B746">
        <v>34</v>
      </c>
    </row>
    <row r="747" spans="1:2" x14ac:dyDescent="0.35">
      <c r="A747" t="s">
        <v>20</v>
      </c>
      <c r="B747">
        <v>3388</v>
      </c>
    </row>
    <row r="748" spans="1:2" x14ac:dyDescent="0.35">
      <c r="A748" t="s">
        <v>20</v>
      </c>
      <c r="B748">
        <v>280</v>
      </c>
    </row>
    <row r="749" spans="1:2" hidden="1" x14ac:dyDescent="0.35">
      <c r="A749" t="s">
        <v>74</v>
      </c>
      <c r="B749">
        <v>614</v>
      </c>
    </row>
    <row r="750" spans="1:2" x14ac:dyDescent="0.35">
      <c r="A750" t="s">
        <v>20</v>
      </c>
      <c r="B750">
        <v>366</v>
      </c>
    </row>
    <row r="751" spans="1:2" hidden="1" x14ac:dyDescent="0.35">
      <c r="A751" t="s">
        <v>14</v>
      </c>
      <c r="B751">
        <v>1</v>
      </c>
    </row>
    <row r="752" spans="1:2" x14ac:dyDescent="0.35">
      <c r="A752" t="s">
        <v>20</v>
      </c>
      <c r="B752">
        <v>270</v>
      </c>
    </row>
    <row r="753" spans="1:2" hidden="1" x14ac:dyDescent="0.35">
      <c r="A753" t="s">
        <v>74</v>
      </c>
      <c r="B753">
        <v>114</v>
      </c>
    </row>
    <row r="754" spans="1:2" x14ac:dyDescent="0.35">
      <c r="A754" t="s">
        <v>20</v>
      </c>
      <c r="B754">
        <v>137</v>
      </c>
    </row>
    <row r="755" spans="1:2" x14ac:dyDescent="0.35">
      <c r="A755" t="s">
        <v>20</v>
      </c>
      <c r="B755">
        <v>3205</v>
      </c>
    </row>
    <row r="756" spans="1:2" x14ac:dyDescent="0.35">
      <c r="A756" t="s">
        <v>20</v>
      </c>
      <c r="B756">
        <v>288</v>
      </c>
    </row>
    <row r="757" spans="1:2" x14ac:dyDescent="0.35">
      <c r="A757" t="s">
        <v>20</v>
      </c>
      <c r="B757">
        <v>148</v>
      </c>
    </row>
    <row r="758" spans="1:2" x14ac:dyDescent="0.35">
      <c r="A758" t="s">
        <v>20</v>
      </c>
      <c r="B758">
        <v>114</v>
      </c>
    </row>
    <row r="759" spans="1:2" x14ac:dyDescent="0.35">
      <c r="A759" t="s">
        <v>20</v>
      </c>
      <c r="B759">
        <v>1518</v>
      </c>
    </row>
    <row r="760" spans="1:2" hidden="1" x14ac:dyDescent="0.35">
      <c r="A760" t="s">
        <v>14</v>
      </c>
      <c r="B760">
        <v>1274</v>
      </c>
    </row>
    <row r="761" spans="1:2" hidden="1" x14ac:dyDescent="0.35">
      <c r="A761" t="s">
        <v>14</v>
      </c>
      <c r="B761">
        <v>210</v>
      </c>
    </row>
    <row r="762" spans="1:2" x14ac:dyDescent="0.35">
      <c r="A762" t="s">
        <v>20</v>
      </c>
      <c r="B762">
        <v>166</v>
      </c>
    </row>
    <row r="763" spans="1:2" x14ac:dyDescent="0.35">
      <c r="A763" t="s">
        <v>20</v>
      </c>
      <c r="B763">
        <v>100</v>
      </c>
    </row>
    <row r="764" spans="1:2" x14ac:dyDescent="0.35">
      <c r="A764" t="s">
        <v>20</v>
      </c>
      <c r="B764">
        <v>235</v>
      </c>
    </row>
    <row r="765" spans="1:2" x14ac:dyDescent="0.35">
      <c r="A765" t="s">
        <v>20</v>
      </c>
      <c r="B765">
        <v>148</v>
      </c>
    </row>
    <row r="766" spans="1:2" x14ac:dyDescent="0.35">
      <c r="A766" t="s">
        <v>20</v>
      </c>
      <c r="B766">
        <v>198</v>
      </c>
    </row>
    <row r="767" spans="1:2" hidden="1" x14ac:dyDescent="0.35">
      <c r="A767" t="s">
        <v>14</v>
      </c>
      <c r="B767">
        <v>248</v>
      </c>
    </row>
    <row r="768" spans="1:2" hidden="1" x14ac:dyDescent="0.35">
      <c r="A768" t="s">
        <v>14</v>
      </c>
      <c r="B768">
        <v>513</v>
      </c>
    </row>
    <row r="769" spans="1:2" x14ac:dyDescent="0.35">
      <c r="A769" t="s">
        <v>20</v>
      </c>
      <c r="B769">
        <v>150</v>
      </c>
    </row>
    <row r="770" spans="1:2" hidden="1" x14ac:dyDescent="0.35">
      <c r="A770" t="s">
        <v>14</v>
      </c>
      <c r="B770">
        <v>3410</v>
      </c>
    </row>
    <row r="771" spans="1:2" x14ac:dyDescent="0.35">
      <c r="A771" t="s">
        <v>20</v>
      </c>
      <c r="B771">
        <v>216</v>
      </c>
    </row>
    <row r="772" spans="1:2" hidden="1" x14ac:dyDescent="0.35">
      <c r="A772" t="s">
        <v>74</v>
      </c>
      <c r="B772">
        <v>26</v>
      </c>
    </row>
    <row r="773" spans="1:2" x14ac:dyDescent="0.35">
      <c r="A773" t="s">
        <v>20</v>
      </c>
      <c r="B773">
        <v>5139</v>
      </c>
    </row>
    <row r="774" spans="1:2" x14ac:dyDescent="0.35">
      <c r="A774" t="s">
        <v>20</v>
      </c>
      <c r="B774">
        <v>2353</v>
      </c>
    </row>
    <row r="775" spans="1:2" x14ac:dyDescent="0.35">
      <c r="A775" t="s">
        <v>20</v>
      </c>
      <c r="B775">
        <v>78</v>
      </c>
    </row>
    <row r="776" spans="1:2" hidden="1" x14ac:dyDescent="0.35">
      <c r="A776" t="s">
        <v>14</v>
      </c>
      <c r="B776">
        <v>10</v>
      </c>
    </row>
    <row r="777" spans="1:2" hidden="1" x14ac:dyDescent="0.35">
      <c r="A777" t="s">
        <v>14</v>
      </c>
      <c r="B777">
        <v>2201</v>
      </c>
    </row>
    <row r="778" spans="1:2" hidden="1" x14ac:dyDescent="0.35">
      <c r="A778" t="s">
        <v>14</v>
      </c>
      <c r="B778">
        <v>676</v>
      </c>
    </row>
    <row r="779" spans="1:2" x14ac:dyDescent="0.35">
      <c r="A779" t="s">
        <v>20</v>
      </c>
      <c r="B779">
        <v>174</v>
      </c>
    </row>
    <row r="780" spans="1:2" hidden="1" x14ac:dyDescent="0.35">
      <c r="A780" t="s">
        <v>14</v>
      </c>
      <c r="B780">
        <v>831</v>
      </c>
    </row>
    <row r="781" spans="1:2" x14ac:dyDescent="0.35">
      <c r="A781" t="s">
        <v>20</v>
      </c>
      <c r="B781">
        <v>164</v>
      </c>
    </row>
    <row r="782" spans="1:2" hidden="1" x14ac:dyDescent="0.35">
      <c r="A782" t="s">
        <v>74</v>
      </c>
      <c r="B782">
        <v>56</v>
      </c>
    </row>
    <row r="783" spans="1:2" x14ac:dyDescent="0.35">
      <c r="A783" t="s">
        <v>20</v>
      </c>
      <c r="B783">
        <v>161</v>
      </c>
    </row>
    <row r="784" spans="1:2" x14ac:dyDescent="0.35">
      <c r="A784" t="s">
        <v>20</v>
      </c>
      <c r="B784">
        <v>138</v>
      </c>
    </row>
    <row r="785" spans="1:2" x14ac:dyDescent="0.35">
      <c r="A785" t="s">
        <v>20</v>
      </c>
      <c r="B785">
        <v>3308</v>
      </c>
    </row>
    <row r="786" spans="1:2" x14ac:dyDescent="0.35">
      <c r="A786" t="s">
        <v>20</v>
      </c>
      <c r="B786">
        <v>127</v>
      </c>
    </row>
    <row r="787" spans="1:2" x14ac:dyDescent="0.35">
      <c r="A787" t="s">
        <v>20</v>
      </c>
      <c r="B787">
        <v>207</v>
      </c>
    </row>
    <row r="788" spans="1:2" hidden="1" x14ac:dyDescent="0.35">
      <c r="A788" t="s">
        <v>14</v>
      </c>
      <c r="B788">
        <v>859</v>
      </c>
    </row>
    <row r="789" spans="1:2" hidden="1" x14ac:dyDescent="0.35">
      <c r="A789" t="s">
        <v>47</v>
      </c>
      <c r="B789">
        <v>31</v>
      </c>
    </row>
    <row r="790" spans="1:2" hidden="1" x14ac:dyDescent="0.35">
      <c r="A790" t="s">
        <v>14</v>
      </c>
      <c r="B790">
        <v>45</v>
      </c>
    </row>
    <row r="791" spans="1:2" hidden="1" x14ac:dyDescent="0.35">
      <c r="A791" t="s">
        <v>74</v>
      </c>
      <c r="B791">
        <v>1113</v>
      </c>
    </row>
    <row r="792" spans="1:2" hidden="1" x14ac:dyDescent="0.35">
      <c r="A792" t="s">
        <v>14</v>
      </c>
      <c r="B792">
        <v>6</v>
      </c>
    </row>
    <row r="793" spans="1:2" hidden="1" x14ac:dyDescent="0.35">
      <c r="A793" t="s">
        <v>14</v>
      </c>
      <c r="B793">
        <v>7</v>
      </c>
    </row>
    <row r="794" spans="1:2" x14ac:dyDescent="0.35">
      <c r="A794" t="s">
        <v>20</v>
      </c>
      <c r="B794">
        <v>181</v>
      </c>
    </row>
    <row r="795" spans="1:2" x14ac:dyDescent="0.35">
      <c r="A795" t="s">
        <v>20</v>
      </c>
      <c r="B795">
        <v>110</v>
      </c>
    </row>
    <row r="796" spans="1:2" hidden="1" x14ac:dyDescent="0.35">
      <c r="A796" t="s">
        <v>14</v>
      </c>
      <c r="B796">
        <v>31</v>
      </c>
    </row>
    <row r="797" spans="1:2" hidden="1" x14ac:dyDescent="0.35">
      <c r="A797" t="s">
        <v>14</v>
      </c>
      <c r="B797">
        <v>78</v>
      </c>
    </row>
    <row r="798" spans="1:2" x14ac:dyDescent="0.35">
      <c r="A798" t="s">
        <v>20</v>
      </c>
      <c r="B798">
        <v>185</v>
      </c>
    </row>
    <row r="799" spans="1:2" x14ac:dyDescent="0.35">
      <c r="A799" t="s">
        <v>20</v>
      </c>
      <c r="B799">
        <v>121</v>
      </c>
    </row>
    <row r="800" spans="1:2" hidden="1" x14ac:dyDescent="0.35">
      <c r="A800" t="s">
        <v>14</v>
      </c>
      <c r="B800">
        <v>1225</v>
      </c>
    </row>
    <row r="801" spans="1:2" hidden="1" x14ac:dyDescent="0.35">
      <c r="A801" t="s">
        <v>14</v>
      </c>
      <c r="B801">
        <v>1</v>
      </c>
    </row>
    <row r="802" spans="1:2" x14ac:dyDescent="0.35">
      <c r="A802" t="s">
        <v>20</v>
      </c>
      <c r="B802">
        <v>106</v>
      </c>
    </row>
    <row r="803" spans="1:2" x14ac:dyDescent="0.35">
      <c r="A803" t="s">
        <v>20</v>
      </c>
      <c r="B803">
        <v>142</v>
      </c>
    </row>
    <row r="804" spans="1:2" x14ac:dyDescent="0.35">
      <c r="A804" t="s">
        <v>20</v>
      </c>
      <c r="B804">
        <v>233</v>
      </c>
    </row>
    <row r="805" spans="1:2" x14ac:dyDescent="0.35">
      <c r="A805" t="s">
        <v>20</v>
      </c>
      <c r="B805">
        <v>218</v>
      </c>
    </row>
    <row r="806" spans="1:2" hidden="1" x14ac:dyDescent="0.35">
      <c r="A806" t="s">
        <v>14</v>
      </c>
      <c r="B806">
        <v>67</v>
      </c>
    </row>
    <row r="807" spans="1:2" x14ac:dyDescent="0.35">
      <c r="A807" t="s">
        <v>20</v>
      </c>
      <c r="B807">
        <v>76</v>
      </c>
    </row>
    <row r="808" spans="1:2" x14ac:dyDescent="0.35">
      <c r="A808" t="s">
        <v>20</v>
      </c>
      <c r="B808">
        <v>43</v>
      </c>
    </row>
    <row r="809" spans="1:2" hidden="1" x14ac:dyDescent="0.35">
      <c r="A809" t="s">
        <v>14</v>
      </c>
      <c r="B809">
        <v>19</v>
      </c>
    </row>
    <row r="810" spans="1:2" hidden="1" x14ac:dyDescent="0.35">
      <c r="A810" t="s">
        <v>14</v>
      </c>
      <c r="B810">
        <v>2108</v>
      </c>
    </row>
    <row r="811" spans="1:2" x14ac:dyDescent="0.35">
      <c r="A811" t="s">
        <v>20</v>
      </c>
      <c r="B811">
        <v>221</v>
      </c>
    </row>
    <row r="812" spans="1:2" hidden="1" x14ac:dyDescent="0.35">
      <c r="A812" t="s">
        <v>14</v>
      </c>
      <c r="B812">
        <v>679</v>
      </c>
    </row>
    <row r="813" spans="1:2" x14ac:dyDescent="0.35">
      <c r="A813" t="s">
        <v>20</v>
      </c>
      <c r="B813">
        <v>2805</v>
      </c>
    </row>
    <row r="814" spans="1:2" x14ac:dyDescent="0.35">
      <c r="A814" t="s">
        <v>20</v>
      </c>
      <c r="B814">
        <v>68</v>
      </c>
    </row>
    <row r="815" spans="1:2" hidden="1" x14ac:dyDescent="0.35">
      <c r="A815" t="s">
        <v>14</v>
      </c>
      <c r="B815">
        <v>36</v>
      </c>
    </row>
    <row r="816" spans="1:2" x14ac:dyDescent="0.35">
      <c r="A816" t="s">
        <v>20</v>
      </c>
      <c r="B816">
        <v>183</v>
      </c>
    </row>
    <row r="817" spans="1:2" x14ac:dyDescent="0.35">
      <c r="A817" t="s">
        <v>20</v>
      </c>
      <c r="B817">
        <v>133</v>
      </c>
    </row>
    <row r="818" spans="1:2" x14ac:dyDescent="0.35">
      <c r="A818" t="s">
        <v>20</v>
      </c>
      <c r="B818">
        <v>2489</v>
      </c>
    </row>
    <row r="819" spans="1:2" x14ac:dyDescent="0.35">
      <c r="A819" t="s">
        <v>20</v>
      </c>
      <c r="B819">
        <v>69</v>
      </c>
    </row>
    <row r="820" spans="1:2" hidden="1" x14ac:dyDescent="0.35">
      <c r="A820" t="s">
        <v>14</v>
      </c>
      <c r="B820">
        <v>47</v>
      </c>
    </row>
    <row r="821" spans="1:2" x14ac:dyDescent="0.35">
      <c r="A821" t="s">
        <v>20</v>
      </c>
      <c r="B821">
        <v>279</v>
      </c>
    </row>
    <row r="822" spans="1:2" x14ac:dyDescent="0.35">
      <c r="A822" t="s">
        <v>20</v>
      </c>
      <c r="B822">
        <v>210</v>
      </c>
    </row>
    <row r="823" spans="1:2" x14ac:dyDescent="0.35">
      <c r="A823" t="s">
        <v>20</v>
      </c>
      <c r="B823">
        <v>2100</v>
      </c>
    </row>
    <row r="824" spans="1:2" x14ac:dyDescent="0.35">
      <c r="A824" t="s">
        <v>20</v>
      </c>
      <c r="B824">
        <v>252</v>
      </c>
    </row>
    <row r="825" spans="1:2" x14ac:dyDescent="0.35">
      <c r="A825" t="s">
        <v>20</v>
      </c>
      <c r="B825">
        <v>1280</v>
      </c>
    </row>
    <row r="826" spans="1:2" x14ac:dyDescent="0.35">
      <c r="A826" t="s">
        <v>20</v>
      </c>
      <c r="B826">
        <v>157</v>
      </c>
    </row>
    <row r="827" spans="1:2" x14ac:dyDescent="0.35">
      <c r="A827" t="s">
        <v>20</v>
      </c>
      <c r="B827">
        <v>194</v>
      </c>
    </row>
    <row r="828" spans="1:2" x14ac:dyDescent="0.35">
      <c r="A828" t="s">
        <v>20</v>
      </c>
      <c r="B828">
        <v>82</v>
      </c>
    </row>
    <row r="829" spans="1:2" hidden="1" x14ac:dyDescent="0.35">
      <c r="A829" t="s">
        <v>14</v>
      </c>
      <c r="B829">
        <v>70</v>
      </c>
    </row>
    <row r="830" spans="1:2" hidden="1" x14ac:dyDescent="0.35">
      <c r="A830" t="s">
        <v>14</v>
      </c>
      <c r="B830">
        <v>154</v>
      </c>
    </row>
    <row r="831" spans="1:2" hidden="1" x14ac:dyDescent="0.35">
      <c r="A831" t="s">
        <v>14</v>
      </c>
      <c r="B831">
        <v>22</v>
      </c>
    </row>
    <row r="832" spans="1:2" x14ac:dyDescent="0.35">
      <c r="A832" t="s">
        <v>20</v>
      </c>
      <c r="B832">
        <v>4233</v>
      </c>
    </row>
    <row r="833" spans="1:2" x14ac:dyDescent="0.35">
      <c r="A833" t="s">
        <v>20</v>
      </c>
      <c r="B833">
        <v>1297</v>
      </c>
    </row>
    <row r="834" spans="1:2" x14ac:dyDescent="0.35">
      <c r="A834" t="s">
        <v>20</v>
      </c>
      <c r="B834">
        <v>165</v>
      </c>
    </row>
    <row r="835" spans="1:2" x14ac:dyDescent="0.35">
      <c r="A835" t="s">
        <v>20</v>
      </c>
      <c r="B835">
        <v>119</v>
      </c>
    </row>
    <row r="836" spans="1:2" hidden="1" x14ac:dyDescent="0.35">
      <c r="A836" t="s">
        <v>14</v>
      </c>
      <c r="B836">
        <v>1758</v>
      </c>
    </row>
    <row r="837" spans="1:2" hidden="1" x14ac:dyDescent="0.35">
      <c r="A837" t="s">
        <v>14</v>
      </c>
      <c r="B837">
        <v>94</v>
      </c>
    </row>
    <row r="838" spans="1:2" x14ac:dyDescent="0.35">
      <c r="A838" t="s">
        <v>20</v>
      </c>
      <c r="B838">
        <v>1797</v>
      </c>
    </row>
    <row r="839" spans="1:2" x14ac:dyDescent="0.35">
      <c r="A839" t="s">
        <v>20</v>
      </c>
      <c r="B839">
        <v>261</v>
      </c>
    </row>
    <row r="840" spans="1:2" x14ac:dyDescent="0.35">
      <c r="A840" t="s">
        <v>20</v>
      </c>
      <c r="B840">
        <v>157</v>
      </c>
    </row>
    <row r="841" spans="1:2" x14ac:dyDescent="0.35">
      <c r="A841" t="s">
        <v>20</v>
      </c>
      <c r="B841">
        <v>3533</v>
      </c>
    </row>
    <row r="842" spans="1:2" x14ac:dyDescent="0.35">
      <c r="A842" t="s">
        <v>20</v>
      </c>
      <c r="B842">
        <v>155</v>
      </c>
    </row>
    <row r="843" spans="1:2" x14ac:dyDescent="0.35">
      <c r="A843" t="s">
        <v>20</v>
      </c>
      <c r="B843">
        <v>132</v>
      </c>
    </row>
    <row r="844" spans="1:2" hidden="1" x14ac:dyDescent="0.35">
      <c r="A844" t="s">
        <v>14</v>
      </c>
      <c r="B844">
        <v>33</v>
      </c>
    </row>
    <row r="845" spans="1:2" hidden="1" x14ac:dyDescent="0.35">
      <c r="A845" t="s">
        <v>74</v>
      </c>
      <c r="B845">
        <v>94</v>
      </c>
    </row>
    <row r="846" spans="1:2" x14ac:dyDescent="0.35">
      <c r="A846" t="s">
        <v>20</v>
      </c>
      <c r="B846">
        <v>1354</v>
      </c>
    </row>
    <row r="847" spans="1:2" x14ac:dyDescent="0.35">
      <c r="A847" t="s">
        <v>20</v>
      </c>
      <c r="B847">
        <v>48</v>
      </c>
    </row>
    <row r="848" spans="1:2" x14ac:dyDescent="0.35">
      <c r="A848" t="s">
        <v>20</v>
      </c>
      <c r="B848">
        <v>110</v>
      </c>
    </row>
    <row r="849" spans="1:2" x14ac:dyDescent="0.35">
      <c r="A849" t="s">
        <v>20</v>
      </c>
      <c r="B849">
        <v>172</v>
      </c>
    </row>
    <row r="850" spans="1:2" x14ac:dyDescent="0.35">
      <c r="A850" t="s">
        <v>20</v>
      </c>
      <c r="B850">
        <v>307</v>
      </c>
    </row>
    <row r="851" spans="1:2" hidden="1" x14ac:dyDescent="0.35">
      <c r="A851" t="s">
        <v>14</v>
      </c>
      <c r="B851">
        <v>1</v>
      </c>
    </row>
    <row r="852" spans="1:2" x14ac:dyDescent="0.35">
      <c r="A852" t="s">
        <v>20</v>
      </c>
      <c r="B852">
        <v>160</v>
      </c>
    </row>
    <row r="853" spans="1:2" hidden="1" x14ac:dyDescent="0.35">
      <c r="A853" t="s">
        <v>14</v>
      </c>
      <c r="B853">
        <v>31</v>
      </c>
    </row>
    <row r="854" spans="1:2" x14ac:dyDescent="0.35">
      <c r="A854" t="s">
        <v>20</v>
      </c>
      <c r="B854">
        <v>1467</v>
      </c>
    </row>
    <row r="855" spans="1:2" x14ac:dyDescent="0.35">
      <c r="A855" t="s">
        <v>20</v>
      </c>
      <c r="B855">
        <v>2662</v>
      </c>
    </row>
    <row r="856" spans="1:2" x14ac:dyDescent="0.35">
      <c r="A856" t="s">
        <v>20</v>
      </c>
      <c r="B856">
        <v>452</v>
      </c>
    </row>
    <row r="857" spans="1:2" x14ac:dyDescent="0.35">
      <c r="A857" t="s">
        <v>20</v>
      </c>
      <c r="B857">
        <v>158</v>
      </c>
    </row>
    <row r="858" spans="1:2" x14ac:dyDescent="0.35">
      <c r="A858" t="s">
        <v>20</v>
      </c>
      <c r="B858">
        <v>225</v>
      </c>
    </row>
    <row r="859" spans="1:2" hidden="1" x14ac:dyDescent="0.35">
      <c r="A859" t="s">
        <v>14</v>
      </c>
      <c r="B859">
        <v>35</v>
      </c>
    </row>
    <row r="860" spans="1:2" hidden="1" x14ac:dyDescent="0.35">
      <c r="A860" t="s">
        <v>14</v>
      </c>
      <c r="B860">
        <v>63</v>
      </c>
    </row>
    <row r="861" spans="1:2" x14ac:dyDescent="0.35">
      <c r="A861" t="s">
        <v>20</v>
      </c>
      <c r="B861">
        <v>65</v>
      </c>
    </row>
    <row r="862" spans="1:2" x14ac:dyDescent="0.35">
      <c r="A862" t="s">
        <v>20</v>
      </c>
      <c r="B862">
        <v>163</v>
      </c>
    </row>
    <row r="863" spans="1:2" x14ac:dyDescent="0.35">
      <c r="A863" t="s">
        <v>20</v>
      </c>
      <c r="B863">
        <v>85</v>
      </c>
    </row>
    <row r="864" spans="1:2" x14ac:dyDescent="0.35">
      <c r="A864" t="s">
        <v>20</v>
      </c>
      <c r="B864">
        <v>217</v>
      </c>
    </row>
    <row r="865" spans="1:2" x14ac:dyDescent="0.35">
      <c r="A865" t="s">
        <v>20</v>
      </c>
      <c r="B865">
        <v>150</v>
      </c>
    </row>
    <row r="866" spans="1:2" x14ac:dyDescent="0.35">
      <c r="A866" t="s">
        <v>20</v>
      </c>
      <c r="B866">
        <v>3272</v>
      </c>
    </row>
    <row r="867" spans="1:2" hidden="1" x14ac:dyDescent="0.35">
      <c r="A867" t="s">
        <v>74</v>
      </c>
      <c r="B867">
        <v>898</v>
      </c>
    </row>
    <row r="868" spans="1:2" x14ac:dyDescent="0.35">
      <c r="A868" t="s">
        <v>20</v>
      </c>
      <c r="B868">
        <v>300</v>
      </c>
    </row>
    <row r="869" spans="1:2" x14ac:dyDescent="0.35">
      <c r="A869" t="s">
        <v>20</v>
      </c>
      <c r="B869">
        <v>126</v>
      </c>
    </row>
    <row r="870" spans="1:2" hidden="1" x14ac:dyDescent="0.35">
      <c r="A870" t="s">
        <v>14</v>
      </c>
      <c r="B870">
        <v>526</v>
      </c>
    </row>
    <row r="871" spans="1:2" hidden="1" x14ac:dyDescent="0.35">
      <c r="A871" t="s">
        <v>14</v>
      </c>
      <c r="B871">
        <v>121</v>
      </c>
    </row>
    <row r="872" spans="1:2" x14ac:dyDescent="0.35">
      <c r="A872" t="s">
        <v>20</v>
      </c>
      <c r="B872">
        <v>2320</v>
      </c>
    </row>
    <row r="873" spans="1:2" x14ac:dyDescent="0.35">
      <c r="A873" t="s">
        <v>20</v>
      </c>
      <c r="B873">
        <v>81</v>
      </c>
    </row>
    <row r="874" spans="1:2" x14ac:dyDescent="0.35">
      <c r="A874" t="s">
        <v>20</v>
      </c>
      <c r="B874">
        <v>1887</v>
      </c>
    </row>
    <row r="875" spans="1:2" x14ac:dyDescent="0.35">
      <c r="A875" t="s">
        <v>20</v>
      </c>
      <c r="B875">
        <v>4358</v>
      </c>
    </row>
    <row r="876" spans="1:2" hidden="1" x14ac:dyDescent="0.35">
      <c r="A876" t="s">
        <v>14</v>
      </c>
      <c r="B876">
        <v>67</v>
      </c>
    </row>
    <row r="877" spans="1:2" hidden="1" x14ac:dyDescent="0.35">
      <c r="A877" t="s">
        <v>14</v>
      </c>
      <c r="B877">
        <v>57</v>
      </c>
    </row>
    <row r="878" spans="1:2" hidden="1" x14ac:dyDescent="0.35">
      <c r="A878" t="s">
        <v>14</v>
      </c>
      <c r="B878">
        <v>1229</v>
      </c>
    </row>
    <row r="879" spans="1:2" hidden="1" x14ac:dyDescent="0.35">
      <c r="A879" t="s">
        <v>14</v>
      </c>
      <c r="B879">
        <v>12</v>
      </c>
    </row>
    <row r="880" spans="1:2" x14ac:dyDescent="0.35">
      <c r="A880" t="s">
        <v>20</v>
      </c>
      <c r="B880">
        <v>53</v>
      </c>
    </row>
    <row r="881" spans="1:2" x14ac:dyDescent="0.35">
      <c r="A881" t="s">
        <v>20</v>
      </c>
      <c r="B881">
        <v>2414</v>
      </c>
    </row>
    <row r="882" spans="1:2" hidden="1" x14ac:dyDescent="0.35">
      <c r="A882" t="s">
        <v>14</v>
      </c>
      <c r="B882">
        <v>452</v>
      </c>
    </row>
    <row r="883" spans="1:2" x14ac:dyDescent="0.35">
      <c r="A883" t="s">
        <v>20</v>
      </c>
      <c r="B883">
        <v>80</v>
      </c>
    </row>
    <row r="884" spans="1:2" x14ac:dyDescent="0.35">
      <c r="A884" t="s">
        <v>20</v>
      </c>
      <c r="B884">
        <v>193</v>
      </c>
    </row>
    <row r="885" spans="1:2" hidden="1" x14ac:dyDescent="0.35">
      <c r="A885" t="s">
        <v>14</v>
      </c>
      <c r="B885">
        <v>1886</v>
      </c>
    </row>
    <row r="886" spans="1:2" x14ac:dyDescent="0.35">
      <c r="A886" t="s">
        <v>20</v>
      </c>
      <c r="B886">
        <v>52</v>
      </c>
    </row>
    <row r="887" spans="1:2" hidden="1" x14ac:dyDescent="0.35">
      <c r="A887" t="s">
        <v>14</v>
      </c>
      <c r="B887">
        <v>1825</v>
      </c>
    </row>
    <row r="888" spans="1:2" hidden="1" x14ac:dyDescent="0.35">
      <c r="A888" t="s">
        <v>14</v>
      </c>
      <c r="B888">
        <v>31</v>
      </c>
    </row>
    <row r="889" spans="1:2" x14ac:dyDescent="0.35">
      <c r="A889" t="s">
        <v>20</v>
      </c>
      <c r="B889">
        <v>290</v>
      </c>
    </row>
    <row r="890" spans="1:2" x14ac:dyDescent="0.35">
      <c r="A890" t="s">
        <v>20</v>
      </c>
      <c r="B890">
        <v>122</v>
      </c>
    </row>
    <row r="891" spans="1:2" x14ac:dyDescent="0.35">
      <c r="A891" t="s">
        <v>20</v>
      </c>
      <c r="B891">
        <v>1470</v>
      </c>
    </row>
    <row r="892" spans="1:2" x14ac:dyDescent="0.35">
      <c r="A892" t="s">
        <v>20</v>
      </c>
      <c r="B892">
        <v>165</v>
      </c>
    </row>
    <row r="893" spans="1:2" x14ac:dyDescent="0.35">
      <c r="A893" t="s">
        <v>20</v>
      </c>
      <c r="B893">
        <v>182</v>
      </c>
    </row>
    <row r="894" spans="1:2" x14ac:dyDescent="0.35">
      <c r="A894" t="s">
        <v>20</v>
      </c>
      <c r="B894">
        <v>199</v>
      </c>
    </row>
    <row r="895" spans="1:2" x14ac:dyDescent="0.35">
      <c r="A895" t="s">
        <v>20</v>
      </c>
      <c r="B895">
        <v>56</v>
      </c>
    </row>
    <row r="896" spans="1:2" hidden="1" x14ac:dyDescent="0.35">
      <c r="A896" t="s">
        <v>14</v>
      </c>
      <c r="B896">
        <v>107</v>
      </c>
    </row>
    <row r="897" spans="1:2" x14ac:dyDescent="0.35">
      <c r="A897" t="s">
        <v>20</v>
      </c>
      <c r="B897">
        <v>1460</v>
      </c>
    </row>
    <row r="898" spans="1:2" hidden="1" x14ac:dyDescent="0.35">
      <c r="A898" t="s">
        <v>14</v>
      </c>
      <c r="B898">
        <v>27</v>
      </c>
    </row>
    <row r="899" spans="1:2" hidden="1" x14ac:dyDescent="0.35">
      <c r="A899" t="s">
        <v>14</v>
      </c>
      <c r="B899">
        <v>1221</v>
      </c>
    </row>
    <row r="900" spans="1:2" x14ac:dyDescent="0.35">
      <c r="A900" t="s">
        <v>20</v>
      </c>
      <c r="B900">
        <v>123</v>
      </c>
    </row>
    <row r="901" spans="1:2" hidden="1" x14ac:dyDescent="0.35">
      <c r="A901" t="s">
        <v>14</v>
      </c>
      <c r="B901">
        <v>1</v>
      </c>
    </row>
    <row r="902" spans="1:2" x14ac:dyDescent="0.35">
      <c r="A902" t="s">
        <v>20</v>
      </c>
      <c r="B902">
        <v>159</v>
      </c>
    </row>
    <row r="903" spans="1:2" x14ac:dyDescent="0.35">
      <c r="A903" t="s">
        <v>20</v>
      </c>
      <c r="B903">
        <v>110</v>
      </c>
    </row>
    <row r="904" spans="1:2" hidden="1" x14ac:dyDescent="0.35">
      <c r="A904" t="s">
        <v>47</v>
      </c>
      <c r="B904">
        <v>14</v>
      </c>
    </row>
    <row r="905" spans="1:2" hidden="1" x14ac:dyDescent="0.35">
      <c r="A905" t="s">
        <v>14</v>
      </c>
      <c r="B905">
        <v>16</v>
      </c>
    </row>
    <row r="906" spans="1:2" x14ac:dyDescent="0.35">
      <c r="A906" t="s">
        <v>20</v>
      </c>
      <c r="B906">
        <v>236</v>
      </c>
    </row>
    <row r="907" spans="1:2" x14ac:dyDescent="0.35">
      <c r="A907" t="s">
        <v>20</v>
      </c>
      <c r="B907">
        <v>191</v>
      </c>
    </row>
    <row r="908" spans="1:2" hidden="1" x14ac:dyDescent="0.35">
      <c r="A908" t="s">
        <v>14</v>
      </c>
      <c r="B908">
        <v>41</v>
      </c>
    </row>
    <row r="909" spans="1:2" x14ac:dyDescent="0.35">
      <c r="A909" t="s">
        <v>20</v>
      </c>
      <c r="B909">
        <v>3934</v>
      </c>
    </row>
    <row r="910" spans="1:2" x14ac:dyDescent="0.35">
      <c r="A910" t="s">
        <v>20</v>
      </c>
      <c r="B910">
        <v>80</v>
      </c>
    </row>
    <row r="911" spans="1:2" hidden="1" x14ac:dyDescent="0.35">
      <c r="A911" t="s">
        <v>74</v>
      </c>
      <c r="B911">
        <v>296</v>
      </c>
    </row>
    <row r="912" spans="1:2" x14ac:dyDescent="0.35">
      <c r="A912" t="s">
        <v>20</v>
      </c>
      <c r="B912">
        <v>462</v>
      </c>
    </row>
    <row r="913" spans="1:2" x14ac:dyDescent="0.35">
      <c r="A913" t="s">
        <v>20</v>
      </c>
      <c r="B913">
        <v>179</v>
      </c>
    </row>
    <row r="914" spans="1:2" hidden="1" x14ac:dyDescent="0.35">
      <c r="A914" t="s">
        <v>14</v>
      </c>
      <c r="B914">
        <v>523</v>
      </c>
    </row>
    <row r="915" spans="1:2" hidden="1" x14ac:dyDescent="0.35">
      <c r="A915" t="s">
        <v>14</v>
      </c>
      <c r="B915">
        <v>141</v>
      </c>
    </row>
    <row r="916" spans="1:2" x14ac:dyDescent="0.35">
      <c r="A916" t="s">
        <v>20</v>
      </c>
      <c r="B916">
        <v>1866</v>
      </c>
    </row>
    <row r="917" spans="1:2" hidden="1" x14ac:dyDescent="0.35">
      <c r="A917" t="s">
        <v>14</v>
      </c>
      <c r="B917">
        <v>52</v>
      </c>
    </row>
    <row r="918" spans="1:2" hidden="1" x14ac:dyDescent="0.35">
      <c r="A918" t="s">
        <v>47</v>
      </c>
      <c r="B918">
        <v>27</v>
      </c>
    </row>
    <row r="919" spans="1:2" x14ac:dyDescent="0.35">
      <c r="A919" t="s">
        <v>20</v>
      </c>
      <c r="B919">
        <v>156</v>
      </c>
    </row>
    <row r="920" spans="1:2" hidden="1" x14ac:dyDescent="0.35">
      <c r="A920" t="s">
        <v>14</v>
      </c>
      <c r="B920">
        <v>225</v>
      </c>
    </row>
    <row r="921" spans="1:2" x14ac:dyDescent="0.35">
      <c r="A921" t="s">
        <v>20</v>
      </c>
      <c r="B921">
        <v>255</v>
      </c>
    </row>
    <row r="922" spans="1:2" hidden="1" x14ac:dyDescent="0.35">
      <c r="A922" t="s">
        <v>14</v>
      </c>
      <c r="B922">
        <v>38</v>
      </c>
    </row>
    <row r="923" spans="1:2" x14ac:dyDescent="0.35">
      <c r="A923" t="s">
        <v>20</v>
      </c>
      <c r="B923">
        <v>2261</v>
      </c>
    </row>
    <row r="924" spans="1:2" x14ac:dyDescent="0.35">
      <c r="A924" t="s">
        <v>20</v>
      </c>
      <c r="B924">
        <v>40</v>
      </c>
    </row>
    <row r="925" spans="1:2" x14ac:dyDescent="0.35">
      <c r="A925" t="s">
        <v>20</v>
      </c>
      <c r="B925">
        <v>2289</v>
      </c>
    </row>
    <row r="926" spans="1:2" x14ac:dyDescent="0.35">
      <c r="A926" t="s">
        <v>20</v>
      </c>
      <c r="B926">
        <v>65</v>
      </c>
    </row>
    <row r="927" spans="1:2" hidden="1" x14ac:dyDescent="0.35">
      <c r="A927" t="s">
        <v>14</v>
      </c>
      <c r="B927">
        <v>15</v>
      </c>
    </row>
    <row r="928" spans="1:2" hidden="1" x14ac:dyDescent="0.35">
      <c r="A928" t="s">
        <v>14</v>
      </c>
      <c r="B928">
        <v>37</v>
      </c>
    </row>
    <row r="929" spans="1:2" x14ac:dyDescent="0.35">
      <c r="A929" t="s">
        <v>20</v>
      </c>
      <c r="B929">
        <v>3777</v>
      </c>
    </row>
    <row r="930" spans="1:2" x14ac:dyDescent="0.35">
      <c r="A930" t="s">
        <v>20</v>
      </c>
      <c r="B930">
        <v>184</v>
      </c>
    </row>
    <row r="931" spans="1:2" x14ac:dyDescent="0.35">
      <c r="A931" t="s">
        <v>20</v>
      </c>
      <c r="B931">
        <v>85</v>
      </c>
    </row>
    <row r="932" spans="1:2" hidden="1" x14ac:dyDescent="0.35">
      <c r="A932" t="s">
        <v>14</v>
      </c>
      <c r="B932">
        <v>112</v>
      </c>
    </row>
    <row r="933" spans="1:2" x14ac:dyDescent="0.35">
      <c r="A933" t="s">
        <v>20</v>
      </c>
      <c r="B933">
        <v>144</v>
      </c>
    </row>
    <row r="934" spans="1:2" x14ac:dyDescent="0.35">
      <c r="A934" t="s">
        <v>20</v>
      </c>
      <c r="B934">
        <v>1902</v>
      </c>
    </row>
    <row r="935" spans="1:2" x14ac:dyDescent="0.35">
      <c r="A935" t="s">
        <v>20</v>
      </c>
      <c r="B935">
        <v>105</v>
      </c>
    </row>
    <row r="936" spans="1:2" x14ac:dyDescent="0.35">
      <c r="A936" t="s">
        <v>20</v>
      </c>
      <c r="B936">
        <v>132</v>
      </c>
    </row>
    <row r="937" spans="1:2" hidden="1" x14ac:dyDescent="0.35">
      <c r="A937" t="s">
        <v>14</v>
      </c>
      <c r="B937">
        <v>21</v>
      </c>
    </row>
    <row r="938" spans="1:2" hidden="1" x14ac:dyDescent="0.35">
      <c r="A938" t="s">
        <v>74</v>
      </c>
      <c r="B938">
        <v>976</v>
      </c>
    </row>
    <row r="939" spans="1:2" x14ac:dyDescent="0.35">
      <c r="A939" t="s">
        <v>20</v>
      </c>
      <c r="B939">
        <v>96</v>
      </c>
    </row>
    <row r="940" spans="1:2" hidden="1" x14ac:dyDescent="0.35">
      <c r="A940" t="s">
        <v>14</v>
      </c>
      <c r="B940">
        <v>67</v>
      </c>
    </row>
    <row r="941" spans="1:2" hidden="1" x14ac:dyDescent="0.35">
      <c r="A941" t="s">
        <v>47</v>
      </c>
      <c r="B941">
        <v>66</v>
      </c>
    </row>
    <row r="942" spans="1:2" hidden="1" x14ac:dyDescent="0.35">
      <c r="A942" t="s">
        <v>14</v>
      </c>
      <c r="B942">
        <v>78</v>
      </c>
    </row>
    <row r="943" spans="1:2" hidden="1" x14ac:dyDescent="0.35">
      <c r="A943" t="s">
        <v>14</v>
      </c>
      <c r="B943">
        <v>67</v>
      </c>
    </row>
    <row r="944" spans="1:2" x14ac:dyDescent="0.35">
      <c r="A944" t="s">
        <v>20</v>
      </c>
      <c r="B944">
        <v>114</v>
      </c>
    </row>
    <row r="945" spans="1:2" hidden="1" x14ac:dyDescent="0.35">
      <c r="A945" t="s">
        <v>14</v>
      </c>
      <c r="B945">
        <v>263</v>
      </c>
    </row>
    <row r="946" spans="1:2" hidden="1" x14ac:dyDescent="0.35">
      <c r="A946" t="s">
        <v>14</v>
      </c>
      <c r="B946">
        <v>1691</v>
      </c>
    </row>
    <row r="947" spans="1:2" hidden="1" x14ac:dyDescent="0.35">
      <c r="A947" t="s">
        <v>14</v>
      </c>
      <c r="B947">
        <v>181</v>
      </c>
    </row>
    <row r="948" spans="1:2" hidden="1" x14ac:dyDescent="0.35">
      <c r="A948" t="s">
        <v>14</v>
      </c>
      <c r="B948">
        <v>13</v>
      </c>
    </row>
    <row r="949" spans="1:2" hidden="1" x14ac:dyDescent="0.35">
      <c r="A949" t="s">
        <v>74</v>
      </c>
      <c r="B949">
        <v>160</v>
      </c>
    </row>
    <row r="950" spans="1:2" x14ac:dyDescent="0.35">
      <c r="A950" t="s">
        <v>20</v>
      </c>
      <c r="B950">
        <v>203</v>
      </c>
    </row>
    <row r="951" spans="1:2" hidden="1" x14ac:dyDescent="0.35">
      <c r="A951" t="s">
        <v>14</v>
      </c>
      <c r="B951">
        <v>1</v>
      </c>
    </row>
    <row r="952" spans="1:2" x14ac:dyDescent="0.35">
      <c r="A952" t="s">
        <v>20</v>
      </c>
      <c r="B952">
        <v>1559</v>
      </c>
    </row>
    <row r="953" spans="1:2" hidden="1" x14ac:dyDescent="0.35">
      <c r="A953" t="s">
        <v>74</v>
      </c>
      <c r="B953">
        <v>2266</v>
      </c>
    </row>
    <row r="954" spans="1:2" hidden="1" x14ac:dyDescent="0.35">
      <c r="A954" t="s">
        <v>14</v>
      </c>
      <c r="B954">
        <v>21</v>
      </c>
    </row>
    <row r="955" spans="1:2" x14ac:dyDescent="0.35">
      <c r="A955" t="s">
        <v>20</v>
      </c>
      <c r="B955">
        <v>1548</v>
      </c>
    </row>
    <row r="956" spans="1:2" x14ac:dyDescent="0.35">
      <c r="A956" t="s">
        <v>20</v>
      </c>
      <c r="B956">
        <v>80</v>
      </c>
    </row>
    <row r="957" spans="1:2" hidden="1" x14ac:dyDescent="0.35">
      <c r="A957" t="s">
        <v>14</v>
      </c>
      <c r="B957">
        <v>830</v>
      </c>
    </row>
    <row r="958" spans="1:2" x14ac:dyDescent="0.35">
      <c r="A958" t="s">
        <v>20</v>
      </c>
      <c r="B958">
        <v>131</v>
      </c>
    </row>
    <row r="959" spans="1:2" x14ac:dyDescent="0.35">
      <c r="A959" t="s">
        <v>20</v>
      </c>
      <c r="B959">
        <v>112</v>
      </c>
    </row>
    <row r="960" spans="1:2" hidden="1" x14ac:dyDescent="0.35">
      <c r="A960" t="s">
        <v>14</v>
      </c>
      <c r="B960">
        <v>130</v>
      </c>
    </row>
    <row r="961" spans="1:2" hidden="1" x14ac:dyDescent="0.35">
      <c r="A961" t="s">
        <v>14</v>
      </c>
      <c r="B961">
        <v>55</v>
      </c>
    </row>
    <row r="962" spans="1:2" x14ac:dyDescent="0.35">
      <c r="A962" t="s">
        <v>20</v>
      </c>
      <c r="B962">
        <v>155</v>
      </c>
    </row>
    <row r="963" spans="1:2" x14ac:dyDescent="0.35">
      <c r="A963" t="s">
        <v>20</v>
      </c>
      <c r="B963">
        <v>266</v>
      </c>
    </row>
    <row r="964" spans="1:2" hidden="1" x14ac:dyDescent="0.35">
      <c r="A964" t="s">
        <v>14</v>
      </c>
      <c r="B964">
        <v>114</v>
      </c>
    </row>
    <row r="965" spans="1:2" x14ac:dyDescent="0.35">
      <c r="A965" t="s">
        <v>20</v>
      </c>
      <c r="B965">
        <v>155</v>
      </c>
    </row>
    <row r="966" spans="1:2" x14ac:dyDescent="0.35">
      <c r="A966" t="s">
        <v>20</v>
      </c>
      <c r="B966">
        <v>207</v>
      </c>
    </row>
    <row r="967" spans="1:2" x14ac:dyDescent="0.35">
      <c r="A967" t="s">
        <v>20</v>
      </c>
      <c r="B967">
        <v>245</v>
      </c>
    </row>
    <row r="968" spans="1:2" x14ac:dyDescent="0.35">
      <c r="A968" t="s">
        <v>20</v>
      </c>
      <c r="B968">
        <v>1573</v>
      </c>
    </row>
    <row r="969" spans="1:2" x14ac:dyDescent="0.35">
      <c r="A969" t="s">
        <v>20</v>
      </c>
      <c r="B969">
        <v>114</v>
      </c>
    </row>
    <row r="970" spans="1:2" x14ac:dyDescent="0.35">
      <c r="A970" t="s">
        <v>20</v>
      </c>
      <c r="B970">
        <v>93</v>
      </c>
    </row>
    <row r="971" spans="1:2" hidden="1" x14ac:dyDescent="0.35">
      <c r="A971" t="s">
        <v>14</v>
      </c>
      <c r="B971">
        <v>594</v>
      </c>
    </row>
    <row r="972" spans="1:2" hidden="1" x14ac:dyDescent="0.35">
      <c r="A972" t="s">
        <v>14</v>
      </c>
      <c r="B972">
        <v>24</v>
      </c>
    </row>
    <row r="973" spans="1:2" x14ac:dyDescent="0.35">
      <c r="A973" t="s">
        <v>20</v>
      </c>
      <c r="B973">
        <v>1681</v>
      </c>
    </row>
    <row r="974" spans="1:2" hidden="1" x14ac:dyDescent="0.35">
      <c r="A974" t="s">
        <v>14</v>
      </c>
      <c r="B974">
        <v>252</v>
      </c>
    </row>
    <row r="975" spans="1:2" x14ac:dyDescent="0.35">
      <c r="A975" t="s">
        <v>20</v>
      </c>
      <c r="B975">
        <v>32</v>
      </c>
    </row>
    <row r="976" spans="1:2" x14ac:dyDescent="0.35">
      <c r="A976" t="s">
        <v>20</v>
      </c>
      <c r="B976">
        <v>135</v>
      </c>
    </row>
    <row r="977" spans="1:2" x14ac:dyDescent="0.35">
      <c r="A977" t="s">
        <v>20</v>
      </c>
      <c r="B977">
        <v>140</v>
      </c>
    </row>
    <row r="978" spans="1:2" hidden="1" x14ac:dyDescent="0.35">
      <c r="A978" t="s">
        <v>14</v>
      </c>
      <c r="B978">
        <v>67</v>
      </c>
    </row>
    <row r="979" spans="1:2" x14ac:dyDescent="0.35">
      <c r="A979" t="s">
        <v>20</v>
      </c>
      <c r="B979">
        <v>92</v>
      </c>
    </row>
    <row r="980" spans="1:2" x14ac:dyDescent="0.35">
      <c r="A980" t="s">
        <v>20</v>
      </c>
      <c r="B980">
        <v>1015</v>
      </c>
    </row>
    <row r="981" spans="1:2" hidden="1" x14ac:dyDescent="0.35">
      <c r="A981" t="s">
        <v>14</v>
      </c>
      <c r="B981">
        <v>742</v>
      </c>
    </row>
    <row r="982" spans="1:2" x14ac:dyDescent="0.35">
      <c r="A982" t="s">
        <v>20</v>
      </c>
      <c r="B982">
        <v>323</v>
      </c>
    </row>
    <row r="983" spans="1:2" hidden="1" x14ac:dyDescent="0.35">
      <c r="A983" t="s">
        <v>14</v>
      </c>
      <c r="B983">
        <v>75</v>
      </c>
    </row>
    <row r="984" spans="1:2" x14ac:dyDescent="0.35">
      <c r="A984" t="s">
        <v>20</v>
      </c>
      <c r="B984">
        <v>2326</v>
      </c>
    </row>
    <row r="985" spans="1:2" x14ac:dyDescent="0.35">
      <c r="A985" t="s">
        <v>20</v>
      </c>
      <c r="B985">
        <v>381</v>
      </c>
    </row>
    <row r="986" spans="1:2" hidden="1" x14ac:dyDescent="0.35">
      <c r="A986" t="s">
        <v>14</v>
      </c>
      <c r="B986">
        <v>4405</v>
      </c>
    </row>
    <row r="987" spans="1:2" hidden="1" x14ac:dyDescent="0.35">
      <c r="A987" t="s">
        <v>14</v>
      </c>
      <c r="B987">
        <v>92</v>
      </c>
    </row>
    <row r="988" spans="1:2" x14ac:dyDescent="0.35">
      <c r="A988" t="s">
        <v>20</v>
      </c>
      <c r="B988">
        <v>480</v>
      </c>
    </row>
    <row r="989" spans="1:2" hidden="1" x14ac:dyDescent="0.35">
      <c r="A989" t="s">
        <v>14</v>
      </c>
      <c r="B989">
        <v>64</v>
      </c>
    </row>
    <row r="990" spans="1:2" x14ac:dyDescent="0.35">
      <c r="A990" t="s">
        <v>20</v>
      </c>
      <c r="B990">
        <v>226</v>
      </c>
    </row>
    <row r="991" spans="1:2" hidden="1" x14ac:dyDescent="0.35">
      <c r="A991" t="s">
        <v>14</v>
      </c>
      <c r="B991">
        <v>64</v>
      </c>
    </row>
    <row r="992" spans="1:2" x14ac:dyDescent="0.35">
      <c r="A992" t="s">
        <v>20</v>
      </c>
      <c r="B992">
        <v>241</v>
      </c>
    </row>
    <row r="993" spans="1:2" x14ac:dyDescent="0.35">
      <c r="A993" t="s">
        <v>20</v>
      </c>
      <c r="B993">
        <v>132</v>
      </c>
    </row>
    <row r="994" spans="1:2" hidden="1" x14ac:dyDescent="0.35">
      <c r="A994" t="s">
        <v>74</v>
      </c>
      <c r="B994">
        <v>75</v>
      </c>
    </row>
    <row r="995" spans="1:2" hidden="1" x14ac:dyDescent="0.35">
      <c r="A995" t="s">
        <v>14</v>
      </c>
      <c r="B995">
        <v>842</v>
      </c>
    </row>
    <row r="996" spans="1:2" x14ac:dyDescent="0.35">
      <c r="A996" t="s">
        <v>20</v>
      </c>
      <c r="B996">
        <v>2043</v>
      </c>
    </row>
    <row r="997" spans="1:2" hidden="1" x14ac:dyDescent="0.35">
      <c r="A997" t="s">
        <v>14</v>
      </c>
      <c r="B997">
        <v>112</v>
      </c>
    </row>
    <row r="998" spans="1:2" hidden="1" x14ac:dyDescent="0.35">
      <c r="A998" t="s">
        <v>74</v>
      </c>
      <c r="B998">
        <v>139</v>
      </c>
    </row>
    <row r="999" spans="1:2" hidden="1" x14ac:dyDescent="0.35">
      <c r="A999" t="s">
        <v>14</v>
      </c>
      <c r="B999">
        <v>374</v>
      </c>
    </row>
    <row r="1000" spans="1:2" hidden="1" x14ac:dyDescent="0.35">
      <c r="A1000" t="s">
        <v>74</v>
      </c>
      <c r="B1000">
        <v>1122</v>
      </c>
    </row>
  </sheetData>
  <autoFilter ref="A1:B1000" xr:uid="{C122F366-36FD-4F03-82CE-9E01E2F79C64}">
    <filterColumn colId="0">
      <filters>
        <filter val="successful"/>
      </filters>
    </filterColumn>
    <sortState xmlns:xlrd2="http://schemas.microsoft.com/office/spreadsheetml/2017/richdata2" ref="A4:B999">
      <sortCondition sortBy="fontColor" ref="A1:A1000" dxfId="19"/>
    </sortState>
  </autoFilter>
  <conditionalFormatting sqref="A1:A1000">
    <cfRule type="containsText" dxfId="10" priority="1" operator="containsText" text="live">
      <formula>NOT(ISERROR(SEARCH("live",A1)))</formula>
    </cfRule>
    <cfRule type="containsText" dxfId="9" priority="2" operator="containsText" text="canceled">
      <formula>NOT(ISERROR(SEARCH("canceled",A1)))</formula>
    </cfRule>
    <cfRule type="containsText" dxfId="8" priority="3" operator="containsText" text="failed">
      <formula>NOT(ISERROR(SEARCH("failed",A1)))</formula>
    </cfRule>
    <cfRule type="containsText" dxfId="7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workbookViewId="0">
      <selection activeCell="D20" sqref="D2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8" customWidth="1"/>
    <col min="6" max="6" width="13.6640625" customWidth="1"/>
    <col min="8" max="8" width="16.4140625" customWidth="1"/>
    <col min="9" max="9" width="17.75" customWidth="1"/>
    <col min="12" max="12" width="11.5" bestFit="1" customWidth="1"/>
    <col min="13" max="13" width="22.33203125" customWidth="1"/>
    <col min="14" max="14" width="11.1640625" bestFit="1" customWidth="1"/>
    <col min="15" max="15" width="21" bestFit="1" customWidth="1"/>
    <col min="18" max="18" width="28" bestFit="1" customWidth="1"/>
    <col min="19" max="19" width="14.83203125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7">
        <f t="shared" ref="M2:M66" si="0"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>
        <v>158</v>
      </c>
      <c r="I3" s="4">
        <f t="shared" ref="I3" si="2">E3/H3</f>
        <v>92.151898734177209</v>
      </c>
      <c r="J3" t="s">
        <v>21</v>
      </c>
      <c r="K3" t="s">
        <v>22</v>
      </c>
      <c r="L3">
        <v>1408424400</v>
      </c>
      <c r="M3" s="7">
        <f t="shared" si="0"/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 s="7">
        <f t="shared" si="0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 s="4">
        <f t="shared" ref="I5:I68" si="6">E5/H5</f>
        <v>103.20833333333333</v>
      </c>
      <c r="J5" t="s">
        <v>21</v>
      </c>
      <c r="K5" t="s">
        <v>22</v>
      </c>
      <c r="L5">
        <v>1565499600</v>
      </c>
      <c r="M5" s="7">
        <f t="shared" si="0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 s="4">
        <f t="shared" si="6"/>
        <v>99.339622641509436</v>
      </c>
      <c r="J6" t="s">
        <v>21</v>
      </c>
      <c r="K6" t="s">
        <v>22</v>
      </c>
      <c r="L6">
        <v>1547964000</v>
      </c>
      <c r="M6" s="7">
        <f t="shared" si="0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 s="4">
        <f t="shared" si="6"/>
        <v>75.833333333333329</v>
      </c>
      <c r="J7" t="s">
        <v>36</v>
      </c>
      <c r="K7" t="s">
        <v>37</v>
      </c>
      <c r="L7">
        <v>1346130000</v>
      </c>
      <c r="M7" s="7">
        <f t="shared" si="0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 s="4">
        <f t="shared" si="6"/>
        <v>60.555555555555557</v>
      </c>
      <c r="J8" t="s">
        <v>40</v>
      </c>
      <c r="K8" t="s">
        <v>41</v>
      </c>
      <c r="L8">
        <v>1505278800</v>
      </c>
      <c r="M8" s="7">
        <f t="shared" si="0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 s="4">
        <f t="shared" si="6"/>
        <v>64.93832599118943</v>
      </c>
      <c r="J9" t="s">
        <v>36</v>
      </c>
      <c r="K9" t="s">
        <v>37</v>
      </c>
      <c r="L9">
        <v>1439442000</v>
      </c>
      <c r="M9" s="7">
        <f t="shared" si="0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 s="4">
        <f t="shared" si="6"/>
        <v>30.997175141242938</v>
      </c>
      <c r="J10" t="s">
        <v>36</v>
      </c>
      <c r="K10" t="s">
        <v>37</v>
      </c>
      <c r="L10">
        <v>1281330000</v>
      </c>
      <c r="M10" s="7">
        <f t="shared" si="0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 s="4">
        <f t="shared" si="6"/>
        <v>72.909090909090907</v>
      </c>
      <c r="J11" t="s">
        <v>21</v>
      </c>
      <c r="K11" t="s">
        <v>22</v>
      </c>
      <c r="L11">
        <v>1379566800</v>
      </c>
      <c r="M11" s="7">
        <f t="shared" si="0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 s="4">
        <f t="shared" si="6"/>
        <v>62.9</v>
      </c>
      <c r="J12" t="s">
        <v>21</v>
      </c>
      <c r="K12" t="s">
        <v>22</v>
      </c>
      <c r="L12">
        <v>1281762000</v>
      </c>
      <c r="M12" s="7">
        <f t="shared" si="0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 s="4">
        <f t="shared" si="6"/>
        <v>112.22222222222223</v>
      </c>
      <c r="J13" t="s">
        <v>21</v>
      </c>
      <c r="K13" t="s">
        <v>22</v>
      </c>
      <c r="L13">
        <v>1285045200</v>
      </c>
      <c r="M13" s="7">
        <f t="shared" si="0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 s="4">
        <f t="shared" si="6"/>
        <v>102.34545454545454</v>
      </c>
      <c r="J14" t="s">
        <v>21</v>
      </c>
      <c r="K14" t="s">
        <v>22</v>
      </c>
      <c r="L14">
        <v>1571720400</v>
      </c>
      <c r="M14" s="7">
        <f t="shared" si="0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 s="4">
        <f t="shared" si="6"/>
        <v>105.05102040816327</v>
      </c>
      <c r="J15" t="s">
        <v>21</v>
      </c>
      <c r="K15" t="s">
        <v>22</v>
      </c>
      <c r="L15">
        <v>1465621200</v>
      </c>
      <c r="M15" s="7">
        <f t="shared" si="0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 s="4">
        <f t="shared" si="6"/>
        <v>94.144999999999996</v>
      </c>
      <c r="J16" t="s">
        <v>21</v>
      </c>
      <c r="K16" t="s">
        <v>22</v>
      </c>
      <c r="L16">
        <v>1331013600</v>
      </c>
      <c r="M16" s="7">
        <f t="shared" si="0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 s="4">
        <f t="shared" si="6"/>
        <v>84.986725663716811</v>
      </c>
      <c r="J17" t="s">
        <v>21</v>
      </c>
      <c r="K17" t="s">
        <v>22</v>
      </c>
      <c r="L17">
        <v>1575957600</v>
      </c>
      <c r="M17" s="7">
        <f t="shared" si="0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 s="4">
        <f t="shared" si="6"/>
        <v>110.41</v>
      </c>
      <c r="J18" t="s">
        <v>21</v>
      </c>
      <c r="K18" t="s">
        <v>22</v>
      </c>
      <c r="L18">
        <v>1390370400</v>
      </c>
      <c r="M18" s="7">
        <f t="shared" si="0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 s="4">
        <f t="shared" si="6"/>
        <v>107.96236989591674</v>
      </c>
      <c r="J19" t="s">
        <v>21</v>
      </c>
      <c r="K19" t="s">
        <v>22</v>
      </c>
      <c r="L19">
        <v>1294812000</v>
      </c>
      <c r="M19" s="7">
        <f t="shared" si="0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 s="4">
        <f t="shared" si="6"/>
        <v>45.103703703703701</v>
      </c>
      <c r="J20" t="s">
        <v>21</v>
      </c>
      <c r="K20" t="s">
        <v>22</v>
      </c>
      <c r="L20">
        <v>1536382800</v>
      </c>
      <c r="M20" s="7">
        <f t="shared" si="0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 s="4">
        <f t="shared" si="6"/>
        <v>45.001483679525222</v>
      </c>
      <c r="J21" t="s">
        <v>21</v>
      </c>
      <c r="K21" t="s">
        <v>22</v>
      </c>
      <c r="L21">
        <v>1551679200</v>
      </c>
      <c r="M21" s="7">
        <f t="shared" si="0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 s="4">
        <f t="shared" si="6"/>
        <v>105.97134670487107</v>
      </c>
      <c r="J22" t="s">
        <v>21</v>
      </c>
      <c r="K22" t="s">
        <v>22</v>
      </c>
      <c r="L22">
        <v>1406523600</v>
      </c>
      <c r="M22" s="7">
        <f t="shared" si="0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 s="4">
        <f t="shared" si="6"/>
        <v>69.055555555555557</v>
      </c>
      <c r="J23" t="s">
        <v>21</v>
      </c>
      <c r="K23" t="s">
        <v>22</v>
      </c>
      <c r="L23">
        <v>1313384400</v>
      </c>
      <c r="M23" s="7">
        <f t="shared" si="0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 s="4">
        <f t="shared" si="6"/>
        <v>85.044943820224717</v>
      </c>
      <c r="J24" t="s">
        <v>21</v>
      </c>
      <c r="K24" t="s">
        <v>22</v>
      </c>
      <c r="L24">
        <v>1522731600</v>
      </c>
      <c r="M24" s="7">
        <f t="shared" si="0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 s="4">
        <f t="shared" si="6"/>
        <v>105.22535211267606</v>
      </c>
      <c r="J25" t="s">
        <v>40</v>
      </c>
      <c r="K25" t="s">
        <v>41</v>
      </c>
      <c r="L25">
        <v>1550124000</v>
      </c>
      <c r="M25" s="7">
        <f t="shared" si="0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 s="4">
        <f t="shared" si="6"/>
        <v>39.003741114852225</v>
      </c>
      <c r="J26" t="s">
        <v>21</v>
      </c>
      <c r="K26" t="s">
        <v>22</v>
      </c>
      <c r="L26">
        <v>1403326800</v>
      </c>
      <c r="M26" s="7">
        <f t="shared" si="0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 s="4">
        <f t="shared" si="6"/>
        <v>73.030674846625772</v>
      </c>
      <c r="J27" t="s">
        <v>21</v>
      </c>
      <c r="K27" t="s">
        <v>22</v>
      </c>
      <c r="L27">
        <v>1305694800</v>
      </c>
      <c r="M27" s="7">
        <f t="shared" si="0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 s="4">
        <f t="shared" si="6"/>
        <v>35.009459459459457</v>
      </c>
      <c r="J28" t="s">
        <v>21</v>
      </c>
      <c r="K28" t="s">
        <v>22</v>
      </c>
      <c r="L28">
        <v>1533013200</v>
      </c>
      <c r="M28" s="7">
        <f t="shared" si="0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 s="4">
        <f t="shared" si="6"/>
        <v>106.6</v>
      </c>
      <c r="J29" t="s">
        <v>21</v>
      </c>
      <c r="K29" t="s">
        <v>22</v>
      </c>
      <c r="L29">
        <v>1443848400</v>
      </c>
      <c r="M29" s="7">
        <f t="shared" si="0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 s="4">
        <f t="shared" si="6"/>
        <v>61.997747747747745</v>
      </c>
      <c r="J30" t="s">
        <v>21</v>
      </c>
      <c r="K30" t="s">
        <v>22</v>
      </c>
      <c r="L30">
        <v>1265695200</v>
      </c>
      <c r="M30" s="7">
        <f t="shared" si="0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 s="4">
        <f t="shared" si="6"/>
        <v>94.000622665006233</v>
      </c>
      <c r="J31" t="s">
        <v>98</v>
      </c>
      <c r="K31" t="s">
        <v>99</v>
      </c>
      <c r="L31">
        <v>1532062800</v>
      </c>
      <c r="M31" s="7">
        <f t="shared" si="0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 s="4">
        <f t="shared" si="6"/>
        <v>112.05426356589147</v>
      </c>
      <c r="J32" t="s">
        <v>21</v>
      </c>
      <c r="K32" t="s">
        <v>22</v>
      </c>
      <c r="L32">
        <v>1558674000</v>
      </c>
      <c r="M32" s="7">
        <f t="shared" si="0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 s="4">
        <f t="shared" si="6"/>
        <v>48.008849557522126</v>
      </c>
      <c r="J33" t="s">
        <v>40</v>
      </c>
      <c r="K33" t="s">
        <v>41</v>
      </c>
      <c r="L33">
        <v>1451973600</v>
      </c>
      <c r="M33" s="7">
        <f t="shared" si="0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 s="4">
        <f t="shared" si="6"/>
        <v>38.004334633723452</v>
      </c>
      <c r="J34" t="s">
        <v>107</v>
      </c>
      <c r="K34" t="s">
        <v>108</v>
      </c>
      <c r="L34">
        <v>1515564000</v>
      </c>
      <c r="M34" s="7">
        <f t="shared" si="0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 s="4">
        <f t="shared" si="6"/>
        <v>35.000184535892231</v>
      </c>
      <c r="J35" t="s">
        <v>21</v>
      </c>
      <c r="K35" t="s">
        <v>22</v>
      </c>
      <c r="L35">
        <v>1412485200</v>
      </c>
      <c r="M35" s="7">
        <f t="shared" si="0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 s="4">
        <f t="shared" si="6"/>
        <v>85</v>
      </c>
      <c r="J36" t="s">
        <v>21</v>
      </c>
      <c r="K36" t="s">
        <v>22</v>
      </c>
      <c r="L36">
        <v>1490245200</v>
      </c>
      <c r="M36" s="7">
        <f t="shared" si="0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 s="4">
        <f t="shared" si="6"/>
        <v>95.993893129770996</v>
      </c>
      <c r="J37" t="s">
        <v>36</v>
      </c>
      <c r="K37" t="s">
        <v>37</v>
      </c>
      <c r="L37">
        <v>1547877600</v>
      </c>
      <c r="M37" s="7">
        <f t="shared" si="0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 s="4">
        <f t="shared" si="6"/>
        <v>68.8125</v>
      </c>
      <c r="J38" t="s">
        <v>21</v>
      </c>
      <c r="K38" t="s">
        <v>22</v>
      </c>
      <c r="L38">
        <v>1298700000</v>
      </c>
      <c r="M38" s="7">
        <f t="shared" si="0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 s="4">
        <f t="shared" si="6"/>
        <v>105.97196261682242</v>
      </c>
      <c r="J39" t="s">
        <v>21</v>
      </c>
      <c r="K39" t="s">
        <v>22</v>
      </c>
      <c r="L39">
        <v>1570338000</v>
      </c>
      <c r="M39" s="7">
        <f t="shared" si="0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 s="4">
        <f t="shared" si="6"/>
        <v>75.261194029850742</v>
      </c>
      <c r="J40" t="s">
        <v>21</v>
      </c>
      <c r="K40" t="s">
        <v>22</v>
      </c>
      <c r="L40">
        <v>1287378000</v>
      </c>
      <c r="M40" s="7">
        <f t="shared" si="0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 s="4">
        <f t="shared" si="6"/>
        <v>57.125</v>
      </c>
      <c r="J41" t="s">
        <v>36</v>
      </c>
      <c r="K41" t="s">
        <v>37</v>
      </c>
      <c r="L41">
        <v>1361772000</v>
      </c>
      <c r="M41" s="7">
        <f t="shared" si="0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 s="4">
        <f t="shared" si="6"/>
        <v>75.141414141414145</v>
      </c>
      <c r="J42" t="s">
        <v>21</v>
      </c>
      <c r="K42" t="s">
        <v>22</v>
      </c>
      <c r="L42">
        <v>1275714000</v>
      </c>
      <c r="M42" s="7">
        <f t="shared" si="0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 s="4">
        <f t="shared" si="6"/>
        <v>107.42342342342343</v>
      </c>
      <c r="J43" t="s">
        <v>107</v>
      </c>
      <c r="K43" t="s">
        <v>108</v>
      </c>
      <c r="L43">
        <v>1346734800</v>
      </c>
      <c r="M43" s="7">
        <f t="shared" si="0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 s="4">
        <f t="shared" si="6"/>
        <v>35.995495495495497</v>
      </c>
      <c r="J44" t="s">
        <v>21</v>
      </c>
      <c r="K44" t="s">
        <v>22</v>
      </c>
      <c r="L44">
        <v>1309755600</v>
      </c>
      <c r="M44" s="7">
        <f t="shared" si="0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 s="4">
        <f t="shared" si="6"/>
        <v>26.998873148744366</v>
      </c>
      <c r="J45" t="s">
        <v>21</v>
      </c>
      <c r="K45" t="s">
        <v>22</v>
      </c>
      <c r="L45">
        <v>1406178000</v>
      </c>
      <c r="M45" s="7">
        <f t="shared" si="0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 s="4">
        <f t="shared" si="6"/>
        <v>107.56122448979592</v>
      </c>
      <c r="J46" t="s">
        <v>36</v>
      </c>
      <c r="K46" t="s">
        <v>37</v>
      </c>
      <c r="L46">
        <v>1552798800</v>
      </c>
      <c r="M46" s="7">
        <f t="shared" si="0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 s="4">
        <f t="shared" si="6"/>
        <v>94.375</v>
      </c>
      <c r="J47" t="s">
        <v>21</v>
      </c>
      <c r="K47" t="s">
        <v>22</v>
      </c>
      <c r="L47">
        <v>1478062800</v>
      </c>
      <c r="M47" s="7">
        <f t="shared" si="0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 s="4">
        <f t="shared" si="6"/>
        <v>46.163043478260867</v>
      </c>
      <c r="J48" t="s">
        <v>21</v>
      </c>
      <c r="K48" t="s">
        <v>22</v>
      </c>
      <c r="L48">
        <v>1278565200</v>
      </c>
      <c r="M48" s="7">
        <f t="shared" si="0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 s="4">
        <f t="shared" si="6"/>
        <v>47.845637583892618</v>
      </c>
      <c r="J49" t="s">
        <v>21</v>
      </c>
      <c r="K49" t="s">
        <v>22</v>
      </c>
      <c r="L49">
        <v>1396069200</v>
      </c>
      <c r="M49" s="7">
        <f t="shared" si="0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 s="4">
        <f t="shared" si="6"/>
        <v>53.007815713698065</v>
      </c>
      <c r="J50" t="s">
        <v>21</v>
      </c>
      <c r="K50" t="s">
        <v>22</v>
      </c>
      <c r="L50">
        <v>1435208400</v>
      </c>
      <c r="M50" s="7">
        <f t="shared" si="0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 s="4">
        <f t="shared" si="6"/>
        <v>45.059405940594061</v>
      </c>
      <c r="J51" t="s">
        <v>21</v>
      </c>
      <c r="K51" t="s">
        <v>22</v>
      </c>
      <c r="L51">
        <v>1571547600</v>
      </c>
      <c r="M51" s="7">
        <f t="shared" si="0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 s="4">
        <f t="shared" si="6"/>
        <v>2</v>
      </c>
      <c r="J52" t="s">
        <v>107</v>
      </c>
      <c r="K52" t="s">
        <v>108</v>
      </c>
      <c r="L52">
        <v>1375333200</v>
      </c>
      <c r="M52" s="7">
        <f t="shared" si="0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 s="4">
        <f t="shared" si="6"/>
        <v>99.006816632583508</v>
      </c>
      <c r="J53" t="s">
        <v>40</v>
      </c>
      <c r="K53" t="s">
        <v>41</v>
      </c>
      <c r="L53">
        <v>1332824400</v>
      </c>
      <c r="M53" s="7">
        <f t="shared" si="0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 s="4">
        <f t="shared" si="6"/>
        <v>32.786666666666669</v>
      </c>
      <c r="J54" t="s">
        <v>21</v>
      </c>
      <c r="K54" t="s">
        <v>22</v>
      </c>
      <c r="L54">
        <v>1284526800</v>
      </c>
      <c r="M54" s="7">
        <f t="shared" si="0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 s="4">
        <f t="shared" si="6"/>
        <v>59.119617224880386</v>
      </c>
      <c r="J55" t="s">
        <v>21</v>
      </c>
      <c r="K55" t="s">
        <v>22</v>
      </c>
      <c r="L55">
        <v>1400562000</v>
      </c>
      <c r="M55" s="7">
        <f t="shared" si="0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 s="4">
        <f t="shared" si="6"/>
        <v>44.93333333333333</v>
      </c>
      <c r="J56" t="s">
        <v>21</v>
      </c>
      <c r="K56" t="s">
        <v>22</v>
      </c>
      <c r="L56">
        <v>1520748000</v>
      </c>
      <c r="M56" s="7">
        <f t="shared" si="0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 s="4">
        <f t="shared" si="6"/>
        <v>89.664122137404576</v>
      </c>
      <c r="J57" t="s">
        <v>21</v>
      </c>
      <c r="K57" t="s">
        <v>22</v>
      </c>
      <c r="L57">
        <v>1532926800</v>
      </c>
      <c r="M57" s="7">
        <f t="shared" si="0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 s="4">
        <f t="shared" si="6"/>
        <v>70.079268292682926</v>
      </c>
      <c r="J58" t="s">
        <v>21</v>
      </c>
      <c r="K58" t="s">
        <v>22</v>
      </c>
      <c r="L58">
        <v>1420869600</v>
      </c>
      <c r="M58" s="7">
        <f t="shared" si="0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 s="4">
        <f t="shared" si="6"/>
        <v>31.059701492537314</v>
      </c>
      <c r="J59" t="s">
        <v>21</v>
      </c>
      <c r="K59" t="s">
        <v>22</v>
      </c>
      <c r="L59">
        <v>1504242000</v>
      </c>
      <c r="M59" s="7">
        <f t="shared" si="0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 s="4">
        <f t="shared" si="6"/>
        <v>29.061611374407583</v>
      </c>
      <c r="J60" t="s">
        <v>21</v>
      </c>
      <c r="K60" t="s">
        <v>22</v>
      </c>
      <c r="L60">
        <v>1442811600</v>
      </c>
      <c r="M60" s="7">
        <f t="shared" si="0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 s="4">
        <f t="shared" si="6"/>
        <v>30.0859375</v>
      </c>
      <c r="J61" t="s">
        <v>21</v>
      </c>
      <c r="K61" t="s">
        <v>22</v>
      </c>
      <c r="L61">
        <v>1497243600</v>
      </c>
      <c r="M61" s="7">
        <f t="shared" si="0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 s="4">
        <f t="shared" si="6"/>
        <v>84.998125000000002</v>
      </c>
      <c r="J62" t="s">
        <v>15</v>
      </c>
      <c r="K62" t="s">
        <v>16</v>
      </c>
      <c r="L62">
        <v>1342501200</v>
      </c>
      <c r="M62" s="7">
        <f t="shared" si="0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 s="4">
        <f t="shared" si="6"/>
        <v>82.001775410563695</v>
      </c>
      <c r="J63" t="s">
        <v>15</v>
      </c>
      <c r="K63" t="s">
        <v>16</v>
      </c>
      <c r="L63">
        <v>1298268000</v>
      </c>
      <c r="M63" s="7">
        <f t="shared" si="0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 s="4">
        <f t="shared" si="6"/>
        <v>58.040160642570278</v>
      </c>
      <c r="J64" t="s">
        <v>21</v>
      </c>
      <c r="K64" t="s">
        <v>22</v>
      </c>
      <c r="L64">
        <v>1433480400</v>
      </c>
      <c r="M64" s="7">
        <f t="shared" si="0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 s="4">
        <f t="shared" si="6"/>
        <v>111.4</v>
      </c>
      <c r="J65" t="s">
        <v>21</v>
      </c>
      <c r="K65" t="s">
        <v>22</v>
      </c>
      <c r="L65">
        <v>1493355600</v>
      </c>
      <c r="M65" s="7">
        <f t="shared" si="0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 s="4">
        <f t="shared" si="6"/>
        <v>71.94736842105263</v>
      </c>
      <c r="J66" t="s">
        <v>21</v>
      </c>
      <c r="K66" t="s">
        <v>22</v>
      </c>
      <c r="L66">
        <v>1530507600</v>
      </c>
      <c r="M66" s="7">
        <f t="shared" si="0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E67/D67*100</f>
        <v>236.14754098360655</v>
      </c>
      <c r="G67" t="s">
        <v>20</v>
      </c>
      <c r="H67">
        <v>236</v>
      </c>
      <c r="I67" s="4">
        <f t="shared" si="6"/>
        <v>61.038135593220339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 s="4">
        <f t="shared" ref="I69:I132" si="12">E69/H69</f>
        <v>29.001722017220171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4">
        <f t="shared" si="12"/>
        <v>58.975609756097562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4">
        <f t="shared" si="12"/>
        <v>111.82352941176471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4">
        <f t="shared" si="12"/>
        <v>63.995555555555555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4">
        <f t="shared" si="12"/>
        <v>85.315789473684205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4">
        <f t="shared" si="12"/>
        <v>74.481481481481481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4">
        <f t="shared" si="12"/>
        <v>105.14772727272727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4">
        <f t="shared" si="12"/>
        <v>56.188235294117646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4">
        <f t="shared" si="12"/>
        <v>85.917647058823533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4">
        <f t="shared" si="12"/>
        <v>57.00296912114014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4">
        <f t="shared" si="12"/>
        <v>79.642857142857139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4">
        <f t="shared" si="12"/>
        <v>41.018181818181816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4">
        <f t="shared" si="12"/>
        <v>48.004773269689736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4">
        <f t="shared" si="12"/>
        <v>55.212598425196852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4">
        <f t="shared" si="12"/>
        <v>92.109489051094897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4">
        <f t="shared" si="12"/>
        <v>83.183333333333337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4">
        <f t="shared" si="12"/>
        <v>39.996000000000002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4">
        <f t="shared" si="12"/>
        <v>111.1336898395722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4">
        <f t="shared" si="12"/>
        <v>90.563380281690144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4">
        <f t="shared" si="12"/>
        <v>61.108374384236456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4">
        <f t="shared" si="12"/>
        <v>83.022941970310384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4">
        <f t="shared" si="12"/>
        <v>110.76106194690266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4">
        <f t="shared" si="12"/>
        <v>89.458333333333329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4">
        <f t="shared" si="12"/>
        <v>57.849056603773583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4">
        <f t="shared" si="12"/>
        <v>109.99705449189985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4">
        <f t="shared" si="12"/>
        <v>103.96586345381526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4">
        <f t="shared" si="12"/>
        <v>107.99508196721311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4">
        <f t="shared" si="12"/>
        <v>48.927777777777777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4">
        <f t="shared" si="12"/>
        <v>37.666666666666664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4">
        <f t="shared" si="12"/>
        <v>64.999141999141997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4">
        <f t="shared" si="12"/>
        <v>106.61061946902655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4">
        <f t="shared" si="12"/>
        <v>27.009016393442622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4">
        <f t="shared" si="12"/>
        <v>91.16463414634147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4">
        <f t="shared" si="12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4">
        <f t="shared" si="12"/>
        <v>56.054878048780488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4">
        <f t="shared" si="12"/>
        <v>31.017857142857142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4">
        <f t="shared" si="12"/>
        <v>66.513513513513516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4">
        <f t="shared" si="12"/>
        <v>89.005216484089729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4">
        <f t="shared" si="12"/>
        <v>103.46315789473684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4">
        <f t="shared" si="12"/>
        <v>95.278911564625844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4">
        <f t="shared" si="12"/>
        <v>75.895348837209298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4">
        <f t="shared" si="12"/>
        <v>107.57831325301204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4">
        <f t="shared" si="12"/>
        <v>51.31666666666667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4">
        <f t="shared" si="12"/>
        <v>71.983108108108112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4">
        <f t="shared" si="12"/>
        <v>108.95414201183432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4">
        <f t="shared" si="12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4">
        <f t="shared" si="12"/>
        <v>94.938931297709928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4">
        <f t="shared" si="12"/>
        <v>109.65079365079364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4">
        <f t="shared" si="12"/>
        <v>44.001815980629537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4">
        <f t="shared" si="12"/>
        <v>86.794520547945211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4">
        <f t="shared" si="12"/>
        <v>30.992727272727272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4">
        <f t="shared" si="12"/>
        <v>94.791044776119406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4">
        <f t="shared" si="12"/>
        <v>69.79220779220779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4">
        <f t="shared" si="12"/>
        <v>63.003367003367003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4">
        <f t="shared" si="12"/>
        <v>110.0343300110742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4">
        <f t="shared" si="12"/>
        <v>25.997933274284026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4">
        <f t="shared" si="12"/>
        <v>49.987915407854985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4">
        <f t="shared" si="12"/>
        <v>101.72340425531915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4">
        <f t="shared" si="12"/>
        <v>47.083333333333336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4">
        <f t="shared" si="12"/>
        <v>89.944444444444443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4">
        <f t="shared" si="12"/>
        <v>78.96875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 s="4">
        <f t="shared" si="12"/>
        <v>80.067669172932327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E131/D131*100</f>
        <v>3.202693602693603</v>
      </c>
      <c r="G131" t="s">
        <v>74</v>
      </c>
      <c r="H131">
        <v>55</v>
      </c>
      <c r="I131" s="4">
        <f t="shared" si="12"/>
        <v>86.472727272727269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100.85974499089254</v>
      </c>
      <c r="G133" t="s">
        <v>20</v>
      </c>
      <c r="H133">
        <v>2443</v>
      </c>
      <c r="I133" s="4">
        <f t="shared" ref="I133:I196" si="18">E133/H133</f>
        <v>67.996725337699544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116.18181818181819</v>
      </c>
      <c r="G134" t="s">
        <v>20</v>
      </c>
      <c r="H134">
        <v>89</v>
      </c>
      <c r="I134" s="4">
        <f t="shared" si="18"/>
        <v>43.078651685393261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310.77777777777777</v>
      </c>
      <c r="G135" t="s">
        <v>20</v>
      </c>
      <c r="H135">
        <v>159</v>
      </c>
      <c r="I135" s="4">
        <f t="shared" si="18"/>
        <v>87.95597484276729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89.73668341708543</v>
      </c>
      <c r="G136" t="s">
        <v>14</v>
      </c>
      <c r="H136">
        <v>940</v>
      </c>
      <c r="I136" s="4">
        <f t="shared" si="18"/>
        <v>94.987234042553197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71.27272727272728</v>
      </c>
      <c r="G137" t="s">
        <v>14</v>
      </c>
      <c r="H137">
        <v>117</v>
      </c>
      <c r="I137" s="4">
        <f t="shared" si="18"/>
        <v>46.905982905982903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3.2862318840579712</v>
      </c>
      <c r="G138" t="s">
        <v>74</v>
      </c>
      <c r="H138">
        <v>58</v>
      </c>
      <c r="I138" s="4">
        <f t="shared" si="18"/>
        <v>46.913793103448278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261.77777777777777</v>
      </c>
      <c r="G139" t="s">
        <v>20</v>
      </c>
      <c r="H139">
        <v>50</v>
      </c>
      <c r="I139" s="4">
        <f t="shared" si="18"/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96</v>
      </c>
      <c r="G140" t="s">
        <v>14</v>
      </c>
      <c r="H140">
        <v>115</v>
      </c>
      <c r="I140" s="4">
        <f t="shared" si="18"/>
        <v>80.139130434782615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20.896851248642779</v>
      </c>
      <c r="G141" t="s">
        <v>14</v>
      </c>
      <c r="H141">
        <v>326</v>
      </c>
      <c r="I141" s="4">
        <f t="shared" si="18"/>
        <v>59.036809815950917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223.16363636363636</v>
      </c>
      <c r="G142" t="s">
        <v>20</v>
      </c>
      <c r="H142">
        <v>186</v>
      </c>
      <c r="I142" s="4">
        <f t="shared" si="18"/>
        <v>65.989247311827953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101.59097978227061</v>
      </c>
      <c r="G143" t="s">
        <v>20</v>
      </c>
      <c r="H143">
        <v>1071</v>
      </c>
      <c r="I143" s="4">
        <f t="shared" si="18"/>
        <v>60.992530345471522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230.03999999999996</v>
      </c>
      <c r="G144" t="s">
        <v>20</v>
      </c>
      <c r="H144">
        <v>117</v>
      </c>
      <c r="I144" s="4">
        <f t="shared" si="18"/>
        <v>98.307692307692307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135.59259259259261</v>
      </c>
      <c r="G145" t="s">
        <v>20</v>
      </c>
      <c r="H145">
        <v>70</v>
      </c>
      <c r="I145" s="4">
        <f t="shared" si="18"/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129.1</v>
      </c>
      <c r="G146" t="s">
        <v>20</v>
      </c>
      <c r="H146">
        <v>135</v>
      </c>
      <c r="I146" s="4">
        <f t="shared" si="18"/>
        <v>86.066666666666663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236.512</v>
      </c>
      <c r="G147" t="s">
        <v>20</v>
      </c>
      <c r="H147">
        <v>768</v>
      </c>
      <c r="I147" s="4">
        <f t="shared" si="18"/>
        <v>76.989583333333329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17.25</v>
      </c>
      <c r="G148" t="s">
        <v>74</v>
      </c>
      <c r="H148">
        <v>51</v>
      </c>
      <c r="I148" s="4">
        <f t="shared" si="18"/>
        <v>29.764705882352942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112.49397590361446</v>
      </c>
      <c r="G149" t="s">
        <v>20</v>
      </c>
      <c r="H149">
        <v>199</v>
      </c>
      <c r="I149" s="4">
        <f t="shared" si="18"/>
        <v>46.91959798994975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121.02150537634408</v>
      </c>
      <c r="G150" t="s">
        <v>20</v>
      </c>
      <c r="H150">
        <v>107</v>
      </c>
      <c r="I150" s="4">
        <f t="shared" si="18"/>
        <v>105.18691588785046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219.87096774193549</v>
      </c>
      <c r="G151" t="s">
        <v>20</v>
      </c>
      <c r="H151">
        <v>195</v>
      </c>
      <c r="I151" s="4">
        <f t="shared" si="18"/>
        <v>69.907692307692301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1</v>
      </c>
      <c r="G152" t="s">
        <v>14</v>
      </c>
      <c r="H152">
        <v>1</v>
      </c>
      <c r="I152" s="4">
        <f t="shared" si="18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64.166909620991248</v>
      </c>
      <c r="G153" t="s">
        <v>14</v>
      </c>
      <c r="H153">
        <v>1467</v>
      </c>
      <c r="I153" s="4">
        <f t="shared" si="18"/>
        <v>60.011588275391958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423.06746987951806</v>
      </c>
      <c r="G154" t="s">
        <v>20</v>
      </c>
      <c r="H154">
        <v>3376</v>
      </c>
      <c r="I154" s="4">
        <f t="shared" si="18"/>
        <v>52.006220379146917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92.984160506863773</v>
      </c>
      <c r="G155" t="s">
        <v>14</v>
      </c>
      <c r="H155">
        <v>5681</v>
      </c>
      <c r="I155" s="4">
        <f t="shared" si="18"/>
        <v>31.000176025347649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58.756567425569173</v>
      </c>
      <c r="G156" t="s">
        <v>14</v>
      </c>
      <c r="H156">
        <v>1059</v>
      </c>
      <c r="I156" s="4">
        <f t="shared" si="18"/>
        <v>95.042492917847028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65.022222222222226</v>
      </c>
      <c r="G157" t="s">
        <v>14</v>
      </c>
      <c r="H157">
        <v>1194</v>
      </c>
      <c r="I157" s="4">
        <f t="shared" si="18"/>
        <v>75.968174204355108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73.939560439560438</v>
      </c>
      <c r="G158" t="s">
        <v>74</v>
      </c>
      <c r="H158">
        <v>379</v>
      </c>
      <c r="I158" s="4">
        <f t="shared" si="18"/>
        <v>71.013192612137203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52.666666666666664</v>
      </c>
      <c r="G159" t="s">
        <v>14</v>
      </c>
      <c r="H159">
        <v>30</v>
      </c>
      <c r="I159" s="4">
        <f t="shared" si="18"/>
        <v>73.733333333333334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220.95238095238096</v>
      </c>
      <c r="G160" t="s">
        <v>20</v>
      </c>
      <c r="H160">
        <v>41</v>
      </c>
      <c r="I160" s="4">
        <f t="shared" si="18"/>
        <v>113.17073170731707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100.01150627615063</v>
      </c>
      <c r="G161" t="s">
        <v>20</v>
      </c>
      <c r="H161">
        <v>1821</v>
      </c>
      <c r="I161" s="4">
        <f t="shared" si="18"/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162.3125</v>
      </c>
      <c r="G162" t="s">
        <v>20</v>
      </c>
      <c r="H162">
        <v>164</v>
      </c>
      <c r="I162" s="4">
        <f t="shared" si="18"/>
        <v>79.176829268292678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78.181818181818187</v>
      </c>
      <c r="G163" t="s">
        <v>14</v>
      </c>
      <c r="H163">
        <v>75</v>
      </c>
      <c r="I163" s="4">
        <f t="shared" si="18"/>
        <v>57.333333333333336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149.73770491803279</v>
      </c>
      <c r="G164" t="s">
        <v>20</v>
      </c>
      <c r="H164">
        <v>157</v>
      </c>
      <c r="I164" s="4">
        <f t="shared" si="18"/>
        <v>58.178343949044589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253.25714285714284</v>
      </c>
      <c r="G165" t="s">
        <v>20</v>
      </c>
      <c r="H165">
        <v>246</v>
      </c>
      <c r="I165" s="4">
        <f t="shared" si="18"/>
        <v>36.032520325203251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100.16943521594683</v>
      </c>
      <c r="G166" t="s">
        <v>20</v>
      </c>
      <c r="H166">
        <v>1396</v>
      </c>
      <c r="I166" s="4">
        <f t="shared" si="18"/>
        <v>107.99068767908309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121.99004424778761</v>
      </c>
      <c r="G167" t="s">
        <v>20</v>
      </c>
      <c r="H167">
        <v>2506</v>
      </c>
      <c r="I167" s="4">
        <f t="shared" si="18"/>
        <v>44.005985634477256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137.13265306122449</v>
      </c>
      <c r="G168" t="s">
        <v>20</v>
      </c>
      <c r="H168">
        <v>244</v>
      </c>
      <c r="I168" s="4">
        <f t="shared" si="18"/>
        <v>55.077868852459019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415.53846153846149</v>
      </c>
      <c r="G169" t="s">
        <v>20</v>
      </c>
      <c r="H169">
        <v>146</v>
      </c>
      <c r="I169" s="4">
        <f t="shared" si="18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31.30913348946136</v>
      </c>
      <c r="G170" t="s">
        <v>14</v>
      </c>
      <c r="H170">
        <v>955</v>
      </c>
      <c r="I170" s="4">
        <f t="shared" si="18"/>
        <v>41.996858638743454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424.08154506437768</v>
      </c>
      <c r="G171" t="s">
        <v>20</v>
      </c>
      <c r="H171">
        <v>1267</v>
      </c>
      <c r="I171" s="4">
        <f t="shared" si="18"/>
        <v>77.988161010260455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2.93886230728336</v>
      </c>
      <c r="G172" t="s">
        <v>14</v>
      </c>
      <c r="H172">
        <v>67</v>
      </c>
      <c r="I172" s="4">
        <f t="shared" si="18"/>
        <v>82.507462686567166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10.63265306122449</v>
      </c>
      <c r="G173" t="s">
        <v>14</v>
      </c>
      <c r="H173">
        <v>5</v>
      </c>
      <c r="I173" s="4">
        <f t="shared" si="18"/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82.875</v>
      </c>
      <c r="G174" t="s">
        <v>14</v>
      </c>
      <c r="H174">
        <v>26</v>
      </c>
      <c r="I174" s="4">
        <f t="shared" si="18"/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163.01447776628748</v>
      </c>
      <c r="G175" t="s">
        <v>20</v>
      </c>
      <c r="H175">
        <v>1561</v>
      </c>
      <c r="I175" s="4">
        <f t="shared" si="18"/>
        <v>100.98334401024984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894.66666666666674</v>
      </c>
      <c r="G176" t="s">
        <v>20</v>
      </c>
      <c r="H176">
        <v>48</v>
      </c>
      <c r="I176" s="4">
        <f t="shared" si="18"/>
        <v>111.83333333333333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26.191501103752756</v>
      </c>
      <c r="G177" t="s">
        <v>14</v>
      </c>
      <c r="H177">
        <v>1130</v>
      </c>
      <c r="I177" s="4">
        <f t="shared" si="18"/>
        <v>41.999115044247787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74.834782608695647</v>
      </c>
      <c r="G178" t="s">
        <v>14</v>
      </c>
      <c r="H178">
        <v>782</v>
      </c>
      <c r="I178" s="4">
        <f t="shared" si="18"/>
        <v>110.05115089514067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416.47680412371136</v>
      </c>
      <c r="G179" t="s">
        <v>20</v>
      </c>
      <c r="H179">
        <v>2739</v>
      </c>
      <c r="I179" s="4">
        <f t="shared" si="18"/>
        <v>58.997079225994888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96.208333333333329</v>
      </c>
      <c r="G180" t="s">
        <v>14</v>
      </c>
      <c r="H180">
        <v>210</v>
      </c>
      <c r="I180" s="4">
        <f t="shared" si="18"/>
        <v>32.985714285714288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357.71910112359546</v>
      </c>
      <c r="G181" t="s">
        <v>20</v>
      </c>
      <c r="H181">
        <v>3537</v>
      </c>
      <c r="I181" s="4">
        <f t="shared" si="18"/>
        <v>45.005654509471306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308.45714285714286</v>
      </c>
      <c r="G182" t="s">
        <v>20</v>
      </c>
      <c r="H182">
        <v>2107</v>
      </c>
      <c r="I182" s="4">
        <f t="shared" si="18"/>
        <v>81.98196487897485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61.802325581395344</v>
      </c>
      <c r="G183" t="s">
        <v>14</v>
      </c>
      <c r="H183">
        <v>136</v>
      </c>
      <c r="I183" s="4">
        <f t="shared" si="18"/>
        <v>39.080882352941174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722.32472324723244</v>
      </c>
      <c r="G184" t="s">
        <v>20</v>
      </c>
      <c r="H184">
        <v>3318</v>
      </c>
      <c r="I184" s="4">
        <f t="shared" si="18"/>
        <v>58.996383363471971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69.117647058823522</v>
      </c>
      <c r="G185" t="s">
        <v>14</v>
      </c>
      <c r="H185">
        <v>86</v>
      </c>
      <c r="I185" s="4">
        <f t="shared" si="18"/>
        <v>40.988372093023258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293.05555555555554</v>
      </c>
      <c r="G186" t="s">
        <v>20</v>
      </c>
      <c r="H186">
        <v>340</v>
      </c>
      <c r="I186" s="4">
        <f t="shared" si="18"/>
        <v>31.029411764705884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71.8</v>
      </c>
      <c r="G187" t="s">
        <v>14</v>
      </c>
      <c r="H187">
        <v>19</v>
      </c>
      <c r="I187" s="4">
        <f t="shared" si="18"/>
        <v>37.789473684210527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31.934684684684683</v>
      </c>
      <c r="G188" t="s">
        <v>14</v>
      </c>
      <c r="H188">
        <v>886</v>
      </c>
      <c r="I188" s="4">
        <f t="shared" si="18"/>
        <v>32.006772009029348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229.87375415282392</v>
      </c>
      <c r="G189" t="s">
        <v>20</v>
      </c>
      <c r="H189">
        <v>1442</v>
      </c>
      <c r="I189" s="4">
        <f t="shared" si="18"/>
        <v>95.966712898751737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32.012195121951223</v>
      </c>
      <c r="G190" t="s">
        <v>14</v>
      </c>
      <c r="H190">
        <v>35</v>
      </c>
      <c r="I190" s="4">
        <f t="shared" si="18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23.525352848928385</v>
      </c>
      <c r="G191" t="s">
        <v>74</v>
      </c>
      <c r="H191">
        <v>441</v>
      </c>
      <c r="I191" s="4">
        <f t="shared" si="18"/>
        <v>102.0498866213152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68.594594594594597</v>
      </c>
      <c r="G192" t="s">
        <v>14</v>
      </c>
      <c r="H192">
        <v>24</v>
      </c>
      <c r="I192" s="4">
        <f t="shared" si="18"/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37.952380952380956</v>
      </c>
      <c r="G193" t="s">
        <v>14</v>
      </c>
      <c r="H193">
        <v>86</v>
      </c>
      <c r="I193" s="4">
        <f t="shared" si="18"/>
        <v>37.069767441860463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19.992957746478872</v>
      </c>
      <c r="G194" t="s">
        <v>14</v>
      </c>
      <c r="H194">
        <v>243</v>
      </c>
      <c r="I194" s="4">
        <f t="shared" si="18"/>
        <v>35.049382716049379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E195/D195*100</f>
        <v>45.636363636363633</v>
      </c>
      <c r="G195" t="s">
        <v>14</v>
      </c>
      <c r="H195">
        <v>65</v>
      </c>
      <c r="I195" s="4">
        <f t="shared" si="18"/>
        <v>46.338461538461537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361.75316455696202</v>
      </c>
      <c r="G197" t="s">
        <v>20</v>
      </c>
      <c r="H197">
        <v>524</v>
      </c>
      <c r="I197" s="4">
        <f t="shared" ref="I197:I260" si="24">E197/H197</f>
        <v>109.07824427480917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63.146341463414636</v>
      </c>
      <c r="G198" t="s">
        <v>14</v>
      </c>
      <c r="H198">
        <v>100</v>
      </c>
      <c r="I198" s="4">
        <f t="shared" si="24"/>
        <v>51.78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298.20475319926874</v>
      </c>
      <c r="G199" t="s">
        <v>20</v>
      </c>
      <c r="H199">
        <v>1989</v>
      </c>
      <c r="I199" s="4">
        <f t="shared" si="24"/>
        <v>82.010055304172951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9.5585443037974684</v>
      </c>
      <c r="G200" t="s">
        <v>14</v>
      </c>
      <c r="H200">
        <v>168</v>
      </c>
      <c r="I200" s="4">
        <f t="shared" si="24"/>
        <v>35.958333333333336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53.777777777777779</v>
      </c>
      <c r="G201" t="s">
        <v>14</v>
      </c>
      <c r="H201">
        <v>13</v>
      </c>
      <c r="I201" s="4">
        <f t="shared" si="24"/>
        <v>74.461538461538467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2</v>
      </c>
      <c r="G202" t="s">
        <v>14</v>
      </c>
      <c r="H202">
        <v>1</v>
      </c>
      <c r="I202" s="4">
        <f t="shared" si="24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681.19047619047615</v>
      </c>
      <c r="G203" t="s">
        <v>20</v>
      </c>
      <c r="H203">
        <v>157</v>
      </c>
      <c r="I203" s="4">
        <f t="shared" si="24"/>
        <v>91.114649681528661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78.831325301204828</v>
      </c>
      <c r="G204" t="s">
        <v>74</v>
      </c>
      <c r="H204">
        <v>82</v>
      </c>
      <c r="I204" s="4">
        <f t="shared" si="24"/>
        <v>79.792682926829272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134.40792216817235</v>
      </c>
      <c r="G205" t="s">
        <v>20</v>
      </c>
      <c r="H205">
        <v>4498</v>
      </c>
      <c r="I205" s="4">
        <f t="shared" si="24"/>
        <v>42.999777678968428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3.3719999999999999</v>
      </c>
      <c r="G206" t="s">
        <v>14</v>
      </c>
      <c r="H206">
        <v>40</v>
      </c>
      <c r="I206" s="4">
        <f t="shared" si="24"/>
        <v>63.225000000000001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431.84615384615387</v>
      </c>
      <c r="G207" t="s">
        <v>20</v>
      </c>
      <c r="H207">
        <v>80</v>
      </c>
      <c r="I207" s="4">
        <f t="shared" si="24"/>
        <v>70.174999999999997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38.844444444444441</v>
      </c>
      <c r="G208" t="s">
        <v>74</v>
      </c>
      <c r="H208">
        <v>57</v>
      </c>
      <c r="I208" s="4">
        <f t="shared" si="24"/>
        <v>61.333333333333336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425.7</v>
      </c>
      <c r="G209" t="s">
        <v>20</v>
      </c>
      <c r="H209">
        <v>43</v>
      </c>
      <c r="I209" s="4">
        <f t="shared" si="24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101.12239715591672</v>
      </c>
      <c r="G210" t="s">
        <v>20</v>
      </c>
      <c r="H210">
        <v>2053</v>
      </c>
      <c r="I210" s="4">
        <f t="shared" si="24"/>
        <v>96.984900146127615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21.188688946015425</v>
      </c>
      <c r="G211" t="s">
        <v>47</v>
      </c>
      <c r="H211">
        <v>808</v>
      </c>
      <c r="I211" s="4">
        <f t="shared" si="24"/>
        <v>51.004950495049506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67.425531914893625</v>
      </c>
      <c r="G212" t="s">
        <v>14</v>
      </c>
      <c r="H212">
        <v>226</v>
      </c>
      <c r="I212" s="4">
        <f t="shared" si="24"/>
        <v>28.044247787610619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94.923371647509583</v>
      </c>
      <c r="G213" t="s">
        <v>14</v>
      </c>
      <c r="H213">
        <v>1625</v>
      </c>
      <c r="I213" s="4">
        <f t="shared" si="24"/>
        <v>60.984615384615381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151.85185185185185</v>
      </c>
      <c r="G214" t="s">
        <v>20</v>
      </c>
      <c r="H214">
        <v>168</v>
      </c>
      <c r="I214" s="4">
        <f t="shared" si="24"/>
        <v>73.214285714285708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195.16382252559728</v>
      </c>
      <c r="G215" t="s">
        <v>20</v>
      </c>
      <c r="H215">
        <v>4289</v>
      </c>
      <c r="I215" s="4">
        <f t="shared" si="24"/>
        <v>39.997435299603637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1023.1428571428571</v>
      </c>
      <c r="G216" t="s">
        <v>20</v>
      </c>
      <c r="H216">
        <v>165</v>
      </c>
      <c r="I216" s="4">
        <f t="shared" si="24"/>
        <v>86.812121212121212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3.841836734693878</v>
      </c>
      <c r="G217" t="s">
        <v>14</v>
      </c>
      <c r="H217">
        <v>143</v>
      </c>
      <c r="I217" s="4">
        <f t="shared" si="24"/>
        <v>42.125874125874127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155.07066557107643</v>
      </c>
      <c r="G218" t="s">
        <v>20</v>
      </c>
      <c r="H218">
        <v>1815</v>
      </c>
      <c r="I218" s="4">
        <f t="shared" si="24"/>
        <v>103.97851239669421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44.753477588871718</v>
      </c>
      <c r="G219" t="s">
        <v>14</v>
      </c>
      <c r="H219">
        <v>934</v>
      </c>
      <c r="I219" s="4">
        <f t="shared" si="24"/>
        <v>62.003211991434689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215.94736842105263</v>
      </c>
      <c r="G220" t="s">
        <v>20</v>
      </c>
      <c r="H220">
        <v>397</v>
      </c>
      <c r="I220" s="4">
        <f t="shared" si="24"/>
        <v>31.005037783375315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332.12709832134288</v>
      </c>
      <c r="G221" t="s">
        <v>20</v>
      </c>
      <c r="H221">
        <v>1539</v>
      </c>
      <c r="I221" s="4">
        <f t="shared" si="24"/>
        <v>89.991552956465242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8.4430379746835449</v>
      </c>
      <c r="G222" t="s">
        <v>14</v>
      </c>
      <c r="H222">
        <v>17</v>
      </c>
      <c r="I222" s="4">
        <f t="shared" si="24"/>
        <v>39.235294117647058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98.625514403292186</v>
      </c>
      <c r="G223" t="s">
        <v>14</v>
      </c>
      <c r="H223">
        <v>2179</v>
      </c>
      <c r="I223" s="4">
        <f t="shared" si="24"/>
        <v>54.993116108306566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137.97916666666669</v>
      </c>
      <c r="G224" t="s">
        <v>20</v>
      </c>
      <c r="H224">
        <v>138</v>
      </c>
      <c r="I224" s="4">
        <f t="shared" si="24"/>
        <v>47.992753623188406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93.81099656357388</v>
      </c>
      <c r="G225" t="s">
        <v>14</v>
      </c>
      <c r="H225">
        <v>931</v>
      </c>
      <c r="I225" s="4">
        <f t="shared" si="24"/>
        <v>87.966702470461868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403.63930885529157</v>
      </c>
      <c r="G226" t="s">
        <v>20</v>
      </c>
      <c r="H226">
        <v>3594</v>
      </c>
      <c r="I226" s="4">
        <f t="shared" si="24"/>
        <v>51.999165275459099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260.1740412979351</v>
      </c>
      <c r="G227" t="s">
        <v>20</v>
      </c>
      <c r="H227">
        <v>5880</v>
      </c>
      <c r="I227" s="4">
        <f t="shared" si="24"/>
        <v>29.999659863945578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366.63333333333333</v>
      </c>
      <c r="G228" t="s">
        <v>20</v>
      </c>
      <c r="H228">
        <v>112</v>
      </c>
      <c r="I228" s="4">
        <f t="shared" si="24"/>
        <v>98.205357142857139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168.72085385878489</v>
      </c>
      <c r="G229" t="s">
        <v>20</v>
      </c>
      <c r="H229">
        <v>943</v>
      </c>
      <c r="I229" s="4">
        <f t="shared" si="24"/>
        <v>108.96182396606575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119.90717911530093</v>
      </c>
      <c r="G230" t="s">
        <v>20</v>
      </c>
      <c r="H230">
        <v>2468</v>
      </c>
      <c r="I230" s="4">
        <f t="shared" si="24"/>
        <v>66.998379254457049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193.68925233644859</v>
      </c>
      <c r="G231" t="s">
        <v>20</v>
      </c>
      <c r="H231">
        <v>2551</v>
      </c>
      <c r="I231" s="4">
        <f t="shared" si="24"/>
        <v>64.99333594668758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420.16666666666669</v>
      </c>
      <c r="G232" t="s">
        <v>20</v>
      </c>
      <c r="H232">
        <v>101</v>
      </c>
      <c r="I232" s="4">
        <f t="shared" si="24"/>
        <v>99.841584158415841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76.708333333333329</v>
      </c>
      <c r="G233" t="s">
        <v>74</v>
      </c>
      <c r="H233">
        <v>67</v>
      </c>
      <c r="I233" s="4">
        <f t="shared" si="24"/>
        <v>82.432835820895519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171.26470588235293</v>
      </c>
      <c r="G234" t="s">
        <v>20</v>
      </c>
      <c r="H234">
        <v>92</v>
      </c>
      <c r="I234" s="4">
        <f t="shared" si="24"/>
        <v>63.293478260869563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157.89473684210526</v>
      </c>
      <c r="G235" t="s">
        <v>20</v>
      </c>
      <c r="H235">
        <v>62</v>
      </c>
      <c r="I235" s="4">
        <f t="shared" si="24"/>
        <v>96.774193548387103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109.08</v>
      </c>
      <c r="G236" t="s">
        <v>20</v>
      </c>
      <c r="H236">
        <v>149</v>
      </c>
      <c r="I236" s="4">
        <f t="shared" si="24"/>
        <v>54.906040268456373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41.732558139534881</v>
      </c>
      <c r="G237" t="s">
        <v>14</v>
      </c>
      <c r="H237">
        <v>92</v>
      </c>
      <c r="I237" s="4">
        <f t="shared" si="24"/>
        <v>39.010869565217391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10.944303797468354</v>
      </c>
      <c r="G238" t="s">
        <v>14</v>
      </c>
      <c r="H238">
        <v>57</v>
      </c>
      <c r="I238" s="4">
        <f t="shared" si="24"/>
        <v>75.84210526315789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159.3763440860215</v>
      </c>
      <c r="G239" t="s">
        <v>20</v>
      </c>
      <c r="H239">
        <v>329</v>
      </c>
      <c r="I239" s="4">
        <f t="shared" si="24"/>
        <v>45.051671732522799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422.41666666666669</v>
      </c>
      <c r="G240" t="s">
        <v>20</v>
      </c>
      <c r="H240">
        <v>97</v>
      </c>
      <c r="I240" s="4">
        <f t="shared" si="24"/>
        <v>104.51546391752578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97.71875</v>
      </c>
      <c r="G241" t="s">
        <v>14</v>
      </c>
      <c r="H241">
        <v>41</v>
      </c>
      <c r="I241" s="4">
        <f t="shared" si="24"/>
        <v>76.268292682926827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418.78911564625849</v>
      </c>
      <c r="G242" t="s">
        <v>20</v>
      </c>
      <c r="H242">
        <v>1784</v>
      </c>
      <c r="I242" s="4">
        <f t="shared" si="24"/>
        <v>69.015695067264573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101.91632047477745</v>
      </c>
      <c r="G243" t="s">
        <v>20</v>
      </c>
      <c r="H243">
        <v>1684</v>
      </c>
      <c r="I243" s="4">
        <f t="shared" si="24"/>
        <v>101.97684085510689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127.72619047619047</v>
      </c>
      <c r="G244" t="s">
        <v>20</v>
      </c>
      <c r="H244">
        <v>250</v>
      </c>
      <c r="I244" s="4">
        <f t="shared" si="24"/>
        <v>42.915999999999997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445.21739130434781</v>
      </c>
      <c r="G245" t="s">
        <v>20</v>
      </c>
      <c r="H245">
        <v>238</v>
      </c>
      <c r="I245" s="4">
        <f t="shared" si="24"/>
        <v>43.025210084033617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569.71428571428578</v>
      </c>
      <c r="G246" t="s">
        <v>20</v>
      </c>
      <c r="H246">
        <v>53</v>
      </c>
      <c r="I246" s="4">
        <f t="shared" si="24"/>
        <v>75.245283018867923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509.34482758620686</v>
      </c>
      <c r="G247" t="s">
        <v>20</v>
      </c>
      <c r="H247">
        <v>214</v>
      </c>
      <c r="I247" s="4">
        <f t="shared" si="24"/>
        <v>69.023364485981304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325.5333333333333</v>
      </c>
      <c r="G248" t="s">
        <v>20</v>
      </c>
      <c r="H248">
        <v>222</v>
      </c>
      <c r="I248" s="4">
        <f t="shared" si="24"/>
        <v>65.986486486486484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932.61616161616166</v>
      </c>
      <c r="G249" t="s">
        <v>20</v>
      </c>
      <c r="H249">
        <v>1884</v>
      </c>
      <c r="I249" s="4">
        <f t="shared" si="24"/>
        <v>98.013800424628457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211.33870967741933</v>
      </c>
      <c r="G250" t="s">
        <v>20</v>
      </c>
      <c r="H250">
        <v>218</v>
      </c>
      <c r="I250" s="4">
        <f t="shared" si="24"/>
        <v>60.105504587155963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273.32520325203251</v>
      </c>
      <c r="G251" t="s">
        <v>20</v>
      </c>
      <c r="H251">
        <v>6465</v>
      </c>
      <c r="I251" s="4">
        <f t="shared" si="24"/>
        <v>26.000773395204948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3</v>
      </c>
      <c r="G252" t="s">
        <v>14</v>
      </c>
      <c r="H252">
        <v>1</v>
      </c>
      <c r="I252" s="4">
        <f t="shared" si="24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54.084507042253513</v>
      </c>
      <c r="G253" t="s">
        <v>14</v>
      </c>
      <c r="H253">
        <v>101</v>
      </c>
      <c r="I253" s="4">
        <f t="shared" si="24"/>
        <v>38.019801980198018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626.29999999999995</v>
      </c>
      <c r="G254" t="s">
        <v>20</v>
      </c>
      <c r="H254">
        <v>59</v>
      </c>
      <c r="I254" s="4">
        <f t="shared" si="24"/>
        <v>106.15254237288136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89.021399176954731</v>
      </c>
      <c r="G255" t="s">
        <v>14</v>
      </c>
      <c r="H255">
        <v>1335</v>
      </c>
      <c r="I255" s="4">
        <f t="shared" si="24"/>
        <v>81.019475655430711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184.89130434782609</v>
      </c>
      <c r="G256" t="s">
        <v>20</v>
      </c>
      <c r="H256">
        <v>88</v>
      </c>
      <c r="I256" s="4">
        <f t="shared" si="24"/>
        <v>96.647727272727266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120.16770186335404</v>
      </c>
      <c r="G257" t="s">
        <v>20</v>
      </c>
      <c r="H257">
        <v>1697</v>
      </c>
      <c r="I257" s="4">
        <f t="shared" si="24"/>
        <v>57.003535651149086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23.390243902439025</v>
      </c>
      <c r="G258" t="s">
        <v>14</v>
      </c>
      <c r="H258">
        <v>15</v>
      </c>
      <c r="I258" s="4">
        <f t="shared" si="24"/>
        <v>63.93333333333333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E259/D259*100</f>
        <v>146</v>
      </c>
      <c r="G259" t="s">
        <v>20</v>
      </c>
      <c r="H259">
        <v>92</v>
      </c>
      <c r="I259" s="4">
        <f t="shared" si="24"/>
        <v>90.456521739130437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597.5</v>
      </c>
      <c r="G261" t="s">
        <v>20</v>
      </c>
      <c r="H261">
        <v>138</v>
      </c>
      <c r="I261" s="4">
        <f t="shared" ref="I261:I324" si="30">E261/H261</f>
        <v>77.934782608695656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157.69841269841268</v>
      </c>
      <c r="G262" t="s">
        <v>20</v>
      </c>
      <c r="H262">
        <v>261</v>
      </c>
      <c r="I262" s="4">
        <f t="shared" si="30"/>
        <v>38.065134099616856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31.201660735468568</v>
      </c>
      <c r="G263" t="s">
        <v>14</v>
      </c>
      <c r="H263">
        <v>454</v>
      </c>
      <c r="I263" s="4">
        <f t="shared" si="30"/>
        <v>57.936123348017624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313.41176470588238</v>
      </c>
      <c r="G264" t="s">
        <v>20</v>
      </c>
      <c r="H264">
        <v>107</v>
      </c>
      <c r="I264" s="4">
        <f t="shared" si="30"/>
        <v>49.794392523364486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370.89655172413791</v>
      </c>
      <c r="G265" t="s">
        <v>20</v>
      </c>
      <c r="H265">
        <v>199</v>
      </c>
      <c r="I265" s="4">
        <f t="shared" si="30"/>
        <v>54.050251256281406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362.66447368421052</v>
      </c>
      <c r="G266" t="s">
        <v>20</v>
      </c>
      <c r="H266">
        <v>5512</v>
      </c>
      <c r="I266" s="4">
        <f t="shared" si="30"/>
        <v>30.002721335268504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123.08163265306122</v>
      </c>
      <c r="G267" t="s">
        <v>20</v>
      </c>
      <c r="H267">
        <v>86</v>
      </c>
      <c r="I267" s="4">
        <f t="shared" si="30"/>
        <v>70.127906976744185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76.766756032171585</v>
      </c>
      <c r="G268" t="s">
        <v>14</v>
      </c>
      <c r="H268">
        <v>3182</v>
      </c>
      <c r="I268" s="4">
        <f t="shared" si="30"/>
        <v>26.996228786926462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233.62012987012989</v>
      </c>
      <c r="G269" t="s">
        <v>20</v>
      </c>
      <c r="H269">
        <v>2768</v>
      </c>
      <c r="I269" s="4">
        <f t="shared" si="30"/>
        <v>51.990606936416185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180.53333333333333</v>
      </c>
      <c r="G270" t="s">
        <v>20</v>
      </c>
      <c r="H270">
        <v>48</v>
      </c>
      <c r="I270" s="4">
        <f t="shared" si="30"/>
        <v>56.416666666666664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252.62857142857143</v>
      </c>
      <c r="G271" t="s">
        <v>20</v>
      </c>
      <c r="H271">
        <v>87</v>
      </c>
      <c r="I271" s="4">
        <f t="shared" si="30"/>
        <v>101.63218390804597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27.176538240368025</v>
      </c>
      <c r="G272" t="s">
        <v>74</v>
      </c>
      <c r="H272">
        <v>1890</v>
      </c>
      <c r="I272" s="4">
        <f t="shared" si="30"/>
        <v>25.005291005291006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</v>
      </c>
      <c r="G273" t="s">
        <v>47</v>
      </c>
      <c r="H273">
        <v>61</v>
      </c>
      <c r="I273" s="4">
        <f t="shared" si="30"/>
        <v>32.016393442622949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304.0097847358121</v>
      </c>
      <c r="G274" t="s">
        <v>20</v>
      </c>
      <c r="H274">
        <v>1894</v>
      </c>
      <c r="I274" s="4">
        <f t="shared" si="30"/>
        <v>82.021647307286173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137.23076923076923</v>
      </c>
      <c r="G275" t="s">
        <v>20</v>
      </c>
      <c r="H275">
        <v>282</v>
      </c>
      <c r="I275" s="4">
        <f t="shared" si="30"/>
        <v>37.957446808510639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32.208333333333336</v>
      </c>
      <c r="G276" t="s">
        <v>14</v>
      </c>
      <c r="H276">
        <v>15</v>
      </c>
      <c r="I276" s="4">
        <f t="shared" si="30"/>
        <v>51.533333333333331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241.51282051282053</v>
      </c>
      <c r="G277" t="s">
        <v>20</v>
      </c>
      <c r="H277">
        <v>116</v>
      </c>
      <c r="I277" s="4">
        <f t="shared" si="30"/>
        <v>81.198275862068968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96.8</v>
      </c>
      <c r="G278" t="s">
        <v>14</v>
      </c>
      <c r="H278">
        <v>133</v>
      </c>
      <c r="I278" s="4">
        <f t="shared" si="30"/>
        <v>40.030075187969928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1066.4285714285716</v>
      </c>
      <c r="G279" t="s">
        <v>20</v>
      </c>
      <c r="H279">
        <v>83</v>
      </c>
      <c r="I279" s="4">
        <f t="shared" si="30"/>
        <v>89.939759036144579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325.88888888888891</v>
      </c>
      <c r="G280" t="s">
        <v>20</v>
      </c>
      <c r="H280">
        <v>91</v>
      </c>
      <c r="I280" s="4">
        <f t="shared" si="30"/>
        <v>96.692307692307693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170.70000000000002</v>
      </c>
      <c r="G281" t="s">
        <v>20</v>
      </c>
      <c r="H281">
        <v>546</v>
      </c>
      <c r="I281" s="4">
        <f t="shared" si="30"/>
        <v>25.010989010989011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581.44000000000005</v>
      </c>
      <c r="G282" t="s">
        <v>20</v>
      </c>
      <c r="H282">
        <v>393</v>
      </c>
      <c r="I282" s="4">
        <f t="shared" si="30"/>
        <v>36.987277353689571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91.520972644376897</v>
      </c>
      <c r="G283" t="s">
        <v>14</v>
      </c>
      <c r="H283">
        <v>2062</v>
      </c>
      <c r="I283" s="4">
        <f t="shared" si="30"/>
        <v>73.012609117361791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108.04761904761904</v>
      </c>
      <c r="G284" t="s">
        <v>20</v>
      </c>
      <c r="H284">
        <v>133</v>
      </c>
      <c r="I284" s="4">
        <f t="shared" si="30"/>
        <v>68.240601503759393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18.728395061728396</v>
      </c>
      <c r="G285" t="s">
        <v>14</v>
      </c>
      <c r="H285">
        <v>29</v>
      </c>
      <c r="I285" s="4">
        <f t="shared" si="30"/>
        <v>52.310344827586206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83.193877551020407</v>
      </c>
      <c r="G286" t="s">
        <v>14</v>
      </c>
      <c r="H286">
        <v>132</v>
      </c>
      <c r="I286" s="4">
        <f t="shared" si="30"/>
        <v>61.765151515151516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706.33333333333337</v>
      </c>
      <c r="G287" t="s">
        <v>20</v>
      </c>
      <c r="H287">
        <v>254</v>
      </c>
      <c r="I287" s="4">
        <f t="shared" si="30"/>
        <v>25.027559055118111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17.446030330062445</v>
      </c>
      <c r="G288" t="s">
        <v>74</v>
      </c>
      <c r="H288">
        <v>184</v>
      </c>
      <c r="I288" s="4">
        <f t="shared" si="30"/>
        <v>106.28804347826087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209.73015873015873</v>
      </c>
      <c r="G289" t="s">
        <v>20</v>
      </c>
      <c r="H289">
        <v>176</v>
      </c>
      <c r="I289" s="4">
        <f t="shared" si="30"/>
        <v>75.07386363636364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97.785714285714292</v>
      </c>
      <c r="G290" t="s">
        <v>14</v>
      </c>
      <c r="H290">
        <v>137</v>
      </c>
      <c r="I290" s="4">
        <f t="shared" si="30"/>
        <v>39.970802919708028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1684.25</v>
      </c>
      <c r="G291" t="s">
        <v>20</v>
      </c>
      <c r="H291">
        <v>337</v>
      </c>
      <c r="I291" s="4">
        <f t="shared" si="30"/>
        <v>39.982195845697326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54.402135231316727</v>
      </c>
      <c r="G292" t="s">
        <v>14</v>
      </c>
      <c r="H292">
        <v>908</v>
      </c>
      <c r="I292" s="4">
        <f t="shared" si="30"/>
        <v>101.01541850220265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456.61111111111109</v>
      </c>
      <c r="G293" t="s">
        <v>20</v>
      </c>
      <c r="H293">
        <v>107</v>
      </c>
      <c r="I293" s="4">
        <f t="shared" si="30"/>
        <v>76.813084112149539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9.8219178082191778</v>
      </c>
      <c r="G294" t="s">
        <v>14</v>
      </c>
      <c r="H294">
        <v>10</v>
      </c>
      <c r="I294" s="4">
        <f t="shared" si="30"/>
        <v>71.7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16.384615384615383</v>
      </c>
      <c r="G295" t="s">
        <v>74</v>
      </c>
      <c r="H295">
        <v>32</v>
      </c>
      <c r="I295" s="4">
        <f t="shared" si="30"/>
        <v>33.28125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1339.6666666666667</v>
      </c>
      <c r="G296" t="s">
        <v>20</v>
      </c>
      <c r="H296">
        <v>183</v>
      </c>
      <c r="I296" s="4">
        <f t="shared" si="30"/>
        <v>43.923497267759565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35.650077760497666</v>
      </c>
      <c r="G297" t="s">
        <v>14</v>
      </c>
      <c r="H297">
        <v>1910</v>
      </c>
      <c r="I297" s="4">
        <f t="shared" si="30"/>
        <v>36.004712041884815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54.950819672131146</v>
      </c>
      <c r="G298" t="s">
        <v>14</v>
      </c>
      <c r="H298">
        <v>38</v>
      </c>
      <c r="I298" s="4">
        <f t="shared" si="30"/>
        <v>88.21052631578948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94.236111111111114</v>
      </c>
      <c r="G299" t="s">
        <v>14</v>
      </c>
      <c r="H299">
        <v>104</v>
      </c>
      <c r="I299" s="4">
        <f t="shared" si="30"/>
        <v>65.240384615384613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143.91428571428571</v>
      </c>
      <c r="G300" t="s">
        <v>20</v>
      </c>
      <c r="H300">
        <v>72</v>
      </c>
      <c r="I300" s="4">
        <f t="shared" si="30"/>
        <v>69.958333333333329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51.421052631578945</v>
      </c>
      <c r="G301" t="s">
        <v>14</v>
      </c>
      <c r="H301">
        <v>49</v>
      </c>
      <c r="I301" s="4">
        <f t="shared" si="30"/>
        <v>39.877551020408163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5</v>
      </c>
      <c r="G302" t="s">
        <v>14</v>
      </c>
      <c r="H302">
        <v>1</v>
      </c>
      <c r="I302" s="4">
        <f t="shared" si="30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1344.6666666666667</v>
      </c>
      <c r="G303" t="s">
        <v>20</v>
      </c>
      <c r="H303">
        <v>295</v>
      </c>
      <c r="I303" s="4">
        <f t="shared" si="30"/>
        <v>41.023728813559323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31.844940867279899</v>
      </c>
      <c r="G304" t="s">
        <v>14</v>
      </c>
      <c r="H304">
        <v>245</v>
      </c>
      <c r="I304" s="4">
        <f t="shared" si="30"/>
        <v>98.914285714285711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82.617647058823536</v>
      </c>
      <c r="G305" t="s">
        <v>14</v>
      </c>
      <c r="H305">
        <v>32</v>
      </c>
      <c r="I305" s="4">
        <f t="shared" si="30"/>
        <v>87.78125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546.14285714285722</v>
      </c>
      <c r="G306" t="s">
        <v>20</v>
      </c>
      <c r="H306">
        <v>142</v>
      </c>
      <c r="I306" s="4">
        <f t="shared" si="30"/>
        <v>80.767605633802816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286.21428571428572</v>
      </c>
      <c r="G307" t="s">
        <v>20</v>
      </c>
      <c r="H307">
        <v>85</v>
      </c>
      <c r="I307" s="4">
        <f t="shared" si="30"/>
        <v>94.28235294117647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7.9076923076923071</v>
      </c>
      <c r="G308" t="s">
        <v>14</v>
      </c>
      <c r="H308">
        <v>7</v>
      </c>
      <c r="I308" s="4">
        <f t="shared" si="30"/>
        <v>73.428571428571431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132.13677811550153</v>
      </c>
      <c r="G309" t="s">
        <v>20</v>
      </c>
      <c r="H309">
        <v>659</v>
      </c>
      <c r="I309" s="4">
        <f t="shared" si="30"/>
        <v>65.968133535660087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74.077834179357026</v>
      </c>
      <c r="G310" t="s">
        <v>14</v>
      </c>
      <c r="H310">
        <v>803</v>
      </c>
      <c r="I310" s="4">
        <f t="shared" si="30"/>
        <v>109.04109589041096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75.292682926829272</v>
      </c>
      <c r="G311" t="s">
        <v>74</v>
      </c>
      <c r="H311">
        <v>75</v>
      </c>
      <c r="I311" s="4">
        <f t="shared" si="30"/>
        <v>41.16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20.333333333333332</v>
      </c>
      <c r="G312" t="s">
        <v>14</v>
      </c>
      <c r="H312">
        <v>16</v>
      </c>
      <c r="I312" s="4">
        <f t="shared" si="30"/>
        <v>99.125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203.36507936507937</v>
      </c>
      <c r="G313" t="s">
        <v>20</v>
      </c>
      <c r="H313">
        <v>121</v>
      </c>
      <c r="I313" s="4">
        <f t="shared" si="30"/>
        <v>105.88429752066116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310.2284263959391</v>
      </c>
      <c r="G314" t="s">
        <v>20</v>
      </c>
      <c r="H314">
        <v>3742</v>
      </c>
      <c r="I314" s="4">
        <f t="shared" si="30"/>
        <v>48.996525921966864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395.31818181818181</v>
      </c>
      <c r="G315" t="s">
        <v>20</v>
      </c>
      <c r="H315">
        <v>223</v>
      </c>
      <c r="I315" s="4">
        <f t="shared" si="30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294.71428571428572</v>
      </c>
      <c r="G316" t="s">
        <v>20</v>
      </c>
      <c r="H316">
        <v>133</v>
      </c>
      <c r="I316" s="4">
        <f t="shared" si="30"/>
        <v>31.022556390977442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33.89473684210526</v>
      </c>
      <c r="G317" t="s">
        <v>14</v>
      </c>
      <c r="H317">
        <v>31</v>
      </c>
      <c r="I317" s="4">
        <f t="shared" si="30"/>
        <v>103.87096774193549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66.677083333333329</v>
      </c>
      <c r="G318" t="s">
        <v>14</v>
      </c>
      <c r="H318">
        <v>108</v>
      </c>
      <c r="I318" s="4">
        <f t="shared" si="30"/>
        <v>59.268518518518519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19.227272727272727</v>
      </c>
      <c r="G319" t="s">
        <v>14</v>
      </c>
      <c r="H319">
        <v>30</v>
      </c>
      <c r="I319" s="4">
        <f t="shared" si="30"/>
        <v>42.3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15.842105263157894</v>
      </c>
      <c r="G320" t="s">
        <v>14</v>
      </c>
      <c r="H320">
        <v>17</v>
      </c>
      <c r="I320" s="4">
        <f t="shared" si="30"/>
        <v>53.117647058823529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38.702380952380956</v>
      </c>
      <c r="G321" t="s">
        <v>74</v>
      </c>
      <c r="H321">
        <v>64</v>
      </c>
      <c r="I321" s="4">
        <f t="shared" si="30"/>
        <v>50.796875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9.5876777251184837</v>
      </c>
      <c r="G322" t="s">
        <v>14</v>
      </c>
      <c r="H322">
        <v>80</v>
      </c>
      <c r="I322" s="4">
        <f t="shared" si="30"/>
        <v>101.15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E323/D323*100</f>
        <v>94.144366197183089</v>
      </c>
      <c r="G323" t="s">
        <v>14</v>
      </c>
      <c r="H323">
        <v>2468</v>
      </c>
      <c r="I323" s="4">
        <f t="shared" si="30"/>
        <v>65.000810372771468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24.134831460674157</v>
      </c>
      <c r="G325" t="s">
        <v>14</v>
      </c>
      <c r="H325">
        <v>26</v>
      </c>
      <c r="I325" s="4">
        <f t="shared" ref="I325:I388" si="36">E325/H325</f>
        <v>82.615384615384613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164.05633802816902</v>
      </c>
      <c r="G326" t="s">
        <v>20</v>
      </c>
      <c r="H326">
        <v>307</v>
      </c>
      <c r="I326" s="4">
        <f t="shared" si="36"/>
        <v>37.941368078175898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90.723076923076931</v>
      </c>
      <c r="G327" t="s">
        <v>14</v>
      </c>
      <c r="H327">
        <v>73</v>
      </c>
      <c r="I327" s="4">
        <f t="shared" si="36"/>
        <v>80.780821917808225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46.194444444444443</v>
      </c>
      <c r="G328" t="s">
        <v>14</v>
      </c>
      <c r="H328">
        <v>128</v>
      </c>
      <c r="I328" s="4">
        <f t="shared" si="36"/>
        <v>25.984375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38.53846153846154</v>
      </c>
      <c r="G329" t="s">
        <v>14</v>
      </c>
      <c r="H329">
        <v>33</v>
      </c>
      <c r="I329" s="4">
        <f t="shared" si="36"/>
        <v>30.363636363636363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133.56231003039514</v>
      </c>
      <c r="G330" t="s">
        <v>20</v>
      </c>
      <c r="H330">
        <v>2441</v>
      </c>
      <c r="I330" s="4">
        <f t="shared" si="36"/>
        <v>54.004916018025398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22.896588486140725</v>
      </c>
      <c r="G331" t="s">
        <v>47</v>
      </c>
      <c r="H331">
        <v>211</v>
      </c>
      <c r="I331" s="4">
        <f t="shared" si="36"/>
        <v>101.78672985781991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184.95548961424333</v>
      </c>
      <c r="G332" t="s">
        <v>20</v>
      </c>
      <c r="H332">
        <v>1385</v>
      </c>
      <c r="I332" s="4">
        <f t="shared" si="36"/>
        <v>45.003610108303249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443.72727272727275</v>
      </c>
      <c r="G333" t="s">
        <v>20</v>
      </c>
      <c r="H333">
        <v>190</v>
      </c>
      <c r="I333" s="4">
        <f t="shared" si="36"/>
        <v>77.068421052631578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199.9806763285024</v>
      </c>
      <c r="G334" t="s">
        <v>20</v>
      </c>
      <c r="H334">
        <v>470</v>
      </c>
      <c r="I334" s="4">
        <f t="shared" si="36"/>
        <v>88.076595744680844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123.95833333333333</v>
      </c>
      <c r="G335" t="s">
        <v>20</v>
      </c>
      <c r="H335">
        <v>253</v>
      </c>
      <c r="I335" s="4">
        <f t="shared" si="36"/>
        <v>47.035573122529641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186.61329305135951</v>
      </c>
      <c r="G336" t="s">
        <v>20</v>
      </c>
      <c r="H336">
        <v>1113</v>
      </c>
      <c r="I336" s="4">
        <f t="shared" si="36"/>
        <v>110.99550763701707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114.28538550057536</v>
      </c>
      <c r="G337" t="s">
        <v>20</v>
      </c>
      <c r="H337">
        <v>2283</v>
      </c>
      <c r="I337" s="4">
        <f t="shared" si="36"/>
        <v>87.003066141042481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97.032531824611041</v>
      </c>
      <c r="G338" t="s">
        <v>14</v>
      </c>
      <c r="H338">
        <v>1072</v>
      </c>
      <c r="I338" s="4">
        <f t="shared" si="36"/>
        <v>63.994402985074629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122.81904761904762</v>
      </c>
      <c r="G339" t="s">
        <v>20</v>
      </c>
      <c r="H339">
        <v>1095</v>
      </c>
      <c r="I339" s="4">
        <f t="shared" si="36"/>
        <v>105.9945205479452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179.14326647564468</v>
      </c>
      <c r="G340" t="s">
        <v>20</v>
      </c>
      <c r="H340">
        <v>1690</v>
      </c>
      <c r="I340" s="4">
        <f t="shared" si="36"/>
        <v>73.989349112426041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79.951577402787962</v>
      </c>
      <c r="G341" t="s">
        <v>74</v>
      </c>
      <c r="H341">
        <v>1297</v>
      </c>
      <c r="I341" s="4">
        <f t="shared" si="36"/>
        <v>84.02004626060139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94.242587601078171</v>
      </c>
      <c r="G342" t="s">
        <v>14</v>
      </c>
      <c r="H342">
        <v>393</v>
      </c>
      <c r="I342" s="4">
        <f t="shared" si="36"/>
        <v>88.966921119592882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84.669291338582681</v>
      </c>
      <c r="G343" t="s">
        <v>14</v>
      </c>
      <c r="H343">
        <v>1257</v>
      </c>
      <c r="I343" s="4">
        <f t="shared" si="36"/>
        <v>76.990453460620529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66.521920668058456</v>
      </c>
      <c r="G344" t="s">
        <v>14</v>
      </c>
      <c r="H344">
        <v>328</v>
      </c>
      <c r="I344" s="4">
        <f t="shared" si="36"/>
        <v>97.146341463414629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53.922222222222224</v>
      </c>
      <c r="G345" t="s">
        <v>14</v>
      </c>
      <c r="H345">
        <v>147</v>
      </c>
      <c r="I345" s="4">
        <f t="shared" si="36"/>
        <v>33.013605442176868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41.983299595141702</v>
      </c>
      <c r="G346" t="s">
        <v>14</v>
      </c>
      <c r="H346">
        <v>830</v>
      </c>
      <c r="I346" s="4">
        <f t="shared" si="36"/>
        <v>99.950602409638549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14.69479695431472</v>
      </c>
      <c r="G347" t="s">
        <v>14</v>
      </c>
      <c r="H347">
        <v>331</v>
      </c>
      <c r="I347" s="4">
        <f t="shared" si="36"/>
        <v>69.966767371601208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34.475000000000001</v>
      </c>
      <c r="G348" t="s">
        <v>14</v>
      </c>
      <c r="H348">
        <v>25</v>
      </c>
      <c r="I348" s="4">
        <f t="shared" si="36"/>
        <v>110.32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1400.7777777777778</v>
      </c>
      <c r="G349" t="s">
        <v>20</v>
      </c>
      <c r="H349">
        <v>191</v>
      </c>
      <c r="I349" s="4">
        <f t="shared" si="36"/>
        <v>66.005235602094245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71.770351758793964</v>
      </c>
      <c r="G350" t="s">
        <v>14</v>
      </c>
      <c r="H350">
        <v>3483</v>
      </c>
      <c r="I350" s="4">
        <f t="shared" si="36"/>
        <v>41.005742176284812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53.074115044247783</v>
      </c>
      <c r="G351" t="s">
        <v>14</v>
      </c>
      <c r="H351">
        <v>923</v>
      </c>
      <c r="I351" s="4">
        <f t="shared" si="36"/>
        <v>103.96316359696641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5</v>
      </c>
      <c r="G352" t="s">
        <v>14</v>
      </c>
      <c r="H352">
        <v>1</v>
      </c>
      <c r="I352" s="4">
        <f t="shared" si="36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127.70715249662618</v>
      </c>
      <c r="G353" t="s">
        <v>20</v>
      </c>
      <c r="H353">
        <v>2013</v>
      </c>
      <c r="I353" s="4">
        <f t="shared" si="36"/>
        <v>47.009935419771487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34.892857142857139</v>
      </c>
      <c r="G354" t="s">
        <v>14</v>
      </c>
      <c r="H354">
        <v>33</v>
      </c>
      <c r="I354" s="4">
        <f t="shared" si="36"/>
        <v>29.606060606060606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410.59821428571428</v>
      </c>
      <c r="G355" t="s">
        <v>20</v>
      </c>
      <c r="H355">
        <v>1703</v>
      </c>
      <c r="I355" s="4">
        <f t="shared" si="36"/>
        <v>81.010569583088667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123.73770491803278</v>
      </c>
      <c r="G356" t="s">
        <v>20</v>
      </c>
      <c r="H356">
        <v>80</v>
      </c>
      <c r="I356" s="4">
        <f t="shared" si="36"/>
        <v>94.35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58.973684210526315</v>
      </c>
      <c r="G357" t="s">
        <v>47</v>
      </c>
      <c r="H357">
        <v>86</v>
      </c>
      <c r="I357" s="4">
        <f t="shared" si="36"/>
        <v>26.058139534883722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36.892473118279568</v>
      </c>
      <c r="G358" t="s">
        <v>14</v>
      </c>
      <c r="H358">
        <v>40</v>
      </c>
      <c r="I358" s="4">
        <f t="shared" si="36"/>
        <v>85.775000000000006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184.91304347826087</v>
      </c>
      <c r="G359" t="s">
        <v>20</v>
      </c>
      <c r="H359">
        <v>41</v>
      </c>
      <c r="I359" s="4">
        <f t="shared" si="36"/>
        <v>103.73170731707317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11.814432989690722</v>
      </c>
      <c r="G360" t="s">
        <v>14</v>
      </c>
      <c r="H360">
        <v>23</v>
      </c>
      <c r="I360" s="4">
        <f t="shared" si="36"/>
        <v>49.826086956521742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298.7</v>
      </c>
      <c r="G361" t="s">
        <v>20</v>
      </c>
      <c r="H361">
        <v>187</v>
      </c>
      <c r="I361" s="4">
        <f t="shared" si="36"/>
        <v>63.893048128342244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226.35175879396985</v>
      </c>
      <c r="G362" t="s">
        <v>20</v>
      </c>
      <c r="H362">
        <v>2875</v>
      </c>
      <c r="I362" s="4">
        <f t="shared" si="36"/>
        <v>47.002434782608695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173.56363636363636</v>
      </c>
      <c r="G363" t="s">
        <v>20</v>
      </c>
      <c r="H363">
        <v>88</v>
      </c>
      <c r="I363" s="4">
        <f t="shared" si="36"/>
        <v>108.47727272727273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371.75675675675677</v>
      </c>
      <c r="G364" t="s">
        <v>20</v>
      </c>
      <c r="H364">
        <v>191</v>
      </c>
      <c r="I364" s="4">
        <f t="shared" si="36"/>
        <v>72.015706806282722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160.19230769230771</v>
      </c>
      <c r="G365" t="s">
        <v>20</v>
      </c>
      <c r="H365">
        <v>139</v>
      </c>
      <c r="I365" s="4">
        <f t="shared" si="36"/>
        <v>59.928057553956833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1616.3333333333335</v>
      </c>
      <c r="G366" t="s">
        <v>20</v>
      </c>
      <c r="H366">
        <v>186</v>
      </c>
      <c r="I366" s="4">
        <f t="shared" si="36"/>
        <v>78.209677419354833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733.4375</v>
      </c>
      <c r="G367" t="s">
        <v>20</v>
      </c>
      <c r="H367">
        <v>112</v>
      </c>
      <c r="I367" s="4">
        <f t="shared" si="36"/>
        <v>104.77678571428571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592.11111111111109</v>
      </c>
      <c r="G368" t="s">
        <v>20</v>
      </c>
      <c r="H368">
        <v>101</v>
      </c>
      <c r="I368" s="4">
        <f t="shared" si="36"/>
        <v>105.52475247524752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18.888888888888889</v>
      </c>
      <c r="G369" t="s">
        <v>14</v>
      </c>
      <c r="H369">
        <v>75</v>
      </c>
      <c r="I369" s="4">
        <f t="shared" si="36"/>
        <v>24.933333333333334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276.80769230769232</v>
      </c>
      <c r="G370" t="s">
        <v>20</v>
      </c>
      <c r="H370">
        <v>206</v>
      </c>
      <c r="I370" s="4">
        <f t="shared" si="36"/>
        <v>69.873786407766985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273.01851851851848</v>
      </c>
      <c r="G371" t="s">
        <v>20</v>
      </c>
      <c r="H371">
        <v>154</v>
      </c>
      <c r="I371" s="4">
        <f t="shared" si="36"/>
        <v>95.733766233766232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159.36331255565449</v>
      </c>
      <c r="G372" t="s">
        <v>20</v>
      </c>
      <c r="H372">
        <v>5966</v>
      </c>
      <c r="I372" s="4">
        <f t="shared" si="36"/>
        <v>29.997485752598056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67.869978858350947</v>
      </c>
      <c r="G373" t="s">
        <v>14</v>
      </c>
      <c r="H373">
        <v>2176</v>
      </c>
      <c r="I373" s="4">
        <f t="shared" si="36"/>
        <v>59.011948529411768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1591.5555555555554</v>
      </c>
      <c r="G374" t="s">
        <v>20</v>
      </c>
      <c r="H374">
        <v>169</v>
      </c>
      <c r="I374" s="4">
        <f t="shared" si="36"/>
        <v>84.757396449704146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730.18222222222221</v>
      </c>
      <c r="G375" t="s">
        <v>20</v>
      </c>
      <c r="H375">
        <v>2106</v>
      </c>
      <c r="I375" s="4">
        <f t="shared" si="36"/>
        <v>78.010921177587846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13.185782556750297</v>
      </c>
      <c r="G376" t="s">
        <v>14</v>
      </c>
      <c r="H376">
        <v>441</v>
      </c>
      <c r="I376" s="4">
        <f t="shared" si="36"/>
        <v>50.05215419501134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54.777777777777779</v>
      </c>
      <c r="G377" t="s">
        <v>14</v>
      </c>
      <c r="H377">
        <v>25</v>
      </c>
      <c r="I377" s="4">
        <f t="shared" si="36"/>
        <v>59.16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361.02941176470591</v>
      </c>
      <c r="G378" t="s">
        <v>20</v>
      </c>
      <c r="H378">
        <v>131</v>
      </c>
      <c r="I378" s="4">
        <f t="shared" si="36"/>
        <v>93.702290076335885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10.257545271629779</v>
      </c>
      <c r="G379" t="s">
        <v>14</v>
      </c>
      <c r="H379">
        <v>127</v>
      </c>
      <c r="I379" s="4">
        <f t="shared" si="36"/>
        <v>40.14173228346457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13.962962962962964</v>
      </c>
      <c r="G380" t="s">
        <v>14</v>
      </c>
      <c r="H380">
        <v>355</v>
      </c>
      <c r="I380" s="4">
        <f t="shared" si="36"/>
        <v>70.090140845070422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40.444444444444443</v>
      </c>
      <c r="G381" t="s">
        <v>14</v>
      </c>
      <c r="H381">
        <v>44</v>
      </c>
      <c r="I381" s="4">
        <f t="shared" si="36"/>
        <v>66.181818181818187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160.32</v>
      </c>
      <c r="G382" t="s">
        <v>20</v>
      </c>
      <c r="H382">
        <v>84</v>
      </c>
      <c r="I382" s="4">
        <f t="shared" si="36"/>
        <v>47.714285714285715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183.9433962264151</v>
      </c>
      <c r="G383" t="s">
        <v>20</v>
      </c>
      <c r="H383">
        <v>155</v>
      </c>
      <c r="I383" s="4">
        <f t="shared" si="36"/>
        <v>62.896774193548389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63.769230769230766</v>
      </c>
      <c r="G384" t="s">
        <v>14</v>
      </c>
      <c r="H384">
        <v>67</v>
      </c>
      <c r="I384" s="4">
        <f t="shared" si="36"/>
        <v>86.611940298507463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225.38095238095238</v>
      </c>
      <c r="G385" t="s">
        <v>20</v>
      </c>
      <c r="H385">
        <v>189</v>
      </c>
      <c r="I385" s="4">
        <f t="shared" si="36"/>
        <v>75.126984126984127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172.00961538461539</v>
      </c>
      <c r="G386" t="s">
        <v>20</v>
      </c>
      <c r="H386">
        <v>4799</v>
      </c>
      <c r="I386" s="4">
        <f t="shared" si="36"/>
        <v>41.004167534903104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E387/D387*100</f>
        <v>146.16709511568124</v>
      </c>
      <c r="G387" t="s">
        <v>20</v>
      </c>
      <c r="H387">
        <v>1137</v>
      </c>
      <c r="I387" s="4">
        <f t="shared" si="36"/>
        <v>50.007915567282325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39.261467889908261</v>
      </c>
      <c r="G389" t="s">
        <v>14</v>
      </c>
      <c r="H389">
        <v>424</v>
      </c>
      <c r="I389" s="4">
        <f t="shared" ref="I389:I452" si="42">E389/H389</f>
        <v>100.93160377358491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11.270034843205574</v>
      </c>
      <c r="G390" t="s">
        <v>74</v>
      </c>
      <c r="H390">
        <v>145</v>
      </c>
      <c r="I390" s="4">
        <f t="shared" si="42"/>
        <v>89.227586206896547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122.11084337349398</v>
      </c>
      <c r="G391" t="s">
        <v>20</v>
      </c>
      <c r="H391">
        <v>1152</v>
      </c>
      <c r="I391" s="4">
        <f t="shared" si="42"/>
        <v>87.979166666666671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186.54166666666669</v>
      </c>
      <c r="G392" t="s">
        <v>20</v>
      </c>
      <c r="H392">
        <v>50</v>
      </c>
      <c r="I392" s="4">
        <f t="shared" si="42"/>
        <v>89.54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7.2731788079470201</v>
      </c>
      <c r="G393" t="s">
        <v>14</v>
      </c>
      <c r="H393">
        <v>151</v>
      </c>
      <c r="I393" s="4">
        <f t="shared" si="42"/>
        <v>29.09271523178808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65.642371234207957</v>
      </c>
      <c r="G394" t="s">
        <v>14</v>
      </c>
      <c r="H394">
        <v>1608</v>
      </c>
      <c r="I394" s="4">
        <f t="shared" si="42"/>
        <v>42.006218905472636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228.96178343949046</v>
      </c>
      <c r="G395" t="s">
        <v>20</v>
      </c>
      <c r="H395">
        <v>3059</v>
      </c>
      <c r="I395" s="4">
        <f t="shared" si="42"/>
        <v>47.004903563255965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469.37499999999994</v>
      </c>
      <c r="G396" t="s">
        <v>20</v>
      </c>
      <c r="H396">
        <v>34</v>
      </c>
      <c r="I396" s="4">
        <f t="shared" si="42"/>
        <v>110.44117647058823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130.11267605633802</v>
      </c>
      <c r="G397" t="s">
        <v>20</v>
      </c>
      <c r="H397">
        <v>220</v>
      </c>
      <c r="I397" s="4">
        <f t="shared" si="42"/>
        <v>41.990909090909092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167.05422993492408</v>
      </c>
      <c r="G398" t="s">
        <v>20</v>
      </c>
      <c r="H398">
        <v>1604</v>
      </c>
      <c r="I398" s="4">
        <f t="shared" si="42"/>
        <v>48.012468827930178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173.8641975308642</v>
      </c>
      <c r="G399" t="s">
        <v>20</v>
      </c>
      <c r="H399">
        <v>454</v>
      </c>
      <c r="I399" s="4">
        <f t="shared" si="42"/>
        <v>31.019823788546255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717.76470588235293</v>
      </c>
      <c r="G400" t="s">
        <v>20</v>
      </c>
      <c r="H400">
        <v>123</v>
      </c>
      <c r="I400" s="4">
        <f t="shared" si="42"/>
        <v>99.203252032520325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63.850976361767728</v>
      </c>
      <c r="G401" t="s">
        <v>14</v>
      </c>
      <c r="H401">
        <v>941</v>
      </c>
      <c r="I401" s="4">
        <f t="shared" si="42"/>
        <v>66.022316684378325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2</v>
      </c>
      <c r="G402" t="s">
        <v>14</v>
      </c>
      <c r="H402">
        <v>1</v>
      </c>
      <c r="I402" s="4">
        <f t="shared" si="42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1530.2222222222222</v>
      </c>
      <c r="G403" t="s">
        <v>20</v>
      </c>
      <c r="H403">
        <v>299</v>
      </c>
      <c r="I403" s="4">
        <f t="shared" si="42"/>
        <v>46.060200668896321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40.356164383561641</v>
      </c>
      <c r="G404" t="s">
        <v>14</v>
      </c>
      <c r="H404">
        <v>40</v>
      </c>
      <c r="I404" s="4">
        <f t="shared" si="42"/>
        <v>73.650000000000006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86.220633299284984</v>
      </c>
      <c r="G405" t="s">
        <v>14</v>
      </c>
      <c r="H405">
        <v>3015</v>
      </c>
      <c r="I405" s="4">
        <f t="shared" si="42"/>
        <v>55.99336650082919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315.58486707566465</v>
      </c>
      <c r="G406" t="s">
        <v>20</v>
      </c>
      <c r="H406">
        <v>2237</v>
      </c>
      <c r="I406" s="4">
        <f t="shared" si="42"/>
        <v>68.985695127402778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89.618243243243242</v>
      </c>
      <c r="G407" t="s">
        <v>14</v>
      </c>
      <c r="H407">
        <v>435</v>
      </c>
      <c r="I407" s="4">
        <f t="shared" si="42"/>
        <v>60.981609195402299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182.14503816793894</v>
      </c>
      <c r="G408" t="s">
        <v>20</v>
      </c>
      <c r="H408">
        <v>645</v>
      </c>
      <c r="I408" s="4">
        <f t="shared" si="42"/>
        <v>110.98139534883721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355.88235294117646</v>
      </c>
      <c r="G409" t="s">
        <v>20</v>
      </c>
      <c r="H409">
        <v>484</v>
      </c>
      <c r="I409" s="4">
        <f t="shared" si="42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131.83695652173913</v>
      </c>
      <c r="G410" t="s">
        <v>20</v>
      </c>
      <c r="H410">
        <v>154</v>
      </c>
      <c r="I410" s="4">
        <f t="shared" si="42"/>
        <v>78.759740259740255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46.315634218289084</v>
      </c>
      <c r="G411" t="s">
        <v>14</v>
      </c>
      <c r="H411">
        <v>714</v>
      </c>
      <c r="I411" s="4">
        <f t="shared" si="42"/>
        <v>87.960784313725483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36.132726089785294</v>
      </c>
      <c r="G412" t="s">
        <v>47</v>
      </c>
      <c r="H412">
        <v>1111</v>
      </c>
      <c r="I412" s="4">
        <f t="shared" si="42"/>
        <v>49.987398739873989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104.62820512820512</v>
      </c>
      <c r="G413" t="s">
        <v>20</v>
      </c>
      <c r="H413">
        <v>82</v>
      </c>
      <c r="I413" s="4">
        <f t="shared" si="42"/>
        <v>99.524390243902445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668.85714285714289</v>
      </c>
      <c r="G414" t="s">
        <v>20</v>
      </c>
      <c r="H414">
        <v>134</v>
      </c>
      <c r="I414" s="4">
        <f t="shared" si="42"/>
        <v>104.82089552238806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62.072823218997364</v>
      </c>
      <c r="G415" t="s">
        <v>47</v>
      </c>
      <c r="H415">
        <v>1089</v>
      </c>
      <c r="I415" s="4">
        <f t="shared" si="42"/>
        <v>108.01469237832875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84.699787460148784</v>
      </c>
      <c r="G416" t="s">
        <v>14</v>
      </c>
      <c r="H416">
        <v>5497</v>
      </c>
      <c r="I416" s="4">
        <f t="shared" si="42"/>
        <v>28.998544660724033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11.059030837004405</v>
      </c>
      <c r="G417" t="s">
        <v>14</v>
      </c>
      <c r="H417">
        <v>418</v>
      </c>
      <c r="I417" s="4">
        <f t="shared" si="42"/>
        <v>30.028708133971293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43.838781575037146</v>
      </c>
      <c r="G418" t="s">
        <v>14</v>
      </c>
      <c r="H418">
        <v>1439</v>
      </c>
      <c r="I418" s="4">
        <f t="shared" si="42"/>
        <v>41.005559416261292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55.470588235294116</v>
      </c>
      <c r="G419" t="s">
        <v>14</v>
      </c>
      <c r="H419">
        <v>15</v>
      </c>
      <c r="I419" s="4">
        <f t="shared" si="42"/>
        <v>62.866666666666667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57.399511301160658</v>
      </c>
      <c r="G420" t="s">
        <v>14</v>
      </c>
      <c r="H420">
        <v>1999</v>
      </c>
      <c r="I420" s="4">
        <f t="shared" si="42"/>
        <v>47.005002501250623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123.43497363796135</v>
      </c>
      <c r="G421" t="s">
        <v>20</v>
      </c>
      <c r="H421">
        <v>5203</v>
      </c>
      <c r="I421" s="4">
        <f t="shared" si="42"/>
        <v>26.997693638285604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128.46</v>
      </c>
      <c r="G422" t="s">
        <v>20</v>
      </c>
      <c r="H422">
        <v>94</v>
      </c>
      <c r="I422" s="4">
        <f t="shared" si="42"/>
        <v>68.329787234042556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63.989361702127653</v>
      </c>
      <c r="G423" t="s">
        <v>14</v>
      </c>
      <c r="H423">
        <v>118</v>
      </c>
      <c r="I423" s="4">
        <f t="shared" si="42"/>
        <v>50.974576271186443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127.29885057471265</v>
      </c>
      <c r="G424" t="s">
        <v>20</v>
      </c>
      <c r="H424">
        <v>205</v>
      </c>
      <c r="I424" s="4">
        <f t="shared" si="42"/>
        <v>54.024390243902438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10.638024357239512</v>
      </c>
      <c r="G425" t="s">
        <v>14</v>
      </c>
      <c r="H425">
        <v>162</v>
      </c>
      <c r="I425" s="4">
        <f t="shared" si="42"/>
        <v>97.055555555555557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40.470588235294116</v>
      </c>
      <c r="G426" t="s">
        <v>14</v>
      </c>
      <c r="H426">
        <v>83</v>
      </c>
      <c r="I426" s="4">
        <f t="shared" si="42"/>
        <v>24.867469879518072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287.66666666666663</v>
      </c>
      <c r="G427" t="s">
        <v>20</v>
      </c>
      <c r="H427">
        <v>92</v>
      </c>
      <c r="I427" s="4">
        <f t="shared" si="42"/>
        <v>84.423913043478265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572.94444444444446</v>
      </c>
      <c r="G428" t="s">
        <v>20</v>
      </c>
      <c r="H428">
        <v>219</v>
      </c>
      <c r="I428" s="4">
        <f t="shared" si="42"/>
        <v>47.091324200913242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112.90429799426933</v>
      </c>
      <c r="G429" t="s">
        <v>20</v>
      </c>
      <c r="H429">
        <v>2526</v>
      </c>
      <c r="I429" s="4">
        <f t="shared" si="42"/>
        <v>77.996041171813147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46.387573964497044</v>
      </c>
      <c r="G430" t="s">
        <v>14</v>
      </c>
      <c r="H430">
        <v>747</v>
      </c>
      <c r="I430" s="4">
        <f t="shared" si="42"/>
        <v>62.967871485943775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90.675916230366497</v>
      </c>
      <c r="G431" t="s">
        <v>74</v>
      </c>
      <c r="H431">
        <v>2138</v>
      </c>
      <c r="I431" s="4">
        <f t="shared" si="42"/>
        <v>81.006080449017773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67.740740740740748</v>
      </c>
      <c r="G432" t="s">
        <v>14</v>
      </c>
      <c r="H432">
        <v>84</v>
      </c>
      <c r="I432" s="4">
        <f t="shared" si="42"/>
        <v>65.321428571428569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192.49019607843135</v>
      </c>
      <c r="G433" t="s">
        <v>20</v>
      </c>
      <c r="H433">
        <v>94</v>
      </c>
      <c r="I433" s="4">
        <f t="shared" si="42"/>
        <v>104.43617021276596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82.714285714285722</v>
      </c>
      <c r="G434" t="s">
        <v>14</v>
      </c>
      <c r="H434">
        <v>91</v>
      </c>
      <c r="I434" s="4">
        <f t="shared" si="42"/>
        <v>69.989010989010993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54.163920922570021</v>
      </c>
      <c r="G435" t="s">
        <v>14</v>
      </c>
      <c r="H435">
        <v>792</v>
      </c>
      <c r="I435" s="4">
        <f t="shared" si="42"/>
        <v>83.023989898989896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16.722222222222221</v>
      </c>
      <c r="G436" t="s">
        <v>74</v>
      </c>
      <c r="H436">
        <v>10</v>
      </c>
      <c r="I436" s="4">
        <f t="shared" si="42"/>
        <v>90.3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116.87664041994749</v>
      </c>
      <c r="G437" t="s">
        <v>20</v>
      </c>
      <c r="H437">
        <v>1713</v>
      </c>
      <c r="I437" s="4">
        <f t="shared" si="42"/>
        <v>103.98131932282546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1052.1538461538462</v>
      </c>
      <c r="G438" t="s">
        <v>20</v>
      </c>
      <c r="H438">
        <v>249</v>
      </c>
      <c r="I438" s="4">
        <f t="shared" si="42"/>
        <v>54.931726907630519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123.07407407407408</v>
      </c>
      <c r="G439" t="s">
        <v>20</v>
      </c>
      <c r="H439">
        <v>192</v>
      </c>
      <c r="I439" s="4">
        <f t="shared" si="42"/>
        <v>51.921875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178.63855421686748</v>
      </c>
      <c r="G440" t="s">
        <v>20</v>
      </c>
      <c r="H440">
        <v>247</v>
      </c>
      <c r="I440" s="4">
        <f t="shared" si="42"/>
        <v>60.02834008097166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355.28169014084506</v>
      </c>
      <c r="G441" t="s">
        <v>20</v>
      </c>
      <c r="H441">
        <v>2293</v>
      </c>
      <c r="I441" s="4">
        <f t="shared" si="42"/>
        <v>44.003488879197555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161.90634146341463</v>
      </c>
      <c r="G442" t="s">
        <v>20</v>
      </c>
      <c r="H442">
        <v>3131</v>
      </c>
      <c r="I442" s="4">
        <f t="shared" si="42"/>
        <v>53.003513254551258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24.914285714285715</v>
      </c>
      <c r="G443" t="s">
        <v>14</v>
      </c>
      <c r="H443">
        <v>32</v>
      </c>
      <c r="I443" s="4">
        <f t="shared" si="42"/>
        <v>54.5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198.72222222222223</v>
      </c>
      <c r="G444" t="s">
        <v>20</v>
      </c>
      <c r="H444">
        <v>143</v>
      </c>
      <c r="I444" s="4">
        <f t="shared" si="42"/>
        <v>75.04195804195804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34.752688172043008</v>
      </c>
      <c r="G445" t="s">
        <v>74</v>
      </c>
      <c r="H445">
        <v>90</v>
      </c>
      <c r="I445" s="4">
        <f t="shared" si="42"/>
        <v>35.911111111111111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176.41935483870967</v>
      </c>
      <c r="G446" t="s">
        <v>20</v>
      </c>
      <c r="H446">
        <v>296</v>
      </c>
      <c r="I446" s="4">
        <f t="shared" si="42"/>
        <v>36.952702702702702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511.38095238095235</v>
      </c>
      <c r="G447" t="s">
        <v>20</v>
      </c>
      <c r="H447">
        <v>170</v>
      </c>
      <c r="I447" s="4">
        <f t="shared" si="42"/>
        <v>63.170588235294119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82.044117647058826</v>
      </c>
      <c r="G448" t="s">
        <v>14</v>
      </c>
      <c r="H448">
        <v>186</v>
      </c>
      <c r="I448" s="4">
        <f t="shared" si="42"/>
        <v>29.99462365591398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24.326030927835053</v>
      </c>
      <c r="G449" t="s">
        <v>74</v>
      </c>
      <c r="H449">
        <v>439</v>
      </c>
      <c r="I449" s="4">
        <f t="shared" si="42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50.482758620689658</v>
      </c>
      <c r="G450" t="s">
        <v>14</v>
      </c>
      <c r="H450">
        <v>605</v>
      </c>
      <c r="I450" s="4">
        <f t="shared" si="42"/>
        <v>75.014876033057845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E451/D451*100</f>
        <v>967</v>
      </c>
      <c r="G451" t="s">
        <v>20</v>
      </c>
      <c r="H451">
        <v>86</v>
      </c>
      <c r="I451" s="4">
        <f t="shared" si="42"/>
        <v>101.19767441860465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122.84501347708894</v>
      </c>
      <c r="G453" t="s">
        <v>20</v>
      </c>
      <c r="H453">
        <v>6286</v>
      </c>
      <c r="I453" s="4">
        <f t="shared" ref="I453:I516" si="48">E453/H453</f>
        <v>29.001272669424118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63.4375</v>
      </c>
      <c r="G454" t="s">
        <v>14</v>
      </c>
      <c r="H454">
        <v>31</v>
      </c>
      <c r="I454" s="4">
        <f t="shared" si="48"/>
        <v>98.225806451612897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56.331688596491226</v>
      </c>
      <c r="G455" t="s">
        <v>14</v>
      </c>
      <c r="H455">
        <v>1181</v>
      </c>
      <c r="I455" s="4">
        <f t="shared" si="48"/>
        <v>87.001693480101608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44.074999999999996</v>
      </c>
      <c r="G456" t="s">
        <v>14</v>
      </c>
      <c r="H456">
        <v>39</v>
      </c>
      <c r="I456" s="4">
        <f t="shared" si="48"/>
        <v>45.205128205128204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118.37253218884121</v>
      </c>
      <c r="G457" t="s">
        <v>20</v>
      </c>
      <c r="H457">
        <v>3727</v>
      </c>
      <c r="I457" s="4">
        <f t="shared" si="48"/>
        <v>37.001341561577675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104.1243169398907</v>
      </c>
      <c r="G458" t="s">
        <v>20</v>
      </c>
      <c r="H458">
        <v>1605</v>
      </c>
      <c r="I458" s="4">
        <f t="shared" si="48"/>
        <v>94.976947040498445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26.640000000000004</v>
      </c>
      <c r="G459" t="s">
        <v>14</v>
      </c>
      <c r="H459">
        <v>46</v>
      </c>
      <c r="I459" s="4">
        <f t="shared" si="48"/>
        <v>28.956521739130434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351.20118343195264</v>
      </c>
      <c r="G460" t="s">
        <v>20</v>
      </c>
      <c r="H460">
        <v>2120</v>
      </c>
      <c r="I460" s="4">
        <f t="shared" si="48"/>
        <v>55.993396226415094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90.063492063492063</v>
      </c>
      <c r="G461" t="s">
        <v>14</v>
      </c>
      <c r="H461">
        <v>105</v>
      </c>
      <c r="I461" s="4">
        <f t="shared" si="48"/>
        <v>54.038095238095238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171.625</v>
      </c>
      <c r="G462" t="s">
        <v>20</v>
      </c>
      <c r="H462">
        <v>50</v>
      </c>
      <c r="I462" s="4">
        <f t="shared" si="48"/>
        <v>82.38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141.04655870445345</v>
      </c>
      <c r="G463" t="s">
        <v>20</v>
      </c>
      <c r="H463">
        <v>2080</v>
      </c>
      <c r="I463" s="4">
        <f t="shared" si="48"/>
        <v>66.997115384615384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30.57944915254237</v>
      </c>
      <c r="G464" t="s">
        <v>14</v>
      </c>
      <c r="H464">
        <v>535</v>
      </c>
      <c r="I464" s="4">
        <f t="shared" si="48"/>
        <v>107.91401869158878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108.16455696202532</v>
      </c>
      <c r="G465" t="s">
        <v>20</v>
      </c>
      <c r="H465">
        <v>2105</v>
      </c>
      <c r="I465" s="4">
        <f t="shared" si="48"/>
        <v>69.009501187648453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133.45505617977528</v>
      </c>
      <c r="G466" t="s">
        <v>20</v>
      </c>
      <c r="H466">
        <v>2436</v>
      </c>
      <c r="I466" s="4">
        <f t="shared" si="48"/>
        <v>39.006568144499177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187.85106382978722</v>
      </c>
      <c r="G467" t="s">
        <v>20</v>
      </c>
      <c r="H467">
        <v>80</v>
      </c>
      <c r="I467" s="4">
        <f t="shared" si="48"/>
        <v>110.3625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332</v>
      </c>
      <c r="G468" t="s">
        <v>20</v>
      </c>
      <c r="H468">
        <v>42</v>
      </c>
      <c r="I468" s="4">
        <f t="shared" si="48"/>
        <v>94.857142857142861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575.21428571428578</v>
      </c>
      <c r="G469" t="s">
        <v>20</v>
      </c>
      <c r="H469">
        <v>139</v>
      </c>
      <c r="I469" s="4">
        <f t="shared" si="48"/>
        <v>57.935251798561154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40.5</v>
      </c>
      <c r="G470" t="s">
        <v>14</v>
      </c>
      <c r="H470">
        <v>16</v>
      </c>
      <c r="I470" s="4">
        <f t="shared" si="48"/>
        <v>101.25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184.42857142857144</v>
      </c>
      <c r="G471" t="s">
        <v>20</v>
      </c>
      <c r="H471">
        <v>159</v>
      </c>
      <c r="I471" s="4">
        <f t="shared" si="48"/>
        <v>64.95597484276729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285.80555555555554</v>
      </c>
      <c r="G472" t="s">
        <v>20</v>
      </c>
      <c r="H472">
        <v>381</v>
      </c>
      <c r="I472" s="4">
        <f t="shared" si="48"/>
        <v>27.00524934383202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319</v>
      </c>
      <c r="G473" t="s">
        <v>20</v>
      </c>
      <c r="H473">
        <v>194</v>
      </c>
      <c r="I473" s="4">
        <f t="shared" si="48"/>
        <v>50.97422680412371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39.234070221066318</v>
      </c>
      <c r="G474" t="s">
        <v>14</v>
      </c>
      <c r="H474">
        <v>575</v>
      </c>
      <c r="I474" s="4">
        <f t="shared" si="48"/>
        <v>104.94260869565217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178.14000000000001</v>
      </c>
      <c r="G475" t="s">
        <v>20</v>
      </c>
      <c r="H475">
        <v>106</v>
      </c>
      <c r="I475" s="4">
        <f t="shared" si="48"/>
        <v>84.028301886792448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365.15</v>
      </c>
      <c r="G476" t="s">
        <v>20</v>
      </c>
      <c r="H476">
        <v>142</v>
      </c>
      <c r="I476" s="4">
        <f t="shared" si="48"/>
        <v>102.85915492957747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113.94594594594594</v>
      </c>
      <c r="G477" t="s">
        <v>20</v>
      </c>
      <c r="H477">
        <v>211</v>
      </c>
      <c r="I477" s="4">
        <f t="shared" si="48"/>
        <v>39.962085308056871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29.828720626631856</v>
      </c>
      <c r="G478" t="s">
        <v>14</v>
      </c>
      <c r="H478">
        <v>1120</v>
      </c>
      <c r="I478" s="4">
        <f t="shared" si="48"/>
        <v>51.001785714285717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54.270588235294113</v>
      </c>
      <c r="G479" t="s">
        <v>14</v>
      </c>
      <c r="H479">
        <v>113</v>
      </c>
      <c r="I479" s="4">
        <f t="shared" si="48"/>
        <v>40.823008849557525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236.34156976744185</v>
      </c>
      <c r="G480" t="s">
        <v>20</v>
      </c>
      <c r="H480">
        <v>2756</v>
      </c>
      <c r="I480" s="4">
        <f t="shared" si="48"/>
        <v>58.999637155297535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512.91666666666663</v>
      </c>
      <c r="G481" t="s">
        <v>20</v>
      </c>
      <c r="H481">
        <v>173</v>
      </c>
      <c r="I481" s="4">
        <f t="shared" si="48"/>
        <v>71.156069364161851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100.65116279069768</v>
      </c>
      <c r="G482" t="s">
        <v>20</v>
      </c>
      <c r="H482">
        <v>87</v>
      </c>
      <c r="I482" s="4">
        <f t="shared" si="48"/>
        <v>99.494252873563212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81.348423194303152</v>
      </c>
      <c r="G483" t="s">
        <v>14</v>
      </c>
      <c r="H483">
        <v>1538</v>
      </c>
      <c r="I483" s="4">
        <f t="shared" si="48"/>
        <v>103.98634590377114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16.404761904761905</v>
      </c>
      <c r="G484" t="s">
        <v>14</v>
      </c>
      <c r="H484">
        <v>9</v>
      </c>
      <c r="I484" s="4">
        <f t="shared" si="48"/>
        <v>76.555555555555557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52.774617067833695</v>
      </c>
      <c r="G485" t="s">
        <v>14</v>
      </c>
      <c r="H485">
        <v>554</v>
      </c>
      <c r="I485" s="4">
        <f t="shared" si="48"/>
        <v>87.068592057761734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260.20608108108109</v>
      </c>
      <c r="G486" t="s">
        <v>20</v>
      </c>
      <c r="H486">
        <v>1572</v>
      </c>
      <c r="I486" s="4">
        <f t="shared" si="48"/>
        <v>48.99554707379135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30.73289183222958</v>
      </c>
      <c r="G487" t="s">
        <v>14</v>
      </c>
      <c r="H487">
        <v>648</v>
      </c>
      <c r="I487" s="4">
        <f t="shared" si="48"/>
        <v>42.969135802469133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13.5</v>
      </c>
      <c r="G488" t="s">
        <v>14</v>
      </c>
      <c r="H488">
        <v>21</v>
      </c>
      <c r="I488" s="4">
        <f t="shared" si="48"/>
        <v>33.428571428571431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178.62556663644605</v>
      </c>
      <c r="G489" t="s">
        <v>20</v>
      </c>
      <c r="H489">
        <v>2346</v>
      </c>
      <c r="I489" s="4">
        <f t="shared" si="48"/>
        <v>83.982949701619773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220.0566037735849</v>
      </c>
      <c r="G490" t="s">
        <v>20</v>
      </c>
      <c r="H490">
        <v>115</v>
      </c>
      <c r="I490" s="4">
        <f t="shared" si="48"/>
        <v>101.41739130434783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101.5108695652174</v>
      </c>
      <c r="G491" t="s">
        <v>20</v>
      </c>
      <c r="H491">
        <v>85</v>
      </c>
      <c r="I491" s="4">
        <f t="shared" si="48"/>
        <v>109.87058823529412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191.5</v>
      </c>
      <c r="G492" t="s">
        <v>20</v>
      </c>
      <c r="H492">
        <v>144</v>
      </c>
      <c r="I492" s="4">
        <f t="shared" si="48"/>
        <v>31.916666666666668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305.34683098591546</v>
      </c>
      <c r="G493" t="s">
        <v>20</v>
      </c>
      <c r="H493">
        <v>2443</v>
      </c>
      <c r="I493" s="4">
        <f t="shared" si="48"/>
        <v>70.993450675399103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23.995287958115181</v>
      </c>
      <c r="G494" t="s">
        <v>74</v>
      </c>
      <c r="H494">
        <v>595</v>
      </c>
      <c r="I494" s="4">
        <f t="shared" si="48"/>
        <v>77.026890756302521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723.77777777777771</v>
      </c>
      <c r="G495" t="s">
        <v>20</v>
      </c>
      <c r="H495">
        <v>64</v>
      </c>
      <c r="I495" s="4">
        <f t="shared" si="48"/>
        <v>101.78125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547.36</v>
      </c>
      <c r="G496" t="s">
        <v>20</v>
      </c>
      <c r="H496">
        <v>268</v>
      </c>
      <c r="I496" s="4">
        <f t="shared" si="48"/>
        <v>51.059701492537314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414.49999999999994</v>
      </c>
      <c r="G497" t="s">
        <v>20</v>
      </c>
      <c r="H497">
        <v>195</v>
      </c>
      <c r="I497" s="4">
        <f t="shared" si="48"/>
        <v>68.02051282051282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0.90696409140369971</v>
      </c>
      <c r="G498" t="s">
        <v>14</v>
      </c>
      <c r="H498">
        <v>54</v>
      </c>
      <c r="I498" s="4">
        <f t="shared" si="48"/>
        <v>30.87037037037037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34.173469387755098</v>
      </c>
      <c r="G499" t="s">
        <v>14</v>
      </c>
      <c r="H499">
        <v>120</v>
      </c>
      <c r="I499" s="4">
        <f t="shared" si="48"/>
        <v>27.908333333333335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23.948810754912099</v>
      </c>
      <c r="G500" t="s">
        <v>14</v>
      </c>
      <c r="H500">
        <v>579</v>
      </c>
      <c r="I500" s="4">
        <f t="shared" si="48"/>
        <v>79.994818652849744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48.072649572649574</v>
      </c>
      <c r="G501" t="s">
        <v>14</v>
      </c>
      <c r="H501">
        <v>2072</v>
      </c>
      <c r="I501" s="4">
        <f t="shared" si="48"/>
        <v>38.003378378378379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70.145182291666657</v>
      </c>
      <c r="G503" t="s">
        <v>14</v>
      </c>
      <c r="H503">
        <v>1796</v>
      </c>
      <c r="I503" s="4">
        <f t="shared" si="48"/>
        <v>59.990534521158132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529.92307692307691</v>
      </c>
      <c r="G504" t="s">
        <v>20</v>
      </c>
      <c r="H504">
        <v>186</v>
      </c>
      <c r="I504" s="4">
        <f t="shared" si="48"/>
        <v>37.037634408602152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180.32549019607845</v>
      </c>
      <c r="G505" t="s">
        <v>20</v>
      </c>
      <c r="H505">
        <v>460</v>
      </c>
      <c r="I505" s="4">
        <f t="shared" si="48"/>
        <v>99.963043478260872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92.320000000000007</v>
      </c>
      <c r="G506" t="s">
        <v>14</v>
      </c>
      <c r="H506">
        <v>62</v>
      </c>
      <c r="I506" s="4">
        <f t="shared" si="48"/>
        <v>111.6774193548387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13.901001112347053</v>
      </c>
      <c r="G507" t="s">
        <v>14</v>
      </c>
      <c r="H507">
        <v>347</v>
      </c>
      <c r="I507" s="4">
        <f t="shared" si="48"/>
        <v>36.014409221902014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927.07777777777767</v>
      </c>
      <c r="G508" t="s">
        <v>20</v>
      </c>
      <c r="H508">
        <v>2528</v>
      </c>
      <c r="I508" s="4">
        <f t="shared" si="48"/>
        <v>66.010284810126578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39.857142857142861</v>
      </c>
      <c r="G509" t="s">
        <v>14</v>
      </c>
      <c r="H509">
        <v>19</v>
      </c>
      <c r="I509" s="4">
        <f t="shared" si="48"/>
        <v>44.05263157894737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112.22929936305732</v>
      </c>
      <c r="G510" t="s">
        <v>20</v>
      </c>
      <c r="H510">
        <v>3657</v>
      </c>
      <c r="I510" s="4">
        <f t="shared" si="48"/>
        <v>52.999726551818434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70.925816023738875</v>
      </c>
      <c r="G511" t="s">
        <v>14</v>
      </c>
      <c r="H511">
        <v>1258</v>
      </c>
      <c r="I511" s="4">
        <f t="shared" si="48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119.08974358974358</v>
      </c>
      <c r="G512" t="s">
        <v>20</v>
      </c>
      <c r="H512">
        <v>131</v>
      </c>
      <c r="I512" s="4">
        <f t="shared" si="48"/>
        <v>70.908396946564892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24.017591339648174</v>
      </c>
      <c r="G513" t="s">
        <v>14</v>
      </c>
      <c r="H513">
        <v>362</v>
      </c>
      <c r="I513" s="4">
        <f t="shared" si="48"/>
        <v>98.060773480662988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139.31868131868131</v>
      </c>
      <c r="G514" t="s">
        <v>20</v>
      </c>
      <c r="H514">
        <v>239</v>
      </c>
      <c r="I514" s="4">
        <f t="shared" si="48"/>
        <v>53.046025104602514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E515/D515*100</f>
        <v>39.277108433734945</v>
      </c>
      <c r="G515" t="s">
        <v>74</v>
      </c>
      <c r="H515">
        <v>35</v>
      </c>
      <c r="I515" s="4">
        <f t="shared" si="48"/>
        <v>93.142857142857139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55.779069767441861</v>
      </c>
      <c r="G517" t="s">
        <v>14</v>
      </c>
      <c r="H517">
        <v>133</v>
      </c>
      <c r="I517" s="4">
        <f t="shared" ref="I517:I580" si="54">E517/H517</f>
        <v>36.067669172932334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42.523125996810208</v>
      </c>
      <c r="G518" t="s">
        <v>14</v>
      </c>
      <c r="H518">
        <v>846</v>
      </c>
      <c r="I518" s="4">
        <f t="shared" si="54"/>
        <v>63.030732860520096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112.00000000000001</v>
      </c>
      <c r="G519" t="s">
        <v>20</v>
      </c>
      <c r="H519">
        <v>78</v>
      </c>
      <c r="I519" s="4">
        <f t="shared" si="54"/>
        <v>84.717948717948715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7.0681818181818183</v>
      </c>
      <c r="G520" t="s">
        <v>14</v>
      </c>
      <c r="H520">
        <v>10</v>
      </c>
      <c r="I520" s="4">
        <f t="shared" si="54"/>
        <v>62.2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101.74563871693867</v>
      </c>
      <c r="G521" t="s">
        <v>20</v>
      </c>
      <c r="H521">
        <v>1773</v>
      </c>
      <c r="I521" s="4">
        <f t="shared" si="54"/>
        <v>101.97518330513255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425.75</v>
      </c>
      <c r="G522" t="s">
        <v>20</v>
      </c>
      <c r="H522">
        <v>32</v>
      </c>
      <c r="I522" s="4">
        <f t="shared" si="54"/>
        <v>106.4375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145.53947368421052</v>
      </c>
      <c r="G523" t="s">
        <v>20</v>
      </c>
      <c r="H523">
        <v>369</v>
      </c>
      <c r="I523" s="4">
        <f t="shared" si="54"/>
        <v>29.975609756097562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32.453465346534657</v>
      </c>
      <c r="G524" t="s">
        <v>14</v>
      </c>
      <c r="H524">
        <v>191</v>
      </c>
      <c r="I524" s="4">
        <f t="shared" si="54"/>
        <v>85.806282722513089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700.33333333333326</v>
      </c>
      <c r="G525" t="s">
        <v>20</v>
      </c>
      <c r="H525">
        <v>89</v>
      </c>
      <c r="I525" s="4">
        <f t="shared" si="54"/>
        <v>70.82022471910112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83.904860392967933</v>
      </c>
      <c r="G526" t="s">
        <v>14</v>
      </c>
      <c r="H526">
        <v>1979</v>
      </c>
      <c r="I526" s="4">
        <f t="shared" si="54"/>
        <v>40.998484082870135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84.19047619047619</v>
      </c>
      <c r="G527" t="s">
        <v>14</v>
      </c>
      <c r="H527">
        <v>63</v>
      </c>
      <c r="I527" s="4">
        <f t="shared" si="54"/>
        <v>28.063492063492063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155.95180722891567</v>
      </c>
      <c r="G528" t="s">
        <v>20</v>
      </c>
      <c r="H528">
        <v>147</v>
      </c>
      <c r="I528" s="4">
        <f t="shared" si="54"/>
        <v>88.054421768707485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99.619450317124731</v>
      </c>
      <c r="G529" t="s">
        <v>14</v>
      </c>
      <c r="H529">
        <v>6080</v>
      </c>
      <c r="I529" s="4">
        <f t="shared" si="54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80.300000000000011</v>
      </c>
      <c r="G530" t="s">
        <v>14</v>
      </c>
      <c r="H530">
        <v>80</v>
      </c>
      <c r="I530" s="4">
        <f t="shared" si="54"/>
        <v>90.337500000000006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11.254901960784313</v>
      </c>
      <c r="G531" t="s">
        <v>14</v>
      </c>
      <c r="H531">
        <v>9</v>
      </c>
      <c r="I531" s="4">
        <f t="shared" si="54"/>
        <v>63.777777777777779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91.740952380952379</v>
      </c>
      <c r="G532" t="s">
        <v>14</v>
      </c>
      <c r="H532">
        <v>1784</v>
      </c>
      <c r="I532" s="4">
        <f t="shared" si="54"/>
        <v>53.995515695067262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95.521156936261391</v>
      </c>
      <c r="G533" t="s">
        <v>47</v>
      </c>
      <c r="H533">
        <v>3640</v>
      </c>
      <c r="I533" s="4">
        <f t="shared" si="54"/>
        <v>48.993956043956047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502.87499999999994</v>
      </c>
      <c r="G534" t="s">
        <v>20</v>
      </c>
      <c r="H534">
        <v>126</v>
      </c>
      <c r="I534" s="4">
        <f t="shared" si="54"/>
        <v>63.857142857142854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159.24394463667818</v>
      </c>
      <c r="G535" t="s">
        <v>20</v>
      </c>
      <c r="H535">
        <v>2218</v>
      </c>
      <c r="I535" s="4">
        <f t="shared" si="54"/>
        <v>82.996393146979258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15.022446689113355</v>
      </c>
      <c r="G536" t="s">
        <v>14</v>
      </c>
      <c r="H536">
        <v>243</v>
      </c>
      <c r="I536" s="4">
        <f t="shared" si="54"/>
        <v>55.08230452674897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482.03846153846149</v>
      </c>
      <c r="G537" t="s">
        <v>20</v>
      </c>
      <c r="H537">
        <v>202</v>
      </c>
      <c r="I537" s="4">
        <f t="shared" si="54"/>
        <v>62.044554455445542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149.96938775510205</v>
      </c>
      <c r="G538" t="s">
        <v>20</v>
      </c>
      <c r="H538">
        <v>140</v>
      </c>
      <c r="I538" s="4">
        <f t="shared" si="54"/>
        <v>104.97857142857143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117.22156398104266</v>
      </c>
      <c r="G539" t="s">
        <v>20</v>
      </c>
      <c r="H539">
        <v>1052</v>
      </c>
      <c r="I539" s="4">
        <f t="shared" si="54"/>
        <v>94.044676806083643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37.695968274950431</v>
      </c>
      <c r="G540" t="s">
        <v>14</v>
      </c>
      <c r="H540">
        <v>1296</v>
      </c>
      <c r="I540" s="4">
        <f t="shared" si="54"/>
        <v>44.007716049382715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72.653061224489804</v>
      </c>
      <c r="G541" t="s">
        <v>14</v>
      </c>
      <c r="H541">
        <v>77</v>
      </c>
      <c r="I541" s="4">
        <f t="shared" si="54"/>
        <v>92.467532467532465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265.98113207547169</v>
      </c>
      <c r="G542" t="s">
        <v>20</v>
      </c>
      <c r="H542">
        <v>247</v>
      </c>
      <c r="I542" s="4">
        <f t="shared" si="54"/>
        <v>57.072874493927124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24.205617977528089</v>
      </c>
      <c r="G543" t="s">
        <v>14</v>
      </c>
      <c r="H543">
        <v>395</v>
      </c>
      <c r="I543" s="4">
        <f t="shared" si="54"/>
        <v>109.07848101265823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2.5064935064935066</v>
      </c>
      <c r="G544" t="s">
        <v>14</v>
      </c>
      <c r="H544">
        <v>49</v>
      </c>
      <c r="I544" s="4">
        <f t="shared" si="54"/>
        <v>39.387755102040813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16.329799764428738</v>
      </c>
      <c r="G545" t="s">
        <v>14</v>
      </c>
      <c r="H545">
        <v>180</v>
      </c>
      <c r="I545" s="4">
        <f t="shared" si="54"/>
        <v>77.022222222222226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276.5</v>
      </c>
      <c r="G546" t="s">
        <v>20</v>
      </c>
      <c r="H546">
        <v>84</v>
      </c>
      <c r="I546" s="4">
        <f t="shared" si="54"/>
        <v>92.166666666666671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88.803571428571431</v>
      </c>
      <c r="G547" t="s">
        <v>14</v>
      </c>
      <c r="H547">
        <v>2690</v>
      </c>
      <c r="I547" s="4">
        <f t="shared" si="54"/>
        <v>61.007063197026021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163.57142857142856</v>
      </c>
      <c r="G548" t="s">
        <v>20</v>
      </c>
      <c r="H548">
        <v>88</v>
      </c>
      <c r="I548" s="4">
        <f t="shared" si="54"/>
        <v>78.068181818181813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969</v>
      </c>
      <c r="G549" t="s">
        <v>20</v>
      </c>
      <c r="H549">
        <v>156</v>
      </c>
      <c r="I549" s="4">
        <f t="shared" si="54"/>
        <v>80.75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270.91376701966715</v>
      </c>
      <c r="G550" t="s">
        <v>20</v>
      </c>
      <c r="H550">
        <v>2985</v>
      </c>
      <c r="I550" s="4">
        <f t="shared" si="54"/>
        <v>59.991289782244557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284.21355932203392</v>
      </c>
      <c r="G551" t="s">
        <v>20</v>
      </c>
      <c r="H551">
        <v>762</v>
      </c>
      <c r="I551" s="4">
        <f t="shared" si="54"/>
        <v>110.03018372703411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4</v>
      </c>
      <c r="G552" t="s">
        <v>74</v>
      </c>
      <c r="H552">
        <v>1</v>
      </c>
      <c r="I552" s="4">
        <f t="shared" si="54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58.6329816768462</v>
      </c>
      <c r="G553" t="s">
        <v>14</v>
      </c>
      <c r="H553">
        <v>2779</v>
      </c>
      <c r="I553" s="4">
        <f t="shared" si="54"/>
        <v>37.99856063332134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98.51111111111112</v>
      </c>
      <c r="G554" t="s">
        <v>14</v>
      </c>
      <c r="H554">
        <v>92</v>
      </c>
      <c r="I554" s="4">
        <f t="shared" si="54"/>
        <v>96.369565217391298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43.975381008206334</v>
      </c>
      <c r="G555" t="s">
        <v>14</v>
      </c>
      <c r="H555">
        <v>1028</v>
      </c>
      <c r="I555" s="4">
        <f t="shared" si="54"/>
        <v>72.978599221789878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151.66315789473683</v>
      </c>
      <c r="G556" t="s">
        <v>20</v>
      </c>
      <c r="H556">
        <v>554</v>
      </c>
      <c r="I556" s="4">
        <f t="shared" si="54"/>
        <v>26.007220216606498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223.63492063492063</v>
      </c>
      <c r="G557" t="s">
        <v>20</v>
      </c>
      <c r="H557">
        <v>135</v>
      </c>
      <c r="I557" s="4">
        <f t="shared" si="54"/>
        <v>104.36296296296297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239.75</v>
      </c>
      <c r="G558" t="s">
        <v>20</v>
      </c>
      <c r="H558">
        <v>122</v>
      </c>
      <c r="I558" s="4">
        <f t="shared" si="54"/>
        <v>102.18852459016394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199.33333333333334</v>
      </c>
      <c r="G559" t="s">
        <v>20</v>
      </c>
      <c r="H559">
        <v>221</v>
      </c>
      <c r="I559" s="4">
        <f t="shared" si="54"/>
        <v>54.117647058823529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137.34482758620689</v>
      </c>
      <c r="G560" t="s">
        <v>20</v>
      </c>
      <c r="H560">
        <v>126</v>
      </c>
      <c r="I560" s="4">
        <f t="shared" si="54"/>
        <v>63.222222222222221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100.9696106362773</v>
      </c>
      <c r="G561" t="s">
        <v>20</v>
      </c>
      <c r="H561">
        <v>1022</v>
      </c>
      <c r="I561" s="4">
        <f t="shared" si="54"/>
        <v>104.03228962818004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794.16</v>
      </c>
      <c r="G562" t="s">
        <v>20</v>
      </c>
      <c r="H562">
        <v>3177</v>
      </c>
      <c r="I562" s="4">
        <f t="shared" si="54"/>
        <v>49.994334277620396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369.7</v>
      </c>
      <c r="G563" t="s">
        <v>20</v>
      </c>
      <c r="H563">
        <v>198</v>
      </c>
      <c r="I563" s="4">
        <f t="shared" si="54"/>
        <v>56.015151515151516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12.818181818181817</v>
      </c>
      <c r="G564" t="s">
        <v>14</v>
      </c>
      <c r="H564">
        <v>26</v>
      </c>
      <c r="I564" s="4">
        <f t="shared" si="54"/>
        <v>48.807692307692307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138.02702702702703</v>
      </c>
      <c r="G565" t="s">
        <v>20</v>
      </c>
      <c r="H565">
        <v>85</v>
      </c>
      <c r="I565" s="4">
        <f t="shared" si="54"/>
        <v>60.082352941176474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83.813278008298752</v>
      </c>
      <c r="G566" t="s">
        <v>14</v>
      </c>
      <c r="H566">
        <v>1790</v>
      </c>
      <c r="I566" s="4">
        <f t="shared" si="54"/>
        <v>78.990502793296088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204.60063224446787</v>
      </c>
      <c r="G567" t="s">
        <v>20</v>
      </c>
      <c r="H567">
        <v>3596</v>
      </c>
      <c r="I567" s="4">
        <f t="shared" si="54"/>
        <v>53.99499443826474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44.344086021505376</v>
      </c>
      <c r="G568" t="s">
        <v>14</v>
      </c>
      <c r="H568">
        <v>37</v>
      </c>
      <c r="I568" s="4">
        <f t="shared" si="54"/>
        <v>111.45945945945945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218.60294117647058</v>
      </c>
      <c r="G569" t="s">
        <v>20</v>
      </c>
      <c r="H569">
        <v>244</v>
      </c>
      <c r="I569" s="4">
        <f t="shared" si="54"/>
        <v>60.922131147540981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186.03314917127071</v>
      </c>
      <c r="G570" t="s">
        <v>20</v>
      </c>
      <c r="H570">
        <v>5180</v>
      </c>
      <c r="I570" s="4">
        <f t="shared" si="54"/>
        <v>26.0015444015444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237.33830845771143</v>
      </c>
      <c r="G571" t="s">
        <v>20</v>
      </c>
      <c r="H571">
        <v>589</v>
      </c>
      <c r="I571" s="4">
        <f t="shared" si="54"/>
        <v>80.993208828522924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305.65384615384613</v>
      </c>
      <c r="G572" t="s">
        <v>20</v>
      </c>
      <c r="H572">
        <v>2725</v>
      </c>
      <c r="I572" s="4">
        <f t="shared" si="54"/>
        <v>34.995963302752294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94.142857142857139</v>
      </c>
      <c r="G573" t="s">
        <v>14</v>
      </c>
      <c r="H573">
        <v>35</v>
      </c>
      <c r="I573" s="4">
        <f t="shared" si="54"/>
        <v>94.142857142857139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54.400000000000006</v>
      </c>
      <c r="G574" t="s">
        <v>74</v>
      </c>
      <c r="H574">
        <v>94</v>
      </c>
      <c r="I574" s="4">
        <f t="shared" si="54"/>
        <v>52.085106382978722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111.88059701492537</v>
      </c>
      <c r="G575" t="s">
        <v>20</v>
      </c>
      <c r="H575">
        <v>300</v>
      </c>
      <c r="I575" s="4">
        <f t="shared" si="54"/>
        <v>24.986666666666668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369.14814814814815</v>
      </c>
      <c r="G576" t="s">
        <v>20</v>
      </c>
      <c r="H576">
        <v>144</v>
      </c>
      <c r="I576" s="4">
        <f t="shared" si="54"/>
        <v>69.215277777777771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62.930372148859547</v>
      </c>
      <c r="G577" t="s">
        <v>14</v>
      </c>
      <c r="H577">
        <v>558</v>
      </c>
      <c r="I577" s="4">
        <f t="shared" si="54"/>
        <v>93.944444444444443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64.927835051546396</v>
      </c>
      <c r="G578" t="s">
        <v>14</v>
      </c>
      <c r="H578">
        <v>64</v>
      </c>
      <c r="I578" s="4">
        <f t="shared" si="54"/>
        <v>98.40625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E579/D579*100</f>
        <v>18.853658536585368</v>
      </c>
      <c r="G579" t="s">
        <v>74</v>
      </c>
      <c r="H579">
        <v>37</v>
      </c>
      <c r="I579" s="4">
        <f t="shared" si="54"/>
        <v>41.783783783783782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101.11290322580646</v>
      </c>
      <c r="G581" t="s">
        <v>20</v>
      </c>
      <c r="H581">
        <v>87</v>
      </c>
      <c r="I581" s="4">
        <f t="shared" ref="I581:I644" si="60">E581/H581</f>
        <v>72.05747126436782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341.5022831050228</v>
      </c>
      <c r="G582" t="s">
        <v>20</v>
      </c>
      <c r="H582">
        <v>3116</v>
      </c>
      <c r="I582" s="4">
        <f t="shared" si="60"/>
        <v>48.003209242618745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64.016666666666666</v>
      </c>
      <c r="G583" t="s">
        <v>14</v>
      </c>
      <c r="H583">
        <v>71</v>
      </c>
      <c r="I583" s="4">
        <f t="shared" si="60"/>
        <v>54.098591549295776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52.080459770114942</v>
      </c>
      <c r="G584" t="s">
        <v>14</v>
      </c>
      <c r="H584">
        <v>42</v>
      </c>
      <c r="I584" s="4">
        <f t="shared" si="60"/>
        <v>107.88095238095238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322.40211640211641</v>
      </c>
      <c r="G585" t="s">
        <v>20</v>
      </c>
      <c r="H585">
        <v>909</v>
      </c>
      <c r="I585" s="4">
        <f t="shared" si="60"/>
        <v>67.034103410341032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119.50810185185186</v>
      </c>
      <c r="G586" t="s">
        <v>20</v>
      </c>
      <c r="H586">
        <v>1613</v>
      </c>
      <c r="I586" s="4">
        <f t="shared" si="60"/>
        <v>64.01425914445133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146.79775280898878</v>
      </c>
      <c r="G587" t="s">
        <v>20</v>
      </c>
      <c r="H587">
        <v>136</v>
      </c>
      <c r="I587" s="4">
        <f t="shared" si="60"/>
        <v>96.066176470588232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950.57142857142856</v>
      </c>
      <c r="G588" t="s">
        <v>20</v>
      </c>
      <c r="H588">
        <v>130</v>
      </c>
      <c r="I588" s="4">
        <f t="shared" si="60"/>
        <v>51.184615384615384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72.893617021276597</v>
      </c>
      <c r="G589" t="s">
        <v>14</v>
      </c>
      <c r="H589">
        <v>156</v>
      </c>
      <c r="I589" s="4">
        <f t="shared" si="60"/>
        <v>43.92307692307692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79.008248730964468</v>
      </c>
      <c r="G590" t="s">
        <v>14</v>
      </c>
      <c r="H590">
        <v>1368</v>
      </c>
      <c r="I590" s="4">
        <f t="shared" si="60"/>
        <v>91.021198830409361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64.721518987341781</v>
      </c>
      <c r="G591" t="s">
        <v>14</v>
      </c>
      <c r="H591">
        <v>102</v>
      </c>
      <c r="I591" s="4">
        <f t="shared" si="60"/>
        <v>50.127450980392155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82.028169014084511</v>
      </c>
      <c r="G592" t="s">
        <v>14</v>
      </c>
      <c r="H592">
        <v>86</v>
      </c>
      <c r="I592" s="4">
        <f t="shared" si="60"/>
        <v>67.720930232558146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1037.6666666666667</v>
      </c>
      <c r="G593" t="s">
        <v>20</v>
      </c>
      <c r="H593">
        <v>102</v>
      </c>
      <c r="I593" s="4">
        <f t="shared" si="60"/>
        <v>61.03921568627451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12.910076530612244</v>
      </c>
      <c r="G594" t="s">
        <v>14</v>
      </c>
      <c r="H594">
        <v>253</v>
      </c>
      <c r="I594" s="4">
        <f t="shared" si="60"/>
        <v>80.011857707509876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154.84210526315789</v>
      </c>
      <c r="G595" t="s">
        <v>20</v>
      </c>
      <c r="H595">
        <v>4006</v>
      </c>
      <c r="I595" s="4">
        <f t="shared" si="60"/>
        <v>47.001497753369947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7.0991735537190088</v>
      </c>
      <c r="G596" t="s">
        <v>14</v>
      </c>
      <c r="H596">
        <v>157</v>
      </c>
      <c r="I596" s="4">
        <f t="shared" si="60"/>
        <v>71.127388535031841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208.52773826458036</v>
      </c>
      <c r="G597" t="s">
        <v>20</v>
      </c>
      <c r="H597">
        <v>1629</v>
      </c>
      <c r="I597" s="4">
        <f t="shared" si="60"/>
        <v>89.99079189686924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99.683544303797461</v>
      </c>
      <c r="G598" t="s">
        <v>14</v>
      </c>
      <c r="H598">
        <v>183</v>
      </c>
      <c r="I598" s="4">
        <f t="shared" si="60"/>
        <v>43.032786885245905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201.59756097560978</v>
      </c>
      <c r="G599" t="s">
        <v>20</v>
      </c>
      <c r="H599">
        <v>2188</v>
      </c>
      <c r="I599" s="4">
        <f t="shared" si="60"/>
        <v>67.997714808043881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162.09032258064516</v>
      </c>
      <c r="G600" t="s">
        <v>20</v>
      </c>
      <c r="H600">
        <v>2409</v>
      </c>
      <c r="I600" s="4">
        <f t="shared" si="60"/>
        <v>73.004566210045667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</v>
      </c>
      <c r="G601" t="s">
        <v>14</v>
      </c>
      <c r="H601">
        <v>82</v>
      </c>
      <c r="I601" s="4">
        <f t="shared" si="60"/>
        <v>62.341463414634148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5</v>
      </c>
      <c r="G602" t="s">
        <v>14</v>
      </c>
      <c r="H602">
        <v>1</v>
      </c>
      <c r="I602" s="4">
        <f t="shared" si="60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206.63492063492063</v>
      </c>
      <c r="G603" t="s">
        <v>20</v>
      </c>
      <c r="H603">
        <v>194</v>
      </c>
      <c r="I603" s="4">
        <f t="shared" si="60"/>
        <v>67.103092783505161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128.23628691983123</v>
      </c>
      <c r="G604" t="s">
        <v>20</v>
      </c>
      <c r="H604">
        <v>1140</v>
      </c>
      <c r="I604" s="4">
        <f t="shared" si="60"/>
        <v>79.978947368421046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119.66037735849055</v>
      </c>
      <c r="G605" t="s">
        <v>20</v>
      </c>
      <c r="H605">
        <v>102</v>
      </c>
      <c r="I605" s="4">
        <f t="shared" si="60"/>
        <v>62.176470588235297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170.73055242390078</v>
      </c>
      <c r="G606" t="s">
        <v>20</v>
      </c>
      <c r="H606">
        <v>2857</v>
      </c>
      <c r="I606" s="4">
        <f t="shared" si="60"/>
        <v>53.005950297514879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187.21212121212122</v>
      </c>
      <c r="G607" t="s">
        <v>20</v>
      </c>
      <c r="H607">
        <v>107</v>
      </c>
      <c r="I607" s="4">
        <f t="shared" si="60"/>
        <v>57.738317757009348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188.38235294117646</v>
      </c>
      <c r="G608" t="s">
        <v>20</v>
      </c>
      <c r="H608">
        <v>160</v>
      </c>
      <c r="I608" s="4">
        <f t="shared" si="60"/>
        <v>40.03125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131.29869186046511</v>
      </c>
      <c r="G609" t="s">
        <v>20</v>
      </c>
      <c r="H609">
        <v>2230</v>
      </c>
      <c r="I609" s="4">
        <f t="shared" si="60"/>
        <v>81.016591928251117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283.97435897435901</v>
      </c>
      <c r="G610" t="s">
        <v>20</v>
      </c>
      <c r="H610">
        <v>316</v>
      </c>
      <c r="I610" s="4">
        <f t="shared" si="60"/>
        <v>35.047468354430379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120.41999999999999</v>
      </c>
      <c r="G611" t="s">
        <v>20</v>
      </c>
      <c r="H611">
        <v>117</v>
      </c>
      <c r="I611" s="4">
        <f t="shared" si="60"/>
        <v>102.92307692307692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419.0560747663551</v>
      </c>
      <c r="G612" t="s">
        <v>20</v>
      </c>
      <c r="H612">
        <v>6406</v>
      </c>
      <c r="I612" s="4">
        <f t="shared" si="60"/>
        <v>27.998126756166094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13.853658536585368</v>
      </c>
      <c r="G613" t="s">
        <v>74</v>
      </c>
      <c r="H613">
        <v>15</v>
      </c>
      <c r="I613" s="4">
        <f t="shared" si="60"/>
        <v>75.733333333333334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139.43548387096774</v>
      </c>
      <c r="G614" t="s">
        <v>20</v>
      </c>
      <c r="H614">
        <v>192</v>
      </c>
      <c r="I614" s="4">
        <f t="shared" si="60"/>
        <v>45.026041666666664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174</v>
      </c>
      <c r="G615" t="s">
        <v>20</v>
      </c>
      <c r="H615">
        <v>26</v>
      </c>
      <c r="I615" s="4">
        <f t="shared" si="60"/>
        <v>73.615384615384613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155.49056603773585</v>
      </c>
      <c r="G616" t="s">
        <v>20</v>
      </c>
      <c r="H616">
        <v>723</v>
      </c>
      <c r="I616" s="4">
        <f t="shared" si="60"/>
        <v>56.991701244813278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170.44705882352943</v>
      </c>
      <c r="G617" t="s">
        <v>20</v>
      </c>
      <c r="H617">
        <v>170</v>
      </c>
      <c r="I617" s="4">
        <f t="shared" si="60"/>
        <v>85.223529411764702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189.515625</v>
      </c>
      <c r="G618" t="s">
        <v>20</v>
      </c>
      <c r="H618">
        <v>238</v>
      </c>
      <c r="I618" s="4">
        <f t="shared" si="60"/>
        <v>50.962184873949582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249.71428571428572</v>
      </c>
      <c r="G619" t="s">
        <v>20</v>
      </c>
      <c r="H619">
        <v>55</v>
      </c>
      <c r="I619" s="4">
        <f t="shared" si="60"/>
        <v>63.563636363636363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48.860523665659613</v>
      </c>
      <c r="G620" t="s">
        <v>14</v>
      </c>
      <c r="H620">
        <v>1198</v>
      </c>
      <c r="I620" s="4">
        <f t="shared" si="60"/>
        <v>80.999165275459092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28.461970393057683</v>
      </c>
      <c r="G621" t="s">
        <v>14</v>
      </c>
      <c r="H621">
        <v>648</v>
      </c>
      <c r="I621" s="4">
        <f t="shared" si="60"/>
        <v>86.044753086419746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268.02325581395348</v>
      </c>
      <c r="G622" t="s">
        <v>20</v>
      </c>
      <c r="H622">
        <v>128</v>
      </c>
      <c r="I622" s="4">
        <f t="shared" si="60"/>
        <v>90.0390625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619.80078125</v>
      </c>
      <c r="G623" t="s">
        <v>20</v>
      </c>
      <c r="H623">
        <v>2144</v>
      </c>
      <c r="I623" s="4">
        <f t="shared" si="60"/>
        <v>74.006063432835816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3.1301587301587301</v>
      </c>
      <c r="G624" t="s">
        <v>14</v>
      </c>
      <c r="H624">
        <v>64</v>
      </c>
      <c r="I624" s="4">
        <f t="shared" si="60"/>
        <v>92.4375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159.92152704135739</v>
      </c>
      <c r="G625" t="s">
        <v>20</v>
      </c>
      <c r="H625">
        <v>2693</v>
      </c>
      <c r="I625" s="4">
        <f t="shared" si="60"/>
        <v>55.999257333828446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279.39215686274508</v>
      </c>
      <c r="G626" t="s">
        <v>20</v>
      </c>
      <c r="H626">
        <v>432</v>
      </c>
      <c r="I626" s="4">
        <f t="shared" si="60"/>
        <v>32.983796296296298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77.373333333333335</v>
      </c>
      <c r="G627" t="s">
        <v>14</v>
      </c>
      <c r="H627">
        <v>62</v>
      </c>
      <c r="I627" s="4">
        <f t="shared" si="60"/>
        <v>93.596774193548384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206.32812500000003</v>
      </c>
      <c r="G628" t="s">
        <v>20</v>
      </c>
      <c r="H628">
        <v>189</v>
      </c>
      <c r="I628" s="4">
        <f t="shared" si="60"/>
        <v>69.867724867724874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694.25</v>
      </c>
      <c r="G629" t="s">
        <v>20</v>
      </c>
      <c r="H629">
        <v>154</v>
      </c>
      <c r="I629" s="4">
        <f t="shared" si="60"/>
        <v>72.129870129870127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151.78947368421052</v>
      </c>
      <c r="G630" t="s">
        <v>20</v>
      </c>
      <c r="H630">
        <v>96</v>
      </c>
      <c r="I630" s="4">
        <f t="shared" si="60"/>
        <v>30.041666666666668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64.58207217694995</v>
      </c>
      <c r="G631" t="s">
        <v>14</v>
      </c>
      <c r="H631">
        <v>750</v>
      </c>
      <c r="I631" s="4">
        <f t="shared" si="60"/>
        <v>73.968000000000004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62.873684210526314</v>
      </c>
      <c r="G632" t="s">
        <v>74</v>
      </c>
      <c r="H632">
        <v>87</v>
      </c>
      <c r="I632" s="4">
        <f t="shared" si="60"/>
        <v>68.65517241379311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310.39864864864865</v>
      </c>
      <c r="G633" t="s">
        <v>20</v>
      </c>
      <c r="H633">
        <v>3063</v>
      </c>
      <c r="I633" s="4">
        <f t="shared" si="60"/>
        <v>59.992164544564154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42.859916782246884</v>
      </c>
      <c r="G634" t="s">
        <v>47</v>
      </c>
      <c r="H634">
        <v>278</v>
      </c>
      <c r="I634" s="4">
        <f t="shared" si="60"/>
        <v>111.15827338129496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83.119402985074629</v>
      </c>
      <c r="G635" t="s">
        <v>14</v>
      </c>
      <c r="H635">
        <v>105</v>
      </c>
      <c r="I635" s="4">
        <f t="shared" si="60"/>
        <v>53.038095238095238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78.531302876480552</v>
      </c>
      <c r="G636" t="s">
        <v>74</v>
      </c>
      <c r="H636">
        <v>1658</v>
      </c>
      <c r="I636" s="4">
        <f t="shared" si="60"/>
        <v>55.985524728588658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114.09352517985612</v>
      </c>
      <c r="G637" t="s">
        <v>20</v>
      </c>
      <c r="H637">
        <v>2266</v>
      </c>
      <c r="I637" s="4">
        <f t="shared" si="60"/>
        <v>69.986760812003524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64.537683358624179</v>
      </c>
      <c r="G638" t="s">
        <v>14</v>
      </c>
      <c r="H638">
        <v>2604</v>
      </c>
      <c r="I638" s="4">
        <f t="shared" si="60"/>
        <v>48.998079877112133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79.411764705882348</v>
      </c>
      <c r="G639" t="s">
        <v>14</v>
      </c>
      <c r="H639">
        <v>65</v>
      </c>
      <c r="I639" s="4">
        <f t="shared" si="60"/>
        <v>103.84615384615384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11.419117647058824</v>
      </c>
      <c r="G640" t="s">
        <v>14</v>
      </c>
      <c r="H640">
        <v>94</v>
      </c>
      <c r="I640" s="4">
        <f t="shared" si="60"/>
        <v>99.127659574468083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56.186046511627907</v>
      </c>
      <c r="G641" t="s">
        <v>47</v>
      </c>
      <c r="H641">
        <v>45</v>
      </c>
      <c r="I641" s="4">
        <f t="shared" si="60"/>
        <v>107.37777777777778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16.501669449081803</v>
      </c>
      <c r="G642" t="s">
        <v>14</v>
      </c>
      <c r="H642">
        <v>257</v>
      </c>
      <c r="I642" s="4">
        <f t="shared" si="60"/>
        <v>76.922178988326849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E643/D643*100</f>
        <v>119.96808510638297</v>
      </c>
      <c r="G643" t="s">
        <v>20</v>
      </c>
      <c r="H643">
        <v>194</v>
      </c>
      <c r="I643" s="4">
        <f t="shared" si="60"/>
        <v>58.128865979381445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221.38255033557047</v>
      </c>
      <c r="G645" t="s">
        <v>20</v>
      </c>
      <c r="H645">
        <v>375</v>
      </c>
      <c r="I645" s="4">
        <f t="shared" ref="I645:I708" si="66">E645/H645</f>
        <v>87.962666666666664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48.396694214876035</v>
      </c>
      <c r="G646" t="s">
        <v>14</v>
      </c>
      <c r="H646">
        <v>2928</v>
      </c>
      <c r="I646" s="4">
        <f t="shared" si="66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92.911504424778755</v>
      </c>
      <c r="G647" t="s">
        <v>14</v>
      </c>
      <c r="H647">
        <v>4697</v>
      </c>
      <c r="I647" s="4">
        <f t="shared" si="66"/>
        <v>37.999361294443261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88.599797365754824</v>
      </c>
      <c r="G648" t="s">
        <v>14</v>
      </c>
      <c r="H648">
        <v>2915</v>
      </c>
      <c r="I648" s="4">
        <f t="shared" si="66"/>
        <v>29.999313893653515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41.4</v>
      </c>
      <c r="G649" t="s">
        <v>14</v>
      </c>
      <c r="H649">
        <v>18</v>
      </c>
      <c r="I649" s="4">
        <f t="shared" si="66"/>
        <v>103.5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63.056795131845846</v>
      </c>
      <c r="G650" t="s">
        <v>74</v>
      </c>
      <c r="H650">
        <v>723</v>
      </c>
      <c r="I650" s="4">
        <f t="shared" si="66"/>
        <v>85.994467496542185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48.482333607230892</v>
      </c>
      <c r="G651" t="s">
        <v>14</v>
      </c>
      <c r="H651">
        <v>602</v>
      </c>
      <c r="I651" s="4">
        <f t="shared" si="66"/>
        <v>98.011627906976742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2</v>
      </c>
      <c r="G652" t="s">
        <v>14</v>
      </c>
      <c r="H652">
        <v>1</v>
      </c>
      <c r="I652" s="4">
        <f t="shared" si="66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88.47941026944585</v>
      </c>
      <c r="G653" t="s">
        <v>14</v>
      </c>
      <c r="H653">
        <v>3868</v>
      </c>
      <c r="I653" s="4">
        <f t="shared" si="66"/>
        <v>44.994570837642193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126.84</v>
      </c>
      <c r="G654" t="s">
        <v>20</v>
      </c>
      <c r="H654">
        <v>409</v>
      </c>
      <c r="I654" s="4">
        <f t="shared" si="66"/>
        <v>31.012224938875306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2338.833333333333</v>
      </c>
      <c r="G655" t="s">
        <v>20</v>
      </c>
      <c r="H655">
        <v>234</v>
      </c>
      <c r="I655" s="4">
        <f t="shared" si="66"/>
        <v>59.970085470085472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508.38857142857148</v>
      </c>
      <c r="G656" t="s">
        <v>20</v>
      </c>
      <c r="H656">
        <v>3016</v>
      </c>
      <c r="I656" s="4">
        <f t="shared" si="66"/>
        <v>58.9973474801061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191.47826086956522</v>
      </c>
      <c r="G657" t="s">
        <v>20</v>
      </c>
      <c r="H657">
        <v>264</v>
      </c>
      <c r="I657" s="4">
        <f t="shared" si="66"/>
        <v>50.045454545454547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42.127533783783782</v>
      </c>
      <c r="G658" t="s">
        <v>14</v>
      </c>
      <c r="H658">
        <v>504</v>
      </c>
      <c r="I658" s="4">
        <f t="shared" si="66"/>
        <v>98.966269841269835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</v>
      </c>
      <c r="G659" t="s">
        <v>14</v>
      </c>
      <c r="H659">
        <v>14</v>
      </c>
      <c r="I659" s="4">
        <f t="shared" si="66"/>
        <v>58.857142857142854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60.064638783269963</v>
      </c>
      <c r="G660" t="s">
        <v>74</v>
      </c>
      <c r="H660">
        <v>390</v>
      </c>
      <c r="I660" s="4">
        <f t="shared" si="66"/>
        <v>81.010256410256417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47.232808616404313</v>
      </c>
      <c r="G661" t="s">
        <v>14</v>
      </c>
      <c r="H661">
        <v>750</v>
      </c>
      <c r="I661" s="4">
        <f t="shared" si="66"/>
        <v>76.013333333333335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81.736263736263737</v>
      </c>
      <c r="G662" t="s">
        <v>14</v>
      </c>
      <c r="H662">
        <v>77</v>
      </c>
      <c r="I662" s="4">
        <f t="shared" si="66"/>
        <v>96.597402597402592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54.187265917603</v>
      </c>
      <c r="G663" t="s">
        <v>14</v>
      </c>
      <c r="H663">
        <v>752</v>
      </c>
      <c r="I663" s="4">
        <f t="shared" si="66"/>
        <v>76.957446808510639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97.868131868131869</v>
      </c>
      <c r="G664" t="s">
        <v>14</v>
      </c>
      <c r="H664">
        <v>131</v>
      </c>
      <c r="I664" s="4">
        <f t="shared" si="66"/>
        <v>67.984732824427482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77.239999999999995</v>
      </c>
      <c r="G665" t="s">
        <v>14</v>
      </c>
      <c r="H665">
        <v>87</v>
      </c>
      <c r="I665" s="4">
        <f t="shared" si="66"/>
        <v>88.781609195402297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33.464735516372798</v>
      </c>
      <c r="G666" t="s">
        <v>14</v>
      </c>
      <c r="H666">
        <v>1063</v>
      </c>
      <c r="I666" s="4">
        <f t="shared" si="66"/>
        <v>24.99623706491063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239.58823529411765</v>
      </c>
      <c r="G667" t="s">
        <v>20</v>
      </c>
      <c r="H667">
        <v>272</v>
      </c>
      <c r="I667" s="4">
        <f t="shared" si="66"/>
        <v>44.922794117647058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64.032258064516128</v>
      </c>
      <c r="G668" t="s">
        <v>74</v>
      </c>
      <c r="H668">
        <v>25</v>
      </c>
      <c r="I668" s="4">
        <f t="shared" si="66"/>
        <v>79.400000000000006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176.15942028985506</v>
      </c>
      <c r="G669" t="s">
        <v>20</v>
      </c>
      <c r="H669">
        <v>419</v>
      </c>
      <c r="I669" s="4">
        <f t="shared" si="66"/>
        <v>29.009546539379475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20.33818181818182</v>
      </c>
      <c r="G670" t="s">
        <v>14</v>
      </c>
      <c r="H670">
        <v>76</v>
      </c>
      <c r="I670" s="4">
        <f t="shared" si="66"/>
        <v>73.59210526315789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358.64754098360658</v>
      </c>
      <c r="G671" t="s">
        <v>20</v>
      </c>
      <c r="H671">
        <v>1621</v>
      </c>
      <c r="I671" s="4">
        <f t="shared" si="66"/>
        <v>107.97038864898211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468.85802469135803</v>
      </c>
      <c r="G672" t="s">
        <v>20</v>
      </c>
      <c r="H672">
        <v>1101</v>
      </c>
      <c r="I672" s="4">
        <f t="shared" si="66"/>
        <v>68.987284287011803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122.05635245901641</v>
      </c>
      <c r="G673" t="s">
        <v>20</v>
      </c>
      <c r="H673">
        <v>1073</v>
      </c>
      <c r="I673" s="4">
        <f t="shared" si="66"/>
        <v>111.02236719478098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55.931783729156137</v>
      </c>
      <c r="G674" t="s">
        <v>14</v>
      </c>
      <c r="H674">
        <v>4428</v>
      </c>
      <c r="I674" s="4">
        <f t="shared" si="66"/>
        <v>24.997515808491418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43.660714285714285</v>
      </c>
      <c r="G675" t="s">
        <v>14</v>
      </c>
      <c r="H675">
        <v>58</v>
      </c>
      <c r="I675" s="4">
        <f t="shared" si="66"/>
        <v>42.155172413793103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33.53837141183363</v>
      </c>
      <c r="G676" t="s">
        <v>74</v>
      </c>
      <c r="H676">
        <v>1218</v>
      </c>
      <c r="I676" s="4">
        <f t="shared" si="66"/>
        <v>47.003284072249592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122.97938144329896</v>
      </c>
      <c r="G677" t="s">
        <v>20</v>
      </c>
      <c r="H677">
        <v>331</v>
      </c>
      <c r="I677" s="4">
        <f t="shared" si="66"/>
        <v>36.0392749244713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189.74959871589084</v>
      </c>
      <c r="G678" t="s">
        <v>20</v>
      </c>
      <c r="H678">
        <v>1170</v>
      </c>
      <c r="I678" s="4">
        <f t="shared" si="66"/>
        <v>101.03760683760684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83.622641509433961</v>
      </c>
      <c r="G679" t="s">
        <v>14</v>
      </c>
      <c r="H679">
        <v>111</v>
      </c>
      <c r="I679" s="4">
        <f t="shared" si="66"/>
        <v>39.927927927927925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17.968844221105527</v>
      </c>
      <c r="G680" t="s">
        <v>74</v>
      </c>
      <c r="H680">
        <v>215</v>
      </c>
      <c r="I680" s="4">
        <f t="shared" si="66"/>
        <v>83.158139534883716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1036.5</v>
      </c>
      <c r="G681" t="s">
        <v>20</v>
      </c>
      <c r="H681">
        <v>363</v>
      </c>
      <c r="I681" s="4">
        <f t="shared" si="66"/>
        <v>39.97520661157025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97.405219780219781</v>
      </c>
      <c r="G682" t="s">
        <v>14</v>
      </c>
      <c r="H682">
        <v>2955</v>
      </c>
      <c r="I682" s="4">
        <f t="shared" si="66"/>
        <v>47.993908629441627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86.386203150461711</v>
      </c>
      <c r="G683" t="s">
        <v>14</v>
      </c>
      <c r="H683">
        <v>1657</v>
      </c>
      <c r="I683" s="4">
        <f t="shared" si="66"/>
        <v>95.978877489438744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150.16666666666666</v>
      </c>
      <c r="G684" t="s">
        <v>20</v>
      </c>
      <c r="H684">
        <v>103</v>
      </c>
      <c r="I684" s="4">
        <f t="shared" si="66"/>
        <v>78.728155339805824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358.43478260869563</v>
      </c>
      <c r="G685" t="s">
        <v>20</v>
      </c>
      <c r="H685">
        <v>147</v>
      </c>
      <c r="I685" s="4">
        <f t="shared" si="66"/>
        <v>56.081632653061227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542.85714285714289</v>
      </c>
      <c r="G686" t="s">
        <v>20</v>
      </c>
      <c r="H686">
        <v>110</v>
      </c>
      <c r="I686" s="4">
        <f t="shared" si="66"/>
        <v>69.090909090909093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67.500714285714281</v>
      </c>
      <c r="G687" t="s">
        <v>14</v>
      </c>
      <c r="H687">
        <v>926</v>
      </c>
      <c r="I687" s="4">
        <f t="shared" si="66"/>
        <v>102.05291576673866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191.74666666666667</v>
      </c>
      <c r="G688" t="s">
        <v>20</v>
      </c>
      <c r="H688">
        <v>134</v>
      </c>
      <c r="I688" s="4">
        <f t="shared" si="66"/>
        <v>107.32089552238806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932</v>
      </c>
      <c r="G689" t="s">
        <v>20</v>
      </c>
      <c r="H689">
        <v>269</v>
      </c>
      <c r="I689" s="4">
        <f t="shared" si="66"/>
        <v>51.970260223048328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429.27586206896552</v>
      </c>
      <c r="G690" t="s">
        <v>20</v>
      </c>
      <c r="H690">
        <v>175</v>
      </c>
      <c r="I690" s="4">
        <f t="shared" si="66"/>
        <v>71.137142857142862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100.65753424657535</v>
      </c>
      <c r="G691" t="s">
        <v>20</v>
      </c>
      <c r="H691">
        <v>69</v>
      </c>
      <c r="I691" s="4">
        <f t="shared" si="66"/>
        <v>106.49275362318841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226.61111111111109</v>
      </c>
      <c r="G692" t="s">
        <v>20</v>
      </c>
      <c r="H692">
        <v>190</v>
      </c>
      <c r="I692" s="4">
        <f t="shared" si="66"/>
        <v>42.93684210526316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142.38</v>
      </c>
      <c r="G693" t="s">
        <v>20</v>
      </c>
      <c r="H693">
        <v>237</v>
      </c>
      <c r="I693" s="4">
        <f t="shared" si="66"/>
        <v>30.037974683544302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90.633333333333326</v>
      </c>
      <c r="G694" t="s">
        <v>14</v>
      </c>
      <c r="H694">
        <v>77</v>
      </c>
      <c r="I694" s="4">
        <f t="shared" si="66"/>
        <v>70.623376623376629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63.966740576496676</v>
      </c>
      <c r="G695" t="s">
        <v>14</v>
      </c>
      <c r="H695">
        <v>1748</v>
      </c>
      <c r="I695" s="4">
        <f t="shared" si="66"/>
        <v>66.016018306636155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84.131868131868131</v>
      </c>
      <c r="G696" t="s">
        <v>14</v>
      </c>
      <c r="H696">
        <v>79</v>
      </c>
      <c r="I696" s="4">
        <f t="shared" si="66"/>
        <v>96.911392405063296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133.93478260869566</v>
      </c>
      <c r="G697" t="s">
        <v>20</v>
      </c>
      <c r="H697">
        <v>196</v>
      </c>
      <c r="I697" s="4">
        <f t="shared" si="66"/>
        <v>62.867346938775512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59.042047531992694</v>
      </c>
      <c r="G698" t="s">
        <v>14</v>
      </c>
      <c r="H698">
        <v>889</v>
      </c>
      <c r="I698" s="4">
        <f t="shared" si="66"/>
        <v>108.98537682789652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152.80062063615205</v>
      </c>
      <c r="G699" t="s">
        <v>20</v>
      </c>
      <c r="H699">
        <v>7295</v>
      </c>
      <c r="I699" s="4">
        <f t="shared" si="66"/>
        <v>26.999314599040439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446.69121140142522</v>
      </c>
      <c r="G700" t="s">
        <v>20</v>
      </c>
      <c r="H700">
        <v>2893</v>
      </c>
      <c r="I700" s="4">
        <f t="shared" si="66"/>
        <v>65.004147943311438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84.391891891891888</v>
      </c>
      <c r="G701" t="s">
        <v>14</v>
      </c>
      <c r="H701">
        <v>56</v>
      </c>
      <c r="I701" s="4">
        <f t="shared" si="66"/>
        <v>111.51785714285714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3</v>
      </c>
      <c r="G702" t="s">
        <v>14</v>
      </c>
      <c r="H702">
        <v>1</v>
      </c>
      <c r="I702" s="4">
        <f t="shared" si="66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175.02692307692308</v>
      </c>
      <c r="G703" t="s">
        <v>20</v>
      </c>
      <c r="H703">
        <v>820</v>
      </c>
      <c r="I703" s="4">
        <f t="shared" si="66"/>
        <v>110.99268292682927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54.137931034482754</v>
      </c>
      <c r="G704" t="s">
        <v>14</v>
      </c>
      <c r="H704">
        <v>83</v>
      </c>
      <c r="I704" s="4">
        <f t="shared" si="66"/>
        <v>56.746987951807228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311.87381703470032</v>
      </c>
      <c r="G705" t="s">
        <v>20</v>
      </c>
      <c r="H705">
        <v>2038</v>
      </c>
      <c r="I705" s="4">
        <f t="shared" si="66"/>
        <v>97.020608439646708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122.78160919540231</v>
      </c>
      <c r="G706" t="s">
        <v>20</v>
      </c>
      <c r="H706">
        <v>116</v>
      </c>
      <c r="I706" s="4">
        <f t="shared" si="66"/>
        <v>92.08620689655173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E707/D707*100</f>
        <v>99.026517383618156</v>
      </c>
      <c r="G707" t="s">
        <v>14</v>
      </c>
      <c r="H707">
        <v>2025</v>
      </c>
      <c r="I707" s="4">
        <f t="shared" si="66"/>
        <v>82.986666666666665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158.61643835616439</v>
      </c>
      <c r="G709" t="s">
        <v>20</v>
      </c>
      <c r="H709">
        <v>168</v>
      </c>
      <c r="I709" s="4">
        <f t="shared" ref="I709:I772" si="72">E709/H709</f>
        <v>68.922619047619051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707.05882352941171</v>
      </c>
      <c r="G710" t="s">
        <v>20</v>
      </c>
      <c r="H710">
        <v>137</v>
      </c>
      <c r="I710" s="4">
        <f t="shared" si="72"/>
        <v>87.737226277372258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142.38775510204081</v>
      </c>
      <c r="G711" t="s">
        <v>20</v>
      </c>
      <c r="H711">
        <v>186</v>
      </c>
      <c r="I711" s="4">
        <f t="shared" si="72"/>
        <v>75.021505376344081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147.86046511627907</v>
      </c>
      <c r="G712" t="s">
        <v>20</v>
      </c>
      <c r="H712">
        <v>125</v>
      </c>
      <c r="I712" s="4">
        <f t="shared" si="72"/>
        <v>50.863999999999997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20.322580645161288</v>
      </c>
      <c r="G713" t="s">
        <v>14</v>
      </c>
      <c r="H713">
        <v>14</v>
      </c>
      <c r="I713" s="4">
        <f t="shared" si="72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1840.625</v>
      </c>
      <c r="G714" t="s">
        <v>20</v>
      </c>
      <c r="H714">
        <v>202</v>
      </c>
      <c r="I714" s="4">
        <f t="shared" si="72"/>
        <v>72.896039603960389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161.94202898550725</v>
      </c>
      <c r="G715" t="s">
        <v>20</v>
      </c>
      <c r="H715">
        <v>103</v>
      </c>
      <c r="I715" s="4">
        <f t="shared" si="72"/>
        <v>108.48543689320388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472.82077922077923</v>
      </c>
      <c r="G716" t="s">
        <v>20</v>
      </c>
      <c r="H716">
        <v>1785</v>
      </c>
      <c r="I716" s="4">
        <f t="shared" si="72"/>
        <v>101.98095238095237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24.466101694915253</v>
      </c>
      <c r="G717" t="s">
        <v>14</v>
      </c>
      <c r="H717">
        <v>656</v>
      </c>
      <c r="I717" s="4">
        <f t="shared" si="72"/>
        <v>44.009146341463413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517.65</v>
      </c>
      <c r="G718" t="s">
        <v>20</v>
      </c>
      <c r="H718">
        <v>157</v>
      </c>
      <c r="I718" s="4">
        <f t="shared" si="72"/>
        <v>65.942675159235662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247.64285714285714</v>
      </c>
      <c r="G719" t="s">
        <v>20</v>
      </c>
      <c r="H719">
        <v>555</v>
      </c>
      <c r="I719" s="4">
        <f t="shared" si="72"/>
        <v>24.987387387387386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100.20481927710843</v>
      </c>
      <c r="G720" t="s">
        <v>20</v>
      </c>
      <c r="H720">
        <v>297</v>
      </c>
      <c r="I720" s="4">
        <f t="shared" si="72"/>
        <v>28.003367003367003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153</v>
      </c>
      <c r="G721" t="s">
        <v>20</v>
      </c>
      <c r="H721">
        <v>123</v>
      </c>
      <c r="I721" s="4">
        <f t="shared" si="72"/>
        <v>85.829268292682926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37.091954022988503</v>
      </c>
      <c r="G722" t="s">
        <v>74</v>
      </c>
      <c r="H722">
        <v>38</v>
      </c>
      <c r="I722" s="4">
        <f t="shared" si="72"/>
        <v>84.921052631578945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4.392394822006473</v>
      </c>
      <c r="G723" t="s">
        <v>74</v>
      </c>
      <c r="H723">
        <v>60</v>
      </c>
      <c r="I723" s="4">
        <f t="shared" si="72"/>
        <v>90.483333333333334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156.50721649484535</v>
      </c>
      <c r="G724" t="s">
        <v>20</v>
      </c>
      <c r="H724">
        <v>3036</v>
      </c>
      <c r="I724" s="4">
        <f t="shared" si="72"/>
        <v>25.00197628458498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270.40816326530609</v>
      </c>
      <c r="G725" t="s">
        <v>20</v>
      </c>
      <c r="H725">
        <v>144</v>
      </c>
      <c r="I725" s="4">
        <f t="shared" si="72"/>
        <v>92.013888888888886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134.05952380952382</v>
      </c>
      <c r="G726" t="s">
        <v>20</v>
      </c>
      <c r="H726">
        <v>121</v>
      </c>
      <c r="I726" s="4">
        <f t="shared" si="72"/>
        <v>93.066115702479337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50.398033126293996</v>
      </c>
      <c r="G727" t="s">
        <v>14</v>
      </c>
      <c r="H727">
        <v>1596</v>
      </c>
      <c r="I727" s="4">
        <f t="shared" si="72"/>
        <v>61.008145363408524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88.815837937384899</v>
      </c>
      <c r="G728" t="s">
        <v>74</v>
      </c>
      <c r="H728">
        <v>524</v>
      </c>
      <c r="I728" s="4">
        <f t="shared" si="72"/>
        <v>92.036259541984734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165</v>
      </c>
      <c r="G729" t="s">
        <v>20</v>
      </c>
      <c r="H729">
        <v>181</v>
      </c>
      <c r="I729" s="4">
        <f t="shared" si="72"/>
        <v>81.132596685082873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17.5</v>
      </c>
      <c r="G730" t="s">
        <v>14</v>
      </c>
      <c r="H730">
        <v>10</v>
      </c>
      <c r="I730" s="4">
        <f t="shared" si="72"/>
        <v>73.5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185.66071428571428</v>
      </c>
      <c r="G731" t="s">
        <v>20</v>
      </c>
      <c r="H731">
        <v>122</v>
      </c>
      <c r="I731" s="4">
        <f t="shared" si="72"/>
        <v>85.221311475409834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412.6631944444444</v>
      </c>
      <c r="G732" t="s">
        <v>20</v>
      </c>
      <c r="H732">
        <v>1071</v>
      </c>
      <c r="I732" s="4">
        <f t="shared" si="72"/>
        <v>110.96825396825396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90.25</v>
      </c>
      <c r="G733" t="s">
        <v>74</v>
      </c>
      <c r="H733">
        <v>219</v>
      </c>
      <c r="I733" s="4">
        <f t="shared" si="72"/>
        <v>32.968036529680369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91.984615384615381</v>
      </c>
      <c r="G734" t="s">
        <v>14</v>
      </c>
      <c r="H734">
        <v>1121</v>
      </c>
      <c r="I734" s="4">
        <f t="shared" si="72"/>
        <v>96.005352363960753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527.00632911392404</v>
      </c>
      <c r="G735" t="s">
        <v>20</v>
      </c>
      <c r="H735">
        <v>980</v>
      </c>
      <c r="I735" s="4">
        <f t="shared" si="72"/>
        <v>84.96632653061225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319.14285714285711</v>
      </c>
      <c r="G736" t="s">
        <v>20</v>
      </c>
      <c r="H736">
        <v>536</v>
      </c>
      <c r="I736" s="4">
        <f t="shared" si="72"/>
        <v>25.007462686567163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354.18867924528303</v>
      </c>
      <c r="G737" t="s">
        <v>20</v>
      </c>
      <c r="H737">
        <v>1991</v>
      </c>
      <c r="I737" s="4">
        <f t="shared" si="72"/>
        <v>65.998995479658461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32.896103896103895</v>
      </c>
      <c r="G738" t="s">
        <v>74</v>
      </c>
      <c r="H738">
        <v>29</v>
      </c>
      <c r="I738" s="4">
        <f t="shared" si="72"/>
        <v>87.34482758620689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135.8918918918919</v>
      </c>
      <c r="G739" t="s">
        <v>20</v>
      </c>
      <c r="H739">
        <v>180</v>
      </c>
      <c r="I739" s="4">
        <f t="shared" si="72"/>
        <v>27.933333333333334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2.0843373493975905</v>
      </c>
      <c r="G740" t="s">
        <v>14</v>
      </c>
      <c r="H740">
        <v>15</v>
      </c>
      <c r="I740" s="4">
        <f t="shared" si="72"/>
        <v>103.8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61</v>
      </c>
      <c r="G741" t="s">
        <v>14</v>
      </c>
      <c r="H741">
        <v>191</v>
      </c>
      <c r="I741" s="4">
        <f t="shared" si="72"/>
        <v>31.937172774869111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30.037735849056602</v>
      </c>
      <c r="G742" t="s">
        <v>14</v>
      </c>
      <c r="H742">
        <v>16</v>
      </c>
      <c r="I742" s="4">
        <f t="shared" si="72"/>
        <v>99.5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1179.1666666666665</v>
      </c>
      <c r="G743" t="s">
        <v>20</v>
      </c>
      <c r="H743">
        <v>130</v>
      </c>
      <c r="I743" s="4">
        <f t="shared" si="72"/>
        <v>108.84615384615384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1126.0833333333335</v>
      </c>
      <c r="G744" t="s">
        <v>20</v>
      </c>
      <c r="H744">
        <v>122</v>
      </c>
      <c r="I744" s="4">
        <f t="shared" si="72"/>
        <v>110.76229508196721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12.923076923076923</v>
      </c>
      <c r="G745" t="s">
        <v>14</v>
      </c>
      <c r="H745">
        <v>17</v>
      </c>
      <c r="I745" s="4">
        <f t="shared" si="72"/>
        <v>29.647058823529413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712</v>
      </c>
      <c r="G746" t="s">
        <v>20</v>
      </c>
      <c r="H746">
        <v>140</v>
      </c>
      <c r="I746" s="4">
        <f t="shared" si="72"/>
        <v>101.71428571428571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30.304347826086957</v>
      </c>
      <c r="G747" t="s">
        <v>14</v>
      </c>
      <c r="H747">
        <v>34</v>
      </c>
      <c r="I747" s="4">
        <f t="shared" si="72"/>
        <v>61.5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212.50896057347671</v>
      </c>
      <c r="G748" t="s">
        <v>20</v>
      </c>
      <c r="H748">
        <v>3388</v>
      </c>
      <c r="I748" s="4">
        <f t="shared" si="72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228.85714285714286</v>
      </c>
      <c r="G749" t="s">
        <v>20</v>
      </c>
      <c r="H749">
        <v>280</v>
      </c>
      <c r="I749" s="4">
        <f t="shared" si="72"/>
        <v>40.049999999999997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34.959979476654695</v>
      </c>
      <c r="G750" t="s">
        <v>74</v>
      </c>
      <c r="H750">
        <v>614</v>
      </c>
      <c r="I750" s="4">
        <f t="shared" si="72"/>
        <v>110.97231270358306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157.29069767441862</v>
      </c>
      <c r="G751" t="s">
        <v>20</v>
      </c>
      <c r="H751">
        <v>366</v>
      </c>
      <c r="I751" s="4">
        <f t="shared" si="72"/>
        <v>36.959016393442624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1</v>
      </c>
      <c r="G752" t="s">
        <v>14</v>
      </c>
      <c r="H752">
        <v>1</v>
      </c>
      <c r="I752" s="4">
        <f t="shared" si="72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232.30555555555554</v>
      </c>
      <c r="G753" t="s">
        <v>20</v>
      </c>
      <c r="H753">
        <v>270</v>
      </c>
      <c r="I753" s="4">
        <f t="shared" si="72"/>
        <v>30.974074074074075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92.448275862068968</v>
      </c>
      <c r="G754" t="s">
        <v>74</v>
      </c>
      <c r="H754">
        <v>114</v>
      </c>
      <c r="I754" s="4">
        <f t="shared" si="72"/>
        <v>47.035087719298247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256.70212765957444</v>
      </c>
      <c r="G755" t="s">
        <v>20</v>
      </c>
      <c r="H755">
        <v>137</v>
      </c>
      <c r="I755" s="4">
        <f t="shared" si="72"/>
        <v>88.065693430656935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168.47017045454547</v>
      </c>
      <c r="G756" t="s">
        <v>20</v>
      </c>
      <c r="H756">
        <v>3205</v>
      </c>
      <c r="I756" s="4">
        <f t="shared" si="72"/>
        <v>37.005616224648989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166.57777777777778</v>
      </c>
      <c r="G757" t="s">
        <v>20</v>
      </c>
      <c r="H757">
        <v>288</v>
      </c>
      <c r="I757" s="4">
        <f t="shared" si="72"/>
        <v>26.027777777777779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772.07692307692309</v>
      </c>
      <c r="G758" t="s">
        <v>20</v>
      </c>
      <c r="H758">
        <v>148</v>
      </c>
      <c r="I758" s="4">
        <f t="shared" si="72"/>
        <v>67.817567567567565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406.85714285714283</v>
      </c>
      <c r="G759" t="s">
        <v>20</v>
      </c>
      <c r="H759">
        <v>114</v>
      </c>
      <c r="I759" s="4">
        <f t="shared" si="72"/>
        <v>49.964912280701753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564.20608108108115</v>
      </c>
      <c r="G760" t="s">
        <v>20</v>
      </c>
      <c r="H760">
        <v>1518</v>
      </c>
      <c r="I760" s="4">
        <f t="shared" si="72"/>
        <v>110.01646903820817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68.426865671641792</v>
      </c>
      <c r="G761" t="s">
        <v>14</v>
      </c>
      <c r="H761">
        <v>1274</v>
      </c>
      <c r="I761" s="4">
        <f t="shared" si="72"/>
        <v>89.964678178963894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34.351966873706004</v>
      </c>
      <c r="G762" t="s">
        <v>14</v>
      </c>
      <c r="H762">
        <v>210</v>
      </c>
      <c r="I762" s="4">
        <f t="shared" si="72"/>
        <v>79.009523809523813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655.4545454545455</v>
      </c>
      <c r="G763" t="s">
        <v>20</v>
      </c>
      <c r="H763">
        <v>166</v>
      </c>
      <c r="I763" s="4">
        <f t="shared" si="72"/>
        <v>86.867469879518069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177.25714285714284</v>
      </c>
      <c r="G764" t="s">
        <v>20</v>
      </c>
      <c r="H764">
        <v>100</v>
      </c>
      <c r="I764" s="4">
        <f t="shared" si="72"/>
        <v>62.04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113.17857142857144</v>
      </c>
      <c r="G765" t="s">
        <v>20</v>
      </c>
      <c r="H765">
        <v>235</v>
      </c>
      <c r="I765" s="4">
        <f t="shared" si="72"/>
        <v>26.970212765957445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728.18181818181824</v>
      </c>
      <c r="G766" t="s">
        <v>20</v>
      </c>
      <c r="H766">
        <v>148</v>
      </c>
      <c r="I766" s="4">
        <f t="shared" si="72"/>
        <v>54.121621621621621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208.33333333333334</v>
      </c>
      <c r="G767" t="s">
        <v>20</v>
      </c>
      <c r="H767">
        <v>198</v>
      </c>
      <c r="I767" s="4">
        <f t="shared" si="72"/>
        <v>41.035353535353536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31.171232876712331</v>
      </c>
      <c r="G768" t="s">
        <v>14</v>
      </c>
      <c r="H768">
        <v>248</v>
      </c>
      <c r="I768" s="4">
        <f t="shared" si="72"/>
        <v>55.052419354838712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56.967078189300416</v>
      </c>
      <c r="G769" t="s">
        <v>14</v>
      </c>
      <c r="H769">
        <v>513</v>
      </c>
      <c r="I769" s="4">
        <f t="shared" si="72"/>
        <v>107.93762183235867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231</v>
      </c>
      <c r="G770" t="s">
        <v>20</v>
      </c>
      <c r="H770">
        <v>150</v>
      </c>
      <c r="I770" s="4">
        <f t="shared" si="72"/>
        <v>73.92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E771/D771*100</f>
        <v>86.867834394904463</v>
      </c>
      <c r="G771" t="s">
        <v>14</v>
      </c>
      <c r="H771">
        <v>3410</v>
      </c>
      <c r="I771" s="4">
        <f t="shared" si="72"/>
        <v>31.995894428152493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49.446428571428569</v>
      </c>
      <c r="G773" t="s">
        <v>74</v>
      </c>
      <c r="H773">
        <v>26</v>
      </c>
      <c r="I773" s="4">
        <f t="shared" ref="I773:I836" si="78">E773/H773</f>
        <v>106.5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113.3596256684492</v>
      </c>
      <c r="G774" t="s">
        <v>20</v>
      </c>
      <c r="H774">
        <v>5139</v>
      </c>
      <c r="I774" s="4">
        <f t="shared" si="78"/>
        <v>32.999805409612762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190.55555555555554</v>
      </c>
      <c r="G775" t="s">
        <v>20</v>
      </c>
      <c r="H775">
        <v>2353</v>
      </c>
      <c r="I775" s="4">
        <f t="shared" si="78"/>
        <v>43.00254993625159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135.5</v>
      </c>
      <c r="G776" t="s">
        <v>20</v>
      </c>
      <c r="H776">
        <v>78</v>
      </c>
      <c r="I776" s="4">
        <f t="shared" si="78"/>
        <v>86.858974358974365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10.297872340425531</v>
      </c>
      <c r="G777" t="s">
        <v>14</v>
      </c>
      <c r="H777">
        <v>10</v>
      </c>
      <c r="I777" s="4">
        <f t="shared" si="78"/>
        <v>96.8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65.544223826714799</v>
      </c>
      <c r="G778" t="s">
        <v>14</v>
      </c>
      <c r="H778">
        <v>2201</v>
      </c>
      <c r="I778" s="4">
        <f t="shared" si="78"/>
        <v>32.995456610631528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49.026652452025587</v>
      </c>
      <c r="G779" t="s">
        <v>14</v>
      </c>
      <c r="H779">
        <v>676</v>
      </c>
      <c r="I779" s="4">
        <f t="shared" si="78"/>
        <v>68.028106508875737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787.92307692307691</v>
      </c>
      <c r="G780" t="s">
        <v>20</v>
      </c>
      <c r="H780">
        <v>174</v>
      </c>
      <c r="I780" s="4">
        <f t="shared" si="78"/>
        <v>58.867816091954026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80.306347746090154</v>
      </c>
      <c r="G781" t="s">
        <v>14</v>
      </c>
      <c r="H781">
        <v>831</v>
      </c>
      <c r="I781" s="4">
        <f t="shared" si="78"/>
        <v>105.04572803850782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106.29411764705883</v>
      </c>
      <c r="G782" t="s">
        <v>20</v>
      </c>
      <c r="H782">
        <v>164</v>
      </c>
      <c r="I782" s="4">
        <f t="shared" si="78"/>
        <v>33.054878048780488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50.735632183908038</v>
      </c>
      <c r="G783" t="s">
        <v>74</v>
      </c>
      <c r="H783">
        <v>56</v>
      </c>
      <c r="I783" s="4">
        <f t="shared" si="78"/>
        <v>78.821428571428569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215.31372549019611</v>
      </c>
      <c r="G784" t="s">
        <v>20</v>
      </c>
      <c r="H784">
        <v>161</v>
      </c>
      <c r="I784" s="4">
        <f t="shared" si="78"/>
        <v>68.204968944099377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141.22972972972974</v>
      </c>
      <c r="G785" t="s">
        <v>20</v>
      </c>
      <c r="H785">
        <v>138</v>
      </c>
      <c r="I785" s="4">
        <f t="shared" si="78"/>
        <v>75.731884057971016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115.33745781777279</v>
      </c>
      <c r="G786" t="s">
        <v>20</v>
      </c>
      <c r="H786">
        <v>3308</v>
      </c>
      <c r="I786" s="4">
        <f t="shared" si="78"/>
        <v>30.996070133010882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193.11940298507463</v>
      </c>
      <c r="G787" t="s">
        <v>20</v>
      </c>
      <c r="H787">
        <v>127</v>
      </c>
      <c r="I787" s="4">
        <f t="shared" si="78"/>
        <v>101.88188976377953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729.73333333333335</v>
      </c>
      <c r="G788" t="s">
        <v>20</v>
      </c>
      <c r="H788">
        <v>207</v>
      </c>
      <c r="I788" s="4">
        <f t="shared" si="78"/>
        <v>52.879227053140099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99.66339869281046</v>
      </c>
      <c r="G789" t="s">
        <v>14</v>
      </c>
      <c r="H789">
        <v>859</v>
      </c>
      <c r="I789" s="4">
        <f t="shared" si="78"/>
        <v>71.005820721769496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88.166666666666671</v>
      </c>
      <c r="G790" t="s">
        <v>47</v>
      </c>
      <c r="H790">
        <v>31</v>
      </c>
      <c r="I790" s="4">
        <f t="shared" si="78"/>
        <v>102.38709677419355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37.233333333333334</v>
      </c>
      <c r="G791" t="s">
        <v>14</v>
      </c>
      <c r="H791">
        <v>45</v>
      </c>
      <c r="I791" s="4">
        <f t="shared" si="78"/>
        <v>74.466666666666669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30.540075309306079</v>
      </c>
      <c r="G792" t="s">
        <v>74</v>
      </c>
      <c r="H792">
        <v>1113</v>
      </c>
      <c r="I792" s="4">
        <f t="shared" si="78"/>
        <v>51.009883198562441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25.714285714285712</v>
      </c>
      <c r="G793" t="s">
        <v>14</v>
      </c>
      <c r="H793">
        <v>6</v>
      </c>
      <c r="I793" s="4">
        <f t="shared" si="78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34</v>
      </c>
      <c r="G794" t="s">
        <v>14</v>
      </c>
      <c r="H794">
        <v>7</v>
      </c>
      <c r="I794" s="4">
        <f t="shared" si="78"/>
        <v>97.142857142857139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1185.909090909091</v>
      </c>
      <c r="G795" t="s">
        <v>20</v>
      </c>
      <c r="H795">
        <v>181</v>
      </c>
      <c r="I795" s="4">
        <f t="shared" si="78"/>
        <v>72.071823204419886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125.39393939393939</v>
      </c>
      <c r="G796" t="s">
        <v>20</v>
      </c>
      <c r="H796">
        <v>110</v>
      </c>
      <c r="I796" s="4">
        <f t="shared" si="78"/>
        <v>75.236363636363635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14.394366197183098</v>
      </c>
      <c r="G797" t="s">
        <v>14</v>
      </c>
      <c r="H797">
        <v>31</v>
      </c>
      <c r="I797" s="4">
        <f t="shared" si="78"/>
        <v>32.967741935483872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54.807692307692314</v>
      </c>
      <c r="G798" t="s">
        <v>14</v>
      </c>
      <c r="H798">
        <v>78</v>
      </c>
      <c r="I798" s="4">
        <f t="shared" si="78"/>
        <v>54.807692307692307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109.63157894736841</v>
      </c>
      <c r="G799" t="s">
        <v>20</v>
      </c>
      <c r="H799">
        <v>185</v>
      </c>
      <c r="I799" s="4">
        <f t="shared" si="78"/>
        <v>45.037837837837834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188.47058823529412</v>
      </c>
      <c r="G800" t="s">
        <v>20</v>
      </c>
      <c r="H800">
        <v>121</v>
      </c>
      <c r="I800" s="4">
        <f t="shared" si="78"/>
        <v>52.958677685950413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87.008284023668637</v>
      </c>
      <c r="G801" t="s">
        <v>14</v>
      </c>
      <c r="H801">
        <v>1225</v>
      </c>
      <c r="I801" s="4">
        <f t="shared" si="78"/>
        <v>60.017959183673469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1</v>
      </c>
      <c r="G802" t="s">
        <v>14</v>
      </c>
      <c r="H802">
        <v>1</v>
      </c>
      <c r="I802" s="4">
        <f t="shared" si="78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202.9130434782609</v>
      </c>
      <c r="G803" t="s">
        <v>20</v>
      </c>
      <c r="H803">
        <v>106</v>
      </c>
      <c r="I803" s="4">
        <f t="shared" si="78"/>
        <v>44.028301886792455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197.03225806451613</v>
      </c>
      <c r="G804" t="s">
        <v>20</v>
      </c>
      <c r="H804">
        <v>142</v>
      </c>
      <c r="I804" s="4">
        <f t="shared" si="78"/>
        <v>86.028169014084511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107</v>
      </c>
      <c r="G805" t="s">
        <v>20</v>
      </c>
      <c r="H805">
        <v>233</v>
      </c>
      <c r="I805" s="4">
        <f t="shared" si="78"/>
        <v>28.012875536480685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268.73076923076923</v>
      </c>
      <c r="G806" t="s">
        <v>20</v>
      </c>
      <c r="H806">
        <v>218</v>
      </c>
      <c r="I806" s="4">
        <f t="shared" si="78"/>
        <v>32.050458715596328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50.845360824742272</v>
      </c>
      <c r="G807" t="s">
        <v>14</v>
      </c>
      <c r="H807">
        <v>67</v>
      </c>
      <c r="I807" s="4">
        <f t="shared" si="78"/>
        <v>73.611940298507463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1180.2857142857142</v>
      </c>
      <c r="G808" t="s">
        <v>20</v>
      </c>
      <c r="H808">
        <v>76</v>
      </c>
      <c r="I808" s="4">
        <f t="shared" si="78"/>
        <v>108.71052631578948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264</v>
      </c>
      <c r="G809" t="s">
        <v>20</v>
      </c>
      <c r="H809">
        <v>43</v>
      </c>
      <c r="I809" s="4">
        <f t="shared" si="78"/>
        <v>42.97674418604651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30.44230769230769</v>
      </c>
      <c r="G810" t="s">
        <v>14</v>
      </c>
      <c r="H810">
        <v>19</v>
      </c>
      <c r="I810" s="4">
        <f t="shared" si="78"/>
        <v>83.315789473684205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62.880681818181813</v>
      </c>
      <c r="G811" t="s">
        <v>14</v>
      </c>
      <c r="H811">
        <v>2108</v>
      </c>
      <c r="I811" s="4">
        <f t="shared" si="78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193.125</v>
      </c>
      <c r="G812" t="s">
        <v>20</v>
      </c>
      <c r="H812">
        <v>221</v>
      </c>
      <c r="I812" s="4">
        <f t="shared" si="78"/>
        <v>55.927601809954751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77.102702702702715</v>
      </c>
      <c r="G813" t="s">
        <v>14</v>
      </c>
      <c r="H813">
        <v>679</v>
      </c>
      <c r="I813" s="4">
        <f t="shared" si="78"/>
        <v>105.03681885125184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225.52763819095478</v>
      </c>
      <c r="G814" t="s">
        <v>20</v>
      </c>
      <c r="H814">
        <v>2805</v>
      </c>
      <c r="I814" s="4">
        <f t="shared" si="78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239.40625</v>
      </c>
      <c r="G815" t="s">
        <v>20</v>
      </c>
      <c r="H815">
        <v>68</v>
      </c>
      <c r="I815" s="4">
        <f t="shared" si="78"/>
        <v>112.66176470588235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92.1875</v>
      </c>
      <c r="G816" t="s">
        <v>14</v>
      </c>
      <c r="H816">
        <v>36</v>
      </c>
      <c r="I816" s="4">
        <f t="shared" si="78"/>
        <v>81.944444444444443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130.23333333333335</v>
      </c>
      <c r="G817" t="s">
        <v>20</v>
      </c>
      <c r="H817">
        <v>183</v>
      </c>
      <c r="I817" s="4">
        <f t="shared" si="78"/>
        <v>64.049180327868854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615.21739130434787</v>
      </c>
      <c r="G818" t="s">
        <v>20</v>
      </c>
      <c r="H818">
        <v>133</v>
      </c>
      <c r="I818" s="4">
        <f t="shared" si="78"/>
        <v>106.39097744360902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368.79532163742692</v>
      </c>
      <c r="G819" t="s">
        <v>20</v>
      </c>
      <c r="H819">
        <v>2489</v>
      </c>
      <c r="I819" s="4">
        <f t="shared" si="78"/>
        <v>76.011249497790274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1094.8571428571429</v>
      </c>
      <c r="G820" t="s">
        <v>20</v>
      </c>
      <c r="H820">
        <v>69</v>
      </c>
      <c r="I820" s="4">
        <f t="shared" si="78"/>
        <v>111.07246376811594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50.662921348314605</v>
      </c>
      <c r="G821" t="s">
        <v>14</v>
      </c>
      <c r="H821">
        <v>47</v>
      </c>
      <c r="I821" s="4">
        <f t="shared" si="78"/>
        <v>95.936170212765958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800.6</v>
      </c>
      <c r="G822" t="s">
        <v>20</v>
      </c>
      <c r="H822">
        <v>279</v>
      </c>
      <c r="I822" s="4">
        <f t="shared" si="78"/>
        <v>43.043010752688176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291.28571428571428</v>
      </c>
      <c r="G823" t="s">
        <v>20</v>
      </c>
      <c r="H823">
        <v>210</v>
      </c>
      <c r="I823" s="4">
        <f t="shared" si="78"/>
        <v>67.966666666666669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349.9666666666667</v>
      </c>
      <c r="G824" t="s">
        <v>20</v>
      </c>
      <c r="H824">
        <v>2100</v>
      </c>
      <c r="I824" s="4">
        <f t="shared" si="78"/>
        <v>89.991428571428571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357.07317073170731</v>
      </c>
      <c r="G825" t="s">
        <v>20</v>
      </c>
      <c r="H825">
        <v>252</v>
      </c>
      <c r="I825" s="4">
        <f t="shared" si="78"/>
        <v>58.095238095238095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126.48941176470588</v>
      </c>
      <c r="G826" t="s">
        <v>20</v>
      </c>
      <c r="H826">
        <v>1280</v>
      </c>
      <c r="I826" s="4">
        <f t="shared" si="78"/>
        <v>83.996875000000003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387.5</v>
      </c>
      <c r="G827" t="s">
        <v>20</v>
      </c>
      <c r="H827">
        <v>157</v>
      </c>
      <c r="I827" s="4">
        <f t="shared" si="78"/>
        <v>88.853503184713375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457.03571428571428</v>
      </c>
      <c r="G828" t="s">
        <v>20</v>
      </c>
      <c r="H828">
        <v>194</v>
      </c>
      <c r="I828" s="4">
        <f t="shared" si="78"/>
        <v>65.963917525773198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266.69565217391306</v>
      </c>
      <c r="G829" t="s">
        <v>20</v>
      </c>
      <c r="H829">
        <v>82</v>
      </c>
      <c r="I829" s="4">
        <f t="shared" si="78"/>
        <v>74.804878048780495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69</v>
      </c>
      <c r="G830" t="s">
        <v>14</v>
      </c>
      <c r="H830">
        <v>70</v>
      </c>
      <c r="I830" s="4">
        <f t="shared" si="78"/>
        <v>69.98571428571428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51.34375</v>
      </c>
      <c r="G831" t="s">
        <v>14</v>
      </c>
      <c r="H831">
        <v>154</v>
      </c>
      <c r="I831" s="4">
        <f t="shared" si="78"/>
        <v>32.006493506493506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</v>
      </c>
      <c r="G832" t="s">
        <v>14</v>
      </c>
      <c r="H832">
        <v>22</v>
      </c>
      <c r="I832" s="4">
        <f t="shared" si="78"/>
        <v>64.727272727272734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108.97734294541709</v>
      </c>
      <c r="G833" t="s">
        <v>20</v>
      </c>
      <c r="H833">
        <v>4233</v>
      </c>
      <c r="I833" s="4">
        <f t="shared" si="78"/>
        <v>24.998110087408456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315.17592592592592</v>
      </c>
      <c r="G834" t="s">
        <v>20</v>
      </c>
      <c r="H834">
        <v>1297</v>
      </c>
      <c r="I834" s="4">
        <f t="shared" si="78"/>
        <v>104.97764070932922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E835/D835*100</f>
        <v>157.69117647058823</v>
      </c>
      <c r="G835" t="s">
        <v>20</v>
      </c>
      <c r="H835">
        <v>165</v>
      </c>
      <c r="I835" s="4">
        <f t="shared" si="78"/>
        <v>64.987878787878785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89.738979118329468</v>
      </c>
      <c r="G837" t="s">
        <v>14</v>
      </c>
      <c r="H837">
        <v>1758</v>
      </c>
      <c r="I837" s="4">
        <f t="shared" ref="I837:I900" si="84">E837/H837</f>
        <v>44.001706484641637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75.135802469135797</v>
      </c>
      <c r="G838" t="s">
        <v>14</v>
      </c>
      <c r="H838">
        <v>94</v>
      </c>
      <c r="I838" s="4">
        <f t="shared" si="84"/>
        <v>64.744680851063833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852.88135593220341</v>
      </c>
      <c r="G839" t="s">
        <v>20</v>
      </c>
      <c r="H839">
        <v>1797</v>
      </c>
      <c r="I839" s="4">
        <f t="shared" si="84"/>
        <v>84.00667779632721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138.90625</v>
      </c>
      <c r="G840" t="s">
        <v>20</v>
      </c>
      <c r="H840">
        <v>261</v>
      </c>
      <c r="I840" s="4">
        <f t="shared" si="84"/>
        <v>34.061302681992338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190.18181818181819</v>
      </c>
      <c r="G841" t="s">
        <v>20</v>
      </c>
      <c r="H841">
        <v>157</v>
      </c>
      <c r="I841" s="4">
        <f t="shared" si="84"/>
        <v>93.273885350318466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100.24333619948409</v>
      </c>
      <c r="G842" t="s">
        <v>20</v>
      </c>
      <c r="H842">
        <v>3533</v>
      </c>
      <c r="I842" s="4">
        <f t="shared" si="84"/>
        <v>32.998301726577978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142.75824175824175</v>
      </c>
      <c r="G843" t="s">
        <v>20</v>
      </c>
      <c r="H843">
        <v>155</v>
      </c>
      <c r="I843" s="4">
        <f t="shared" si="84"/>
        <v>83.812903225806451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563.13333333333333</v>
      </c>
      <c r="G844" t="s">
        <v>20</v>
      </c>
      <c r="H844">
        <v>132</v>
      </c>
      <c r="I844" s="4">
        <f t="shared" si="84"/>
        <v>63.992424242424242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30.715909090909086</v>
      </c>
      <c r="G845" t="s">
        <v>14</v>
      </c>
      <c r="H845">
        <v>33</v>
      </c>
      <c r="I845" s="4">
        <f t="shared" si="84"/>
        <v>81.909090909090907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99.39772727272728</v>
      </c>
      <c r="G846" t="s">
        <v>74</v>
      </c>
      <c r="H846">
        <v>94</v>
      </c>
      <c r="I846" s="4">
        <f t="shared" si="84"/>
        <v>93.053191489361708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197.54935622317598</v>
      </c>
      <c r="G847" t="s">
        <v>20</v>
      </c>
      <c r="H847">
        <v>1354</v>
      </c>
      <c r="I847" s="4">
        <f t="shared" si="84"/>
        <v>101.98449039881831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508.5</v>
      </c>
      <c r="G848" t="s">
        <v>20</v>
      </c>
      <c r="H848">
        <v>48</v>
      </c>
      <c r="I848" s="4">
        <f t="shared" si="84"/>
        <v>105.9375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237.74468085106383</v>
      </c>
      <c r="G849" t="s">
        <v>20</v>
      </c>
      <c r="H849">
        <v>110</v>
      </c>
      <c r="I849" s="4">
        <f t="shared" si="84"/>
        <v>101.58181818181818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338.46875</v>
      </c>
      <c r="G850" t="s">
        <v>20</v>
      </c>
      <c r="H850">
        <v>172</v>
      </c>
      <c r="I850" s="4">
        <f t="shared" si="84"/>
        <v>62.970930232558139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133.08955223880596</v>
      </c>
      <c r="G851" t="s">
        <v>20</v>
      </c>
      <c r="H851">
        <v>307</v>
      </c>
      <c r="I851" s="4">
        <f t="shared" si="84"/>
        <v>29.045602605863191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1</v>
      </c>
      <c r="G852" t="s">
        <v>14</v>
      </c>
      <c r="H852">
        <v>1</v>
      </c>
      <c r="I852" s="4">
        <f t="shared" si="84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207.79999999999998</v>
      </c>
      <c r="G853" t="s">
        <v>20</v>
      </c>
      <c r="H853">
        <v>160</v>
      </c>
      <c r="I853" s="4">
        <f t="shared" si="84"/>
        <v>77.924999999999997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51.122448979591837</v>
      </c>
      <c r="G854" t="s">
        <v>14</v>
      </c>
      <c r="H854">
        <v>31</v>
      </c>
      <c r="I854" s="4">
        <f t="shared" si="84"/>
        <v>80.806451612903231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652.05847953216369</v>
      </c>
      <c r="G855" t="s">
        <v>20</v>
      </c>
      <c r="H855">
        <v>1467</v>
      </c>
      <c r="I855" s="4">
        <f t="shared" si="84"/>
        <v>76.006816632583508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113.63099415204678</v>
      </c>
      <c r="G856" t="s">
        <v>20</v>
      </c>
      <c r="H856">
        <v>2662</v>
      </c>
      <c r="I856" s="4">
        <f t="shared" si="84"/>
        <v>72.993613824192337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102.37606837606839</v>
      </c>
      <c r="G857" t="s">
        <v>20</v>
      </c>
      <c r="H857">
        <v>452</v>
      </c>
      <c r="I857" s="4">
        <f t="shared" si="84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356.58333333333331</v>
      </c>
      <c r="G858" t="s">
        <v>20</v>
      </c>
      <c r="H858">
        <v>158</v>
      </c>
      <c r="I858" s="4">
        <f t="shared" si="84"/>
        <v>54.164556962025316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139.86792452830187</v>
      </c>
      <c r="G859" t="s">
        <v>20</v>
      </c>
      <c r="H859">
        <v>225</v>
      </c>
      <c r="I859" s="4">
        <f t="shared" si="84"/>
        <v>32.946666666666665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69.45</v>
      </c>
      <c r="G860" t="s">
        <v>14</v>
      </c>
      <c r="H860">
        <v>35</v>
      </c>
      <c r="I860" s="4">
        <f t="shared" si="84"/>
        <v>79.371428571428567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35.534246575342465</v>
      </c>
      <c r="G861" t="s">
        <v>14</v>
      </c>
      <c r="H861">
        <v>63</v>
      </c>
      <c r="I861" s="4">
        <f t="shared" si="84"/>
        <v>41.174603174603178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251.65</v>
      </c>
      <c r="G862" t="s">
        <v>20</v>
      </c>
      <c r="H862">
        <v>65</v>
      </c>
      <c r="I862" s="4">
        <f t="shared" si="84"/>
        <v>77.430769230769229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105.87500000000001</v>
      </c>
      <c r="G863" t="s">
        <v>20</v>
      </c>
      <c r="H863">
        <v>163</v>
      </c>
      <c r="I863" s="4">
        <f t="shared" si="84"/>
        <v>57.159509202453989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187.42857142857144</v>
      </c>
      <c r="G864" t="s">
        <v>20</v>
      </c>
      <c r="H864">
        <v>85</v>
      </c>
      <c r="I864" s="4">
        <f t="shared" si="84"/>
        <v>77.17647058823529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386.78571428571428</v>
      </c>
      <c r="G865" t="s">
        <v>20</v>
      </c>
      <c r="H865">
        <v>217</v>
      </c>
      <c r="I865" s="4">
        <f t="shared" si="84"/>
        <v>24.953917050691246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347.07142857142856</v>
      </c>
      <c r="G866" t="s">
        <v>20</v>
      </c>
      <c r="H866">
        <v>150</v>
      </c>
      <c r="I866" s="4">
        <f t="shared" si="84"/>
        <v>97.18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185.82098765432099</v>
      </c>
      <c r="G867" t="s">
        <v>20</v>
      </c>
      <c r="H867">
        <v>3272</v>
      </c>
      <c r="I867" s="4">
        <f t="shared" si="84"/>
        <v>46.000916870415651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43.241247264770237</v>
      </c>
      <c r="G868" t="s">
        <v>74</v>
      </c>
      <c r="H868">
        <v>898</v>
      </c>
      <c r="I868" s="4">
        <f t="shared" si="84"/>
        <v>88.023385300668153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162.4375</v>
      </c>
      <c r="G869" t="s">
        <v>20</v>
      </c>
      <c r="H869">
        <v>300</v>
      </c>
      <c r="I869" s="4">
        <f t="shared" si="84"/>
        <v>25.99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184.84285714285716</v>
      </c>
      <c r="G870" t="s">
        <v>20</v>
      </c>
      <c r="H870">
        <v>126</v>
      </c>
      <c r="I870" s="4">
        <f t="shared" si="84"/>
        <v>102.69047619047619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23.703520691785052</v>
      </c>
      <c r="G871" t="s">
        <v>14</v>
      </c>
      <c r="H871">
        <v>526</v>
      </c>
      <c r="I871" s="4">
        <f t="shared" si="84"/>
        <v>72.958174904942965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89.870129870129873</v>
      </c>
      <c r="G872" t="s">
        <v>14</v>
      </c>
      <c r="H872">
        <v>121</v>
      </c>
      <c r="I872" s="4">
        <f t="shared" si="84"/>
        <v>57.190082644628099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272.6041958041958</v>
      </c>
      <c r="G873" t="s">
        <v>20</v>
      </c>
      <c r="H873">
        <v>2320</v>
      </c>
      <c r="I873" s="4">
        <f t="shared" si="84"/>
        <v>84.013793103448279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170.04255319148936</v>
      </c>
      <c r="G874" t="s">
        <v>20</v>
      </c>
      <c r="H874">
        <v>81</v>
      </c>
      <c r="I874" s="4">
        <f t="shared" si="84"/>
        <v>98.666666666666671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188.28503562945369</v>
      </c>
      <c r="G875" t="s">
        <v>20</v>
      </c>
      <c r="H875">
        <v>1887</v>
      </c>
      <c r="I875" s="4">
        <f t="shared" si="84"/>
        <v>42.007419183889773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346.93532338308455</v>
      </c>
      <c r="G876" t="s">
        <v>20</v>
      </c>
      <c r="H876">
        <v>4358</v>
      </c>
      <c r="I876" s="4">
        <f t="shared" si="84"/>
        <v>32.002753556677376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69.177215189873422</v>
      </c>
      <c r="G877" t="s">
        <v>14</v>
      </c>
      <c r="H877">
        <v>67</v>
      </c>
      <c r="I877" s="4">
        <f t="shared" si="84"/>
        <v>81.567164179104481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25.433734939759034</v>
      </c>
      <c r="G878" t="s">
        <v>14</v>
      </c>
      <c r="H878">
        <v>57</v>
      </c>
      <c r="I878" s="4">
        <f t="shared" si="84"/>
        <v>37.035087719298247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77.400977995110026</v>
      </c>
      <c r="G879" t="s">
        <v>14</v>
      </c>
      <c r="H879">
        <v>1229</v>
      </c>
      <c r="I879" s="4">
        <f t="shared" si="84"/>
        <v>103.033360455655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37.481481481481481</v>
      </c>
      <c r="G880" t="s">
        <v>14</v>
      </c>
      <c r="H880">
        <v>12</v>
      </c>
      <c r="I880" s="4">
        <f t="shared" si="84"/>
        <v>84.333333333333329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543.79999999999995</v>
      </c>
      <c r="G881" t="s">
        <v>20</v>
      </c>
      <c r="H881">
        <v>53</v>
      </c>
      <c r="I881" s="4">
        <f t="shared" si="84"/>
        <v>102.60377358490567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228.52189349112427</v>
      </c>
      <c r="G882" t="s">
        <v>20</v>
      </c>
      <c r="H882">
        <v>2414</v>
      </c>
      <c r="I882" s="4">
        <f t="shared" si="84"/>
        <v>79.992129246064621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38.948339483394832</v>
      </c>
      <c r="G883" t="s">
        <v>14</v>
      </c>
      <c r="H883">
        <v>452</v>
      </c>
      <c r="I883" s="4">
        <f t="shared" si="84"/>
        <v>70.055309734513273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370</v>
      </c>
      <c r="G884" t="s">
        <v>20</v>
      </c>
      <c r="H884">
        <v>80</v>
      </c>
      <c r="I884" s="4">
        <f t="shared" si="84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237.91176470588232</v>
      </c>
      <c r="G885" t="s">
        <v>20</v>
      </c>
      <c r="H885">
        <v>193</v>
      </c>
      <c r="I885" s="4">
        <f t="shared" si="84"/>
        <v>41.911917098445599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64.036299765807954</v>
      </c>
      <c r="G886" t="s">
        <v>14</v>
      </c>
      <c r="H886">
        <v>1886</v>
      </c>
      <c r="I886" s="4">
        <f t="shared" si="84"/>
        <v>57.992576882290564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118.27777777777777</v>
      </c>
      <c r="G887" t="s">
        <v>20</v>
      </c>
      <c r="H887">
        <v>52</v>
      </c>
      <c r="I887" s="4">
        <f t="shared" si="84"/>
        <v>40.942307692307693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84.824037184594957</v>
      </c>
      <c r="G888" t="s">
        <v>14</v>
      </c>
      <c r="H888">
        <v>1825</v>
      </c>
      <c r="I888" s="4">
        <f t="shared" si="84"/>
        <v>69.9972602739726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29.346153846153843</v>
      </c>
      <c r="G889" t="s">
        <v>14</v>
      </c>
      <c r="H889">
        <v>31</v>
      </c>
      <c r="I889" s="4">
        <f t="shared" si="84"/>
        <v>73.838709677419359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209.89655172413794</v>
      </c>
      <c r="G890" t="s">
        <v>20</v>
      </c>
      <c r="H890">
        <v>290</v>
      </c>
      <c r="I890" s="4">
        <f t="shared" si="84"/>
        <v>41.979310344827589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169.78571428571431</v>
      </c>
      <c r="G891" t="s">
        <v>20</v>
      </c>
      <c r="H891">
        <v>122</v>
      </c>
      <c r="I891" s="4">
        <f t="shared" si="84"/>
        <v>77.93442622950819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115.95907738095239</v>
      </c>
      <c r="G892" t="s">
        <v>20</v>
      </c>
      <c r="H892">
        <v>1470</v>
      </c>
      <c r="I892" s="4">
        <f t="shared" si="84"/>
        <v>106.01972789115646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258.59999999999997</v>
      </c>
      <c r="G893" t="s">
        <v>20</v>
      </c>
      <c r="H893">
        <v>165</v>
      </c>
      <c r="I893" s="4">
        <f t="shared" si="84"/>
        <v>47.018181818181816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230.58333333333331</v>
      </c>
      <c r="G894" t="s">
        <v>20</v>
      </c>
      <c r="H894">
        <v>182</v>
      </c>
      <c r="I894" s="4">
        <f t="shared" si="84"/>
        <v>76.016483516483518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128.21428571428572</v>
      </c>
      <c r="G895" t="s">
        <v>20</v>
      </c>
      <c r="H895">
        <v>199</v>
      </c>
      <c r="I895" s="4">
        <f t="shared" si="84"/>
        <v>54.120603015075375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188.70588235294116</v>
      </c>
      <c r="G896" t="s">
        <v>20</v>
      </c>
      <c r="H896">
        <v>56</v>
      </c>
      <c r="I896" s="4">
        <f t="shared" si="84"/>
        <v>57.285714285714285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6.9511889862327907</v>
      </c>
      <c r="G897" t="s">
        <v>14</v>
      </c>
      <c r="H897">
        <v>107</v>
      </c>
      <c r="I897" s="4">
        <f t="shared" si="84"/>
        <v>103.81308411214954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774.43434343434342</v>
      </c>
      <c r="G898" t="s">
        <v>20</v>
      </c>
      <c r="H898">
        <v>1460</v>
      </c>
      <c r="I898" s="4">
        <f t="shared" si="84"/>
        <v>105.02602739726028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E899/D899*100</f>
        <v>27.693181818181817</v>
      </c>
      <c r="G899" t="s">
        <v>14</v>
      </c>
      <c r="H899">
        <v>27</v>
      </c>
      <c r="I899" s="4">
        <f t="shared" si="84"/>
        <v>90.259259259259252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46" si="88">_xlfn.TEXTBEFORE(R899,"/")</f>
        <v>theater</v>
      </c>
      <c r="T899" t="str">
        <f t="shared" ref="T899:T962" si="89"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407.09677419354841</v>
      </c>
      <c r="G901" t="s">
        <v>20</v>
      </c>
      <c r="H901">
        <v>123</v>
      </c>
      <c r="I901" s="4">
        <f t="shared" ref="I901:I964" si="90">E901/H901</f>
        <v>102.60162601626017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2</v>
      </c>
      <c r="G902" t="s">
        <v>14</v>
      </c>
      <c r="H902">
        <v>1</v>
      </c>
      <c r="I902" s="4">
        <f t="shared" si="90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156.17857142857144</v>
      </c>
      <c r="G903" t="s">
        <v>20</v>
      </c>
      <c r="H903">
        <v>159</v>
      </c>
      <c r="I903" s="4">
        <f t="shared" si="90"/>
        <v>55.0062893081761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252.42857142857144</v>
      </c>
      <c r="G904" t="s">
        <v>20</v>
      </c>
      <c r="H904">
        <v>110</v>
      </c>
      <c r="I904" s="4">
        <f t="shared" si="90"/>
        <v>32.127272727272725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</v>
      </c>
      <c r="G905" t="s">
        <v>47</v>
      </c>
      <c r="H905">
        <v>14</v>
      </c>
      <c r="I905" s="4">
        <f t="shared" si="90"/>
        <v>50.642857142857146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12.230769230769232</v>
      </c>
      <c r="G906" t="s">
        <v>14</v>
      </c>
      <c r="H906">
        <v>16</v>
      </c>
      <c r="I906" s="4">
        <f t="shared" si="90"/>
        <v>49.6875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163.98734177215189</v>
      </c>
      <c r="G907" t="s">
        <v>20</v>
      </c>
      <c r="H907">
        <v>236</v>
      </c>
      <c r="I907" s="4">
        <f t="shared" si="90"/>
        <v>54.894067796610166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162.98181818181817</v>
      </c>
      <c r="G908" t="s">
        <v>20</v>
      </c>
      <c r="H908">
        <v>191</v>
      </c>
      <c r="I908" s="4">
        <f t="shared" si="90"/>
        <v>46.931937172774866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20.252747252747252</v>
      </c>
      <c r="G909" t="s">
        <v>14</v>
      </c>
      <c r="H909">
        <v>41</v>
      </c>
      <c r="I909" s="4">
        <f t="shared" si="90"/>
        <v>44.951219512195124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319.24083769633506</v>
      </c>
      <c r="G910" t="s">
        <v>20</v>
      </c>
      <c r="H910">
        <v>3934</v>
      </c>
      <c r="I910" s="4">
        <f t="shared" si="90"/>
        <v>30.99898322318251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478.94444444444446</v>
      </c>
      <c r="G911" t="s">
        <v>20</v>
      </c>
      <c r="H911">
        <v>80</v>
      </c>
      <c r="I911" s="4">
        <f t="shared" si="90"/>
        <v>107.7625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19.556634304207122</v>
      </c>
      <c r="G912" t="s">
        <v>74</v>
      </c>
      <c r="H912">
        <v>296</v>
      </c>
      <c r="I912" s="4">
        <f t="shared" si="90"/>
        <v>102.07770270270271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198.94827586206895</v>
      </c>
      <c r="G913" t="s">
        <v>20</v>
      </c>
      <c r="H913">
        <v>462</v>
      </c>
      <c r="I913" s="4">
        <f t="shared" si="90"/>
        <v>24.976190476190474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795</v>
      </c>
      <c r="G914" t="s">
        <v>20</v>
      </c>
      <c r="H914">
        <v>179</v>
      </c>
      <c r="I914" s="4">
        <f t="shared" si="90"/>
        <v>79.944134078212286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50.621082621082621</v>
      </c>
      <c r="G915" t="s">
        <v>14</v>
      </c>
      <c r="H915">
        <v>523</v>
      </c>
      <c r="I915" s="4">
        <f t="shared" si="90"/>
        <v>67.946462715105156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57.4375</v>
      </c>
      <c r="G916" t="s">
        <v>14</v>
      </c>
      <c r="H916">
        <v>141</v>
      </c>
      <c r="I916" s="4">
        <f t="shared" si="90"/>
        <v>26.070921985815602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155.62827640984909</v>
      </c>
      <c r="G917" t="s">
        <v>20</v>
      </c>
      <c r="H917">
        <v>1866</v>
      </c>
      <c r="I917" s="4">
        <f t="shared" si="90"/>
        <v>105.0032154340836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36.297297297297298</v>
      </c>
      <c r="G918" t="s">
        <v>14</v>
      </c>
      <c r="H918">
        <v>52</v>
      </c>
      <c r="I918" s="4">
        <f t="shared" si="90"/>
        <v>25.826923076923077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58.25</v>
      </c>
      <c r="G919" t="s">
        <v>47</v>
      </c>
      <c r="H919">
        <v>27</v>
      </c>
      <c r="I919" s="4">
        <f t="shared" si="90"/>
        <v>77.666666666666671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237.39473684210526</v>
      </c>
      <c r="G920" t="s">
        <v>20</v>
      </c>
      <c r="H920">
        <v>156</v>
      </c>
      <c r="I920" s="4">
        <f t="shared" si="90"/>
        <v>57.82692307692308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58.75</v>
      </c>
      <c r="G921" t="s">
        <v>14</v>
      </c>
      <c r="H921">
        <v>225</v>
      </c>
      <c r="I921" s="4">
        <f t="shared" si="90"/>
        <v>92.955555555555549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182.56603773584905</v>
      </c>
      <c r="G922" t="s">
        <v>20</v>
      </c>
      <c r="H922">
        <v>255</v>
      </c>
      <c r="I922" s="4">
        <f t="shared" si="90"/>
        <v>37.945098039215686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0.75436408977556113</v>
      </c>
      <c r="G923" t="s">
        <v>14</v>
      </c>
      <c r="H923">
        <v>38</v>
      </c>
      <c r="I923" s="4">
        <f t="shared" si="90"/>
        <v>31.842105263157894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175.95330739299609</v>
      </c>
      <c r="G924" t="s">
        <v>20</v>
      </c>
      <c r="H924">
        <v>2261</v>
      </c>
      <c r="I924" s="4">
        <f t="shared" si="90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237.88235294117646</v>
      </c>
      <c r="G925" t="s">
        <v>20</v>
      </c>
      <c r="H925">
        <v>40</v>
      </c>
      <c r="I925" s="4">
        <f t="shared" si="90"/>
        <v>101.1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488.05076142131981</v>
      </c>
      <c r="G926" t="s">
        <v>20</v>
      </c>
      <c r="H926">
        <v>2289</v>
      </c>
      <c r="I926" s="4">
        <f t="shared" si="90"/>
        <v>84.006989951944078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224.06666666666669</v>
      </c>
      <c r="G927" t="s">
        <v>20</v>
      </c>
      <c r="H927">
        <v>65</v>
      </c>
      <c r="I927" s="4">
        <f t="shared" si="90"/>
        <v>103.41538461538461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18.126436781609197</v>
      </c>
      <c r="G928" t="s">
        <v>14</v>
      </c>
      <c r="H928">
        <v>15</v>
      </c>
      <c r="I928" s="4">
        <f t="shared" si="90"/>
        <v>105.13333333333334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45.847222222222221</v>
      </c>
      <c r="G929" t="s">
        <v>14</v>
      </c>
      <c r="H929">
        <v>37</v>
      </c>
      <c r="I929" s="4">
        <f t="shared" si="90"/>
        <v>89.21621621621621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117.31541218637993</v>
      </c>
      <c r="G930" t="s">
        <v>20</v>
      </c>
      <c r="H930">
        <v>3777</v>
      </c>
      <c r="I930" s="4">
        <f t="shared" si="90"/>
        <v>51.995234312946785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217.30909090909088</v>
      </c>
      <c r="G931" t="s">
        <v>20</v>
      </c>
      <c r="H931">
        <v>184</v>
      </c>
      <c r="I931" s="4">
        <f t="shared" si="90"/>
        <v>64.956521739130437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112.28571428571428</v>
      </c>
      <c r="G932" t="s">
        <v>20</v>
      </c>
      <c r="H932">
        <v>85</v>
      </c>
      <c r="I932" s="4">
        <f t="shared" si="90"/>
        <v>46.235294117647058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72.51898734177216</v>
      </c>
      <c r="G933" t="s">
        <v>14</v>
      </c>
      <c r="H933">
        <v>112</v>
      </c>
      <c r="I933" s="4">
        <f t="shared" si="90"/>
        <v>51.151785714285715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212.30434782608697</v>
      </c>
      <c r="G934" t="s">
        <v>20</v>
      </c>
      <c r="H934">
        <v>144</v>
      </c>
      <c r="I934" s="4">
        <f t="shared" si="90"/>
        <v>33.909722222222221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239.74657534246577</v>
      </c>
      <c r="G935" t="s">
        <v>20</v>
      </c>
      <c r="H935">
        <v>1902</v>
      </c>
      <c r="I935" s="4">
        <f t="shared" si="90"/>
        <v>92.016298633017882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181.93548387096774</v>
      </c>
      <c r="G936" t="s">
        <v>20</v>
      </c>
      <c r="H936">
        <v>105</v>
      </c>
      <c r="I936" s="4">
        <f t="shared" si="90"/>
        <v>107.42857142857143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164.13114754098362</v>
      </c>
      <c r="G937" t="s">
        <v>20</v>
      </c>
      <c r="H937">
        <v>132</v>
      </c>
      <c r="I937" s="4">
        <f t="shared" si="90"/>
        <v>75.848484848484844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1.6375968992248062</v>
      </c>
      <c r="G938" t="s">
        <v>14</v>
      </c>
      <c r="H938">
        <v>21</v>
      </c>
      <c r="I938" s="4">
        <f t="shared" si="90"/>
        <v>80.476190476190482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49.64385964912281</v>
      </c>
      <c r="G939" t="s">
        <v>74</v>
      </c>
      <c r="H939">
        <v>976</v>
      </c>
      <c r="I939" s="4">
        <f t="shared" si="90"/>
        <v>86.978483606557376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109.70652173913042</v>
      </c>
      <c r="G940" t="s">
        <v>20</v>
      </c>
      <c r="H940">
        <v>96</v>
      </c>
      <c r="I940" s="4">
        <f t="shared" si="90"/>
        <v>105.13541666666667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49.217948717948715</v>
      </c>
      <c r="G941" t="s">
        <v>14</v>
      </c>
      <c r="H941">
        <v>67</v>
      </c>
      <c r="I941" s="4">
        <f t="shared" si="90"/>
        <v>57.298507462686565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62.232323232323225</v>
      </c>
      <c r="G942" t="s">
        <v>47</v>
      </c>
      <c r="H942">
        <v>66</v>
      </c>
      <c r="I942" s="4">
        <f t="shared" si="90"/>
        <v>93.348484848484844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13.05813953488372</v>
      </c>
      <c r="G943" t="s">
        <v>14</v>
      </c>
      <c r="H943">
        <v>78</v>
      </c>
      <c r="I943" s="4">
        <f t="shared" si="90"/>
        <v>71.987179487179489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64.635416666666671</v>
      </c>
      <c r="G944" t="s">
        <v>14</v>
      </c>
      <c r="H944">
        <v>67</v>
      </c>
      <c r="I944" s="4">
        <f t="shared" si="90"/>
        <v>92.611940298507463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159.58666666666667</v>
      </c>
      <c r="G945" t="s">
        <v>20</v>
      </c>
      <c r="H945">
        <v>114</v>
      </c>
      <c r="I945" s="4">
        <f t="shared" si="90"/>
        <v>104.99122807017544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81.42</v>
      </c>
      <c r="G946" t="s">
        <v>14</v>
      </c>
      <c r="H946">
        <v>263</v>
      </c>
      <c r="I946" s="4">
        <f t="shared" si="90"/>
        <v>30.958174904942965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32.444767441860463</v>
      </c>
      <c r="G947" t="s">
        <v>14</v>
      </c>
      <c r="H947">
        <v>1691</v>
      </c>
      <c r="I947" s="4">
        <f t="shared" si="90"/>
        <v>33.001182732111175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>_xlfn.TEXTBEFORE(R947,"/")</f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</v>
      </c>
      <c r="G948" t="s">
        <v>14</v>
      </c>
      <c r="H948">
        <v>181</v>
      </c>
      <c r="I948" s="4">
        <f t="shared" si="90"/>
        <v>84.187845303867405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ref="S948:S1001" si="91">_xlfn.TEXTBEFORE(R948,"/")</f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26.694444444444443</v>
      </c>
      <c r="G949" t="s">
        <v>14</v>
      </c>
      <c r="H949">
        <v>13</v>
      </c>
      <c r="I949" s="4">
        <f t="shared" si="90"/>
        <v>73.92307692307692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91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62.957446808510639</v>
      </c>
      <c r="G950" t="s">
        <v>74</v>
      </c>
      <c r="H950">
        <v>160</v>
      </c>
      <c r="I950" s="4">
        <f t="shared" si="90"/>
        <v>36.987499999999997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91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161.35593220338984</v>
      </c>
      <c r="G951" t="s">
        <v>20</v>
      </c>
      <c r="H951">
        <v>203</v>
      </c>
      <c r="I951" s="4">
        <f t="shared" si="90"/>
        <v>46.896551724137929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91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5</v>
      </c>
      <c r="G952" t="s">
        <v>14</v>
      </c>
      <c r="H952">
        <v>1</v>
      </c>
      <c r="I952" s="4">
        <f t="shared" si="90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91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1096.9379310344827</v>
      </c>
      <c r="G953" t="s">
        <v>20</v>
      </c>
      <c r="H953">
        <v>1559</v>
      </c>
      <c r="I953" s="4">
        <f t="shared" si="90"/>
        <v>102.02437459910199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91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70.094158075601371</v>
      </c>
      <c r="G954" t="s">
        <v>74</v>
      </c>
      <c r="H954">
        <v>2266</v>
      </c>
      <c r="I954" s="4">
        <f t="shared" si="90"/>
        <v>45.007502206531335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91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60</v>
      </c>
      <c r="G955" t="s">
        <v>14</v>
      </c>
      <c r="H955">
        <v>21</v>
      </c>
      <c r="I955" s="4">
        <f t="shared" si="90"/>
        <v>94.285714285714292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91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367.0985915492958</v>
      </c>
      <c r="G956" t="s">
        <v>20</v>
      </c>
      <c r="H956">
        <v>1548</v>
      </c>
      <c r="I956" s="4">
        <f t="shared" si="90"/>
        <v>101.02325581395348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91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1109</v>
      </c>
      <c r="G957" t="s">
        <v>20</v>
      </c>
      <c r="H957">
        <v>80</v>
      </c>
      <c r="I957" s="4">
        <f t="shared" si="90"/>
        <v>97.037499999999994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91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19.028784648187631</v>
      </c>
      <c r="G958" t="s">
        <v>14</v>
      </c>
      <c r="H958">
        <v>830</v>
      </c>
      <c r="I958" s="4">
        <f t="shared" si="90"/>
        <v>43.00963855421687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91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126.87755102040816</v>
      </c>
      <c r="G959" t="s">
        <v>20</v>
      </c>
      <c r="H959">
        <v>131</v>
      </c>
      <c r="I959" s="4">
        <f t="shared" si="90"/>
        <v>94.916030534351151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91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734.63636363636363</v>
      </c>
      <c r="G960" t="s">
        <v>20</v>
      </c>
      <c r="H960">
        <v>112</v>
      </c>
      <c r="I960" s="4">
        <f t="shared" si="90"/>
        <v>72.151785714285708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91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4.5731034482758623</v>
      </c>
      <c r="G961" t="s">
        <v>14</v>
      </c>
      <c r="H961">
        <v>130</v>
      </c>
      <c r="I961" s="4">
        <f t="shared" si="90"/>
        <v>51.007692307692309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91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85.054545454545448</v>
      </c>
      <c r="G962" t="s">
        <v>14</v>
      </c>
      <c r="H962">
        <v>55</v>
      </c>
      <c r="I962" s="4">
        <f t="shared" si="90"/>
        <v>85.054545454545448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91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E963/D963*100</f>
        <v>119.29824561403508</v>
      </c>
      <c r="G963" t="s">
        <v>20</v>
      </c>
      <c r="H963">
        <v>155</v>
      </c>
      <c r="I963" s="4">
        <f t="shared" si="90"/>
        <v>43.87096774193548</v>
      </c>
      <c r="J963" t="s">
        <v>21</v>
      </c>
      <c r="K963" t="s">
        <v>22</v>
      </c>
      <c r="L963">
        <v>1297922400</v>
      </c>
      <c r="M963" s="7">
        <f t="shared" ref="M963:M1001" si="93">(((L963/60)/60)/24)+DATE(1970,1,1)</f>
        <v>40591.25</v>
      </c>
      <c r="N963">
        <v>1298268000</v>
      </c>
      <c r="O963" s="7">
        <f t="shared" ref="O963:O1001" si="94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ref="T963:T1001" si="95"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 s="7">
        <f t="shared" si="93"/>
        <v>41592.25</v>
      </c>
      <c r="N964">
        <v>1386223200</v>
      </c>
      <c r="O964" s="7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84.694915254237287</v>
      </c>
      <c r="G965" t="s">
        <v>14</v>
      </c>
      <c r="H965">
        <v>114</v>
      </c>
      <c r="I965" s="4">
        <f t="shared" ref="I965:I1001" si="96">E965/H965</f>
        <v>43.833333333333336</v>
      </c>
      <c r="J965" t="s">
        <v>107</v>
      </c>
      <c r="K965" t="s">
        <v>108</v>
      </c>
      <c r="L965">
        <v>1299304800</v>
      </c>
      <c r="M965" s="7">
        <f t="shared" si="93"/>
        <v>40607.25</v>
      </c>
      <c r="N965">
        <v>1299823200</v>
      </c>
      <c r="O965" s="7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355.7837837837838</v>
      </c>
      <c r="G966" t="s">
        <v>20</v>
      </c>
      <c r="H966">
        <v>155</v>
      </c>
      <c r="I966" s="4">
        <f t="shared" si="96"/>
        <v>84.92903225806451</v>
      </c>
      <c r="J966" t="s">
        <v>21</v>
      </c>
      <c r="K966" t="s">
        <v>22</v>
      </c>
      <c r="L966">
        <v>1431320400</v>
      </c>
      <c r="M966" s="7">
        <f t="shared" si="93"/>
        <v>42135.208333333328</v>
      </c>
      <c r="N966">
        <v>1431752400</v>
      </c>
      <c r="O966" s="7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386.40909090909093</v>
      </c>
      <c r="G967" t="s">
        <v>20</v>
      </c>
      <c r="H967">
        <v>207</v>
      </c>
      <c r="I967" s="4">
        <f t="shared" si="96"/>
        <v>41.067632850241544</v>
      </c>
      <c r="J967" t="s">
        <v>40</v>
      </c>
      <c r="K967" t="s">
        <v>41</v>
      </c>
      <c r="L967">
        <v>1264399200</v>
      </c>
      <c r="M967" s="7">
        <f t="shared" si="93"/>
        <v>40203.25</v>
      </c>
      <c r="N967">
        <v>1267855200</v>
      </c>
      <c r="O967" s="7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792.23529411764707</v>
      </c>
      <c r="G968" t="s">
        <v>20</v>
      </c>
      <c r="H968">
        <v>245</v>
      </c>
      <c r="I968" s="4">
        <f t="shared" si="96"/>
        <v>54.971428571428568</v>
      </c>
      <c r="J968" t="s">
        <v>21</v>
      </c>
      <c r="K968" t="s">
        <v>22</v>
      </c>
      <c r="L968">
        <v>1497502800</v>
      </c>
      <c r="M968" s="7">
        <f t="shared" si="93"/>
        <v>42901.208333333328</v>
      </c>
      <c r="N968">
        <v>1497675600</v>
      </c>
      <c r="O968" s="7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137.03393665158373</v>
      </c>
      <c r="G969" t="s">
        <v>20</v>
      </c>
      <c r="H969">
        <v>1573</v>
      </c>
      <c r="I969" s="4">
        <f t="shared" si="96"/>
        <v>77.010807374443743</v>
      </c>
      <c r="J969" t="s">
        <v>21</v>
      </c>
      <c r="K969" t="s">
        <v>22</v>
      </c>
      <c r="L969">
        <v>1333688400</v>
      </c>
      <c r="M969" s="7">
        <f t="shared" si="93"/>
        <v>41005.208333333336</v>
      </c>
      <c r="N969">
        <v>1336885200</v>
      </c>
      <c r="O969" s="7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338.20833333333337</v>
      </c>
      <c r="G970" t="s">
        <v>20</v>
      </c>
      <c r="H970">
        <v>114</v>
      </c>
      <c r="I970" s="4">
        <f t="shared" si="96"/>
        <v>71.201754385964918</v>
      </c>
      <c r="J970" t="s">
        <v>21</v>
      </c>
      <c r="K970" t="s">
        <v>22</v>
      </c>
      <c r="L970">
        <v>1293861600</v>
      </c>
      <c r="M970" s="7">
        <f t="shared" si="93"/>
        <v>40544.25</v>
      </c>
      <c r="N970">
        <v>1295157600</v>
      </c>
      <c r="O970" s="7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108.22784810126582</v>
      </c>
      <c r="G971" t="s">
        <v>20</v>
      </c>
      <c r="H971">
        <v>93</v>
      </c>
      <c r="I971" s="4">
        <f t="shared" si="96"/>
        <v>91.935483870967744</v>
      </c>
      <c r="J971" t="s">
        <v>21</v>
      </c>
      <c r="K971" t="s">
        <v>22</v>
      </c>
      <c r="L971">
        <v>1576994400</v>
      </c>
      <c r="M971" s="7">
        <f t="shared" si="93"/>
        <v>43821.25</v>
      </c>
      <c r="N971">
        <v>1577599200</v>
      </c>
      <c r="O971" s="7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60.757639620653315</v>
      </c>
      <c r="G972" t="s">
        <v>14</v>
      </c>
      <c r="H972">
        <v>594</v>
      </c>
      <c r="I972" s="4">
        <f t="shared" si="96"/>
        <v>97.069023569023571</v>
      </c>
      <c r="J972" t="s">
        <v>21</v>
      </c>
      <c r="K972" t="s">
        <v>22</v>
      </c>
      <c r="L972">
        <v>1304917200</v>
      </c>
      <c r="M972" s="7">
        <f t="shared" si="93"/>
        <v>40672.208333333336</v>
      </c>
      <c r="N972">
        <v>1305003600</v>
      </c>
      <c r="O972" s="7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27.725490196078432</v>
      </c>
      <c r="G973" t="s">
        <v>14</v>
      </c>
      <c r="H973">
        <v>24</v>
      </c>
      <c r="I973" s="4">
        <f t="shared" si="96"/>
        <v>58.916666666666664</v>
      </c>
      <c r="J973" t="s">
        <v>21</v>
      </c>
      <c r="K973" t="s">
        <v>22</v>
      </c>
      <c r="L973">
        <v>1381208400</v>
      </c>
      <c r="M973" s="7">
        <f t="shared" si="93"/>
        <v>41555.208333333336</v>
      </c>
      <c r="N973">
        <v>1381726800</v>
      </c>
      <c r="O973" s="7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228.3934426229508</v>
      </c>
      <c r="G974" t="s">
        <v>20</v>
      </c>
      <c r="H974">
        <v>1681</v>
      </c>
      <c r="I974" s="4">
        <f t="shared" si="96"/>
        <v>58.015466983938133</v>
      </c>
      <c r="J974" t="s">
        <v>21</v>
      </c>
      <c r="K974" t="s">
        <v>22</v>
      </c>
      <c r="L974">
        <v>1401685200</v>
      </c>
      <c r="M974" s="7">
        <f t="shared" si="93"/>
        <v>41792.208333333336</v>
      </c>
      <c r="N974">
        <v>1402462800</v>
      </c>
      <c r="O974" s="7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21.615194054500414</v>
      </c>
      <c r="G975" t="s">
        <v>14</v>
      </c>
      <c r="H975">
        <v>252</v>
      </c>
      <c r="I975" s="4">
        <f t="shared" si="96"/>
        <v>103.87301587301587</v>
      </c>
      <c r="J975" t="s">
        <v>21</v>
      </c>
      <c r="K975" t="s">
        <v>22</v>
      </c>
      <c r="L975">
        <v>1291960800</v>
      </c>
      <c r="M975" s="7">
        <f t="shared" si="93"/>
        <v>40522.25</v>
      </c>
      <c r="N975">
        <v>1292133600</v>
      </c>
      <c r="O975" s="7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373.875</v>
      </c>
      <c r="G976" t="s">
        <v>20</v>
      </c>
      <c r="H976">
        <v>32</v>
      </c>
      <c r="I976" s="4">
        <f t="shared" si="96"/>
        <v>93.46875</v>
      </c>
      <c r="J976" t="s">
        <v>21</v>
      </c>
      <c r="K976" t="s">
        <v>22</v>
      </c>
      <c r="L976">
        <v>1368853200</v>
      </c>
      <c r="M976" s="7">
        <f t="shared" si="93"/>
        <v>41412.208333333336</v>
      </c>
      <c r="N976">
        <v>1368939600</v>
      </c>
      <c r="O976" s="7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154.92592592592592</v>
      </c>
      <c r="G977" t="s">
        <v>20</v>
      </c>
      <c r="H977">
        <v>135</v>
      </c>
      <c r="I977" s="4">
        <f t="shared" si="96"/>
        <v>61.970370370370368</v>
      </c>
      <c r="J977" t="s">
        <v>21</v>
      </c>
      <c r="K977" t="s">
        <v>22</v>
      </c>
      <c r="L977">
        <v>1448776800</v>
      </c>
      <c r="M977" s="7">
        <f t="shared" si="93"/>
        <v>42337.25</v>
      </c>
      <c r="N977">
        <v>1452146400</v>
      </c>
      <c r="O977" s="7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322.14999999999998</v>
      </c>
      <c r="G978" t="s">
        <v>20</v>
      </c>
      <c r="H978">
        <v>140</v>
      </c>
      <c r="I978" s="4">
        <f t="shared" si="96"/>
        <v>92.042857142857144</v>
      </c>
      <c r="J978" t="s">
        <v>21</v>
      </c>
      <c r="K978" t="s">
        <v>22</v>
      </c>
      <c r="L978">
        <v>1296194400</v>
      </c>
      <c r="M978" s="7">
        <f t="shared" si="93"/>
        <v>40571.25</v>
      </c>
      <c r="N978">
        <v>1296712800</v>
      </c>
      <c r="O978" s="7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73.957142857142856</v>
      </c>
      <c r="G979" t="s">
        <v>14</v>
      </c>
      <c r="H979">
        <v>67</v>
      </c>
      <c r="I979" s="4">
        <f t="shared" si="96"/>
        <v>77.268656716417908</v>
      </c>
      <c r="J979" t="s">
        <v>21</v>
      </c>
      <c r="K979" t="s">
        <v>22</v>
      </c>
      <c r="L979">
        <v>1517983200</v>
      </c>
      <c r="M979" s="7">
        <f t="shared" si="93"/>
        <v>43138.25</v>
      </c>
      <c r="N979">
        <v>1520748000</v>
      </c>
      <c r="O979" s="7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864.1</v>
      </c>
      <c r="G980" t="s">
        <v>20</v>
      </c>
      <c r="H980">
        <v>92</v>
      </c>
      <c r="I980" s="4">
        <f t="shared" si="96"/>
        <v>93.923913043478265</v>
      </c>
      <c r="J980" t="s">
        <v>21</v>
      </c>
      <c r="K980" t="s">
        <v>22</v>
      </c>
      <c r="L980">
        <v>1478930400</v>
      </c>
      <c r="M980" s="7">
        <f t="shared" si="93"/>
        <v>42686.25</v>
      </c>
      <c r="N980">
        <v>1480831200</v>
      </c>
      <c r="O980" s="7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143.26245847176079</v>
      </c>
      <c r="G981" t="s">
        <v>20</v>
      </c>
      <c r="H981">
        <v>1015</v>
      </c>
      <c r="I981" s="4">
        <f t="shared" si="96"/>
        <v>84.969458128078813</v>
      </c>
      <c r="J981" t="s">
        <v>40</v>
      </c>
      <c r="K981" t="s">
        <v>41</v>
      </c>
      <c r="L981">
        <v>1426395600</v>
      </c>
      <c r="M981" s="7">
        <f t="shared" si="93"/>
        <v>42078.208333333328</v>
      </c>
      <c r="N981">
        <v>1426914000</v>
      </c>
      <c r="O981" s="7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40.281762295081968</v>
      </c>
      <c r="G982" t="s">
        <v>14</v>
      </c>
      <c r="H982">
        <v>742</v>
      </c>
      <c r="I982" s="4">
        <f t="shared" si="96"/>
        <v>105.97035040431267</v>
      </c>
      <c r="J982" t="s">
        <v>21</v>
      </c>
      <c r="K982" t="s">
        <v>22</v>
      </c>
      <c r="L982">
        <v>1446181200</v>
      </c>
      <c r="M982" s="7">
        <f t="shared" si="93"/>
        <v>42307.208333333328</v>
      </c>
      <c r="N982">
        <v>1446616800</v>
      </c>
      <c r="O982" s="7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178.22388059701493</v>
      </c>
      <c r="G983" t="s">
        <v>20</v>
      </c>
      <c r="H983">
        <v>323</v>
      </c>
      <c r="I983" s="4">
        <f t="shared" si="96"/>
        <v>36.969040247678016</v>
      </c>
      <c r="J983" t="s">
        <v>21</v>
      </c>
      <c r="K983" t="s">
        <v>22</v>
      </c>
      <c r="L983">
        <v>1514181600</v>
      </c>
      <c r="M983" s="7">
        <f t="shared" si="93"/>
        <v>43094.25</v>
      </c>
      <c r="N983">
        <v>1517032800</v>
      </c>
      <c r="O983" s="7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84.930555555555557</v>
      </c>
      <c r="G984" t="s">
        <v>14</v>
      </c>
      <c r="H984">
        <v>75</v>
      </c>
      <c r="I984" s="4">
        <f t="shared" si="96"/>
        <v>81.533333333333331</v>
      </c>
      <c r="J984" t="s">
        <v>21</v>
      </c>
      <c r="K984" t="s">
        <v>22</v>
      </c>
      <c r="L984">
        <v>1311051600</v>
      </c>
      <c r="M984" s="7">
        <f t="shared" si="93"/>
        <v>40743.208333333336</v>
      </c>
      <c r="N984">
        <v>1311224400</v>
      </c>
      <c r="O984" s="7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145.93648334624322</v>
      </c>
      <c r="G985" t="s">
        <v>20</v>
      </c>
      <c r="H985">
        <v>2326</v>
      </c>
      <c r="I985" s="4">
        <f t="shared" si="96"/>
        <v>80.999140154772135</v>
      </c>
      <c r="J985" t="s">
        <v>21</v>
      </c>
      <c r="K985" t="s">
        <v>22</v>
      </c>
      <c r="L985">
        <v>1564894800</v>
      </c>
      <c r="M985" s="7">
        <f t="shared" si="93"/>
        <v>43681.208333333328</v>
      </c>
      <c r="N985">
        <v>1566190800</v>
      </c>
      <c r="O985" s="7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152.46153846153848</v>
      </c>
      <c r="G986" t="s">
        <v>20</v>
      </c>
      <c r="H986">
        <v>381</v>
      </c>
      <c r="I986" s="4">
        <f t="shared" si="96"/>
        <v>26.010498687664043</v>
      </c>
      <c r="J986" t="s">
        <v>21</v>
      </c>
      <c r="K986" t="s">
        <v>22</v>
      </c>
      <c r="L986">
        <v>1567918800</v>
      </c>
      <c r="M986" s="7">
        <f t="shared" si="93"/>
        <v>43716.208333333328</v>
      </c>
      <c r="N986">
        <v>1570165200</v>
      </c>
      <c r="O986" s="7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67.129542790152414</v>
      </c>
      <c r="G987" t="s">
        <v>14</v>
      </c>
      <c r="H987">
        <v>4405</v>
      </c>
      <c r="I987" s="4">
        <f t="shared" si="96"/>
        <v>25.998410896708286</v>
      </c>
      <c r="J987" t="s">
        <v>21</v>
      </c>
      <c r="K987" t="s">
        <v>22</v>
      </c>
      <c r="L987">
        <v>1386309600</v>
      </c>
      <c r="M987" s="7">
        <f t="shared" si="93"/>
        <v>41614.25</v>
      </c>
      <c r="N987">
        <v>1388556000</v>
      </c>
      <c r="O987" s="7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40.307692307692307</v>
      </c>
      <c r="G988" t="s">
        <v>14</v>
      </c>
      <c r="H988">
        <v>92</v>
      </c>
      <c r="I988" s="4">
        <f t="shared" si="96"/>
        <v>34.173913043478258</v>
      </c>
      <c r="J988" t="s">
        <v>21</v>
      </c>
      <c r="K988" t="s">
        <v>22</v>
      </c>
      <c r="L988">
        <v>1301979600</v>
      </c>
      <c r="M988" s="7">
        <f t="shared" si="93"/>
        <v>40638.208333333336</v>
      </c>
      <c r="N988">
        <v>1303189200</v>
      </c>
      <c r="O988" s="7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216.79032258064518</v>
      </c>
      <c r="G989" t="s">
        <v>20</v>
      </c>
      <c r="H989">
        <v>480</v>
      </c>
      <c r="I989" s="4">
        <f t="shared" si="96"/>
        <v>28.002083333333335</v>
      </c>
      <c r="J989" t="s">
        <v>21</v>
      </c>
      <c r="K989" t="s">
        <v>22</v>
      </c>
      <c r="L989">
        <v>1493269200</v>
      </c>
      <c r="M989" s="7">
        <f t="shared" si="93"/>
        <v>42852.208333333328</v>
      </c>
      <c r="N989">
        <v>1494478800</v>
      </c>
      <c r="O989" s="7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52.117021276595743</v>
      </c>
      <c r="G990" t="s">
        <v>14</v>
      </c>
      <c r="H990">
        <v>64</v>
      </c>
      <c r="I990" s="4">
        <f t="shared" si="96"/>
        <v>76.546875</v>
      </c>
      <c r="J990" t="s">
        <v>21</v>
      </c>
      <c r="K990" t="s">
        <v>22</v>
      </c>
      <c r="L990">
        <v>1478930400</v>
      </c>
      <c r="M990" s="7">
        <f t="shared" si="93"/>
        <v>42686.25</v>
      </c>
      <c r="N990">
        <v>1480744800</v>
      </c>
      <c r="O990" s="7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499.58333333333337</v>
      </c>
      <c r="G991" t="s">
        <v>20</v>
      </c>
      <c r="H991">
        <v>226</v>
      </c>
      <c r="I991" s="4">
        <f t="shared" si="96"/>
        <v>53.053097345132741</v>
      </c>
      <c r="J991" t="s">
        <v>21</v>
      </c>
      <c r="K991" t="s">
        <v>22</v>
      </c>
      <c r="L991">
        <v>1555390800</v>
      </c>
      <c r="M991" s="7">
        <f t="shared" si="93"/>
        <v>43571.208333333328</v>
      </c>
      <c r="N991">
        <v>1555822800</v>
      </c>
      <c r="O991" s="7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87.679487179487182</v>
      </c>
      <c r="G992" t="s">
        <v>14</v>
      </c>
      <c r="H992">
        <v>64</v>
      </c>
      <c r="I992" s="4">
        <f t="shared" si="96"/>
        <v>106.859375</v>
      </c>
      <c r="J992" t="s">
        <v>21</v>
      </c>
      <c r="K992" t="s">
        <v>22</v>
      </c>
      <c r="L992">
        <v>1456984800</v>
      </c>
      <c r="M992" s="7">
        <f t="shared" si="93"/>
        <v>42432.25</v>
      </c>
      <c r="N992">
        <v>1458882000</v>
      </c>
      <c r="O992" s="7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113.17346938775511</v>
      </c>
      <c r="G993" t="s">
        <v>20</v>
      </c>
      <c r="H993">
        <v>241</v>
      </c>
      <c r="I993" s="4">
        <f t="shared" si="96"/>
        <v>46.020746887966808</v>
      </c>
      <c r="J993" t="s">
        <v>21</v>
      </c>
      <c r="K993" t="s">
        <v>22</v>
      </c>
      <c r="L993">
        <v>1411621200</v>
      </c>
      <c r="M993" s="7">
        <f t="shared" si="93"/>
        <v>41907.208333333336</v>
      </c>
      <c r="N993">
        <v>1411966800</v>
      </c>
      <c r="O993" s="7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426.54838709677421</v>
      </c>
      <c r="G994" t="s">
        <v>20</v>
      </c>
      <c r="H994">
        <v>132</v>
      </c>
      <c r="I994" s="4">
        <f t="shared" si="96"/>
        <v>100.17424242424242</v>
      </c>
      <c r="J994" t="s">
        <v>21</v>
      </c>
      <c r="K994" t="s">
        <v>22</v>
      </c>
      <c r="L994">
        <v>1525669200</v>
      </c>
      <c r="M994" s="7">
        <f t="shared" si="93"/>
        <v>43227.208333333328</v>
      </c>
      <c r="N994">
        <v>1526878800</v>
      </c>
      <c r="O994" s="7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77.632653061224488</v>
      </c>
      <c r="G995" t="s">
        <v>74</v>
      </c>
      <c r="H995">
        <v>75</v>
      </c>
      <c r="I995" s="4">
        <f t="shared" si="96"/>
        <v>101.44</v>
      </c>
      <c r="J995" t="s">
        <v>107</v>
      </c>
      <c r="K995" t="s">
        <v>108</v>
      </c>
      <c r="L995">
        <v>1450936800</v>
      </c>
      <c r="M995" s="7">
        <f t="shared" si="93"/>
        <v>42362.25</v>
      </c>
      <c r="N995">
        <v>1452405600</v>
      </c>
      <c r="O995" s="7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52.496810772501767</v>
      </c>
      <c r="G996" t="s">
        <v>14</v>
      </c>
      <c r="H996">
        <v>842</v>
      </c>
      <c r="I996" s="4">
        <f t="shared" si="96"/>
        <v>87.972684085510693</v>
      </c>
      <c r="J996" t="s">
        <v>21</v>
      </c>
      <c r="K996" t="s">
        <v>22</v>
      </c>
      <c r="L996">
        <v>1413522000</v>
      </c>
      <c r="M996" s="7">
        <f t="shared" si="93"/>
        <v>41929.208333333336</v>
      </c>
      <c r="N996">
        <v>1414040400</v>
      </c>
      <c r="O996" s="7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157.46762589928059</v>
      </c>
      <c r="G997" t="s">
        <v>20</v>
      </c>
      <c r="H997">
        <v>2043</v>
      </c>
      <c r="I997" s="4">
        <f t="shared" si="96"/>
        <v>74.995594713656388</v>
      </c>
      <c r="J997" t="s">
        <v>21</v>
      </c>
      <c r="K997" t="s">
        <v>22</v>
      </c>
      <c r="L997">
        <v>1541307600</v>
      </c>
      <c r="M997" s="7">
        <f t="shared" si="93"/>
        <v>43408.208333333328</v>
      </c>
      <c r="N997">
        <v>1543816800</v>
      </c>
      <c r="O997" s="7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72.939393939393938</v>
      </c>
      <c r="G998" t="s">
        <v>14</v>
      </c>
      <c r="H998">
        <v>112</v>
      </c>
      <c r="I998" s="4">
        <f t="shared" si="96"/>
        <v>42.982142857142854</v>
      </c>
      <c r="J998" t="s">
        <v>21</v>
      </c>
      <c r="K998" t="s">
        <v>22</v>
      </c>
      <c r="L998">
        <v>1357106400</v>
      </c>
      <c r="M998" s="7">
        <f t="shared" si="93"/>
        <v>41276.25</v>
      </c>
      <c r="N998">
        <v>1359698400</v>
      </c>
      <c r="O998" s="7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60.565789473684205</v>
      </c>
      <c r="G999" t="s">
        <v>74</v>
      </c>
      <c r="H999">
        <v>139</v>
      </c>
      <c r="I999" s="4">
        <f t="shared" si="96"/>
        <v>33.115107913669064</v>
      </c>
      <c r="J999" t="s">
        <v>107</v>
      </c>
      <c r="K999" t="s">
        <v>108</v>
      </c>
      <c r="L999">
        <v>1390197600</v>
      </c>
      <c r="M999" s="7">
        <f t="shared" si="93"/>
        <v>41659.25</v>
      </c>
      <c r="N999">
        <v>1390629600</v>
      </c>
      <c r="O999" s="7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56.791291291291287</v>
      </c>
      <c r="G1000" t="s">
        <v>14</v>
      </c>
      <c r="H1000">
        <v>374</v>
      </c>
      <c r="I1000" s="4">
        <f t="shared" si="96"/>
        <v>101.13101604278074</v>
      </c>
      <c r="J1000" t="s">
        <v>21</v>
      </c>
      <c r="K1000" t="s">
        <v>22</v>
      </c>
      <c r="L1000">
        <v>1265868000</v>
      </c>
      <c r="M1000" s="7">
        <f t="shared" si="93"/>
        <v>40220.25</v>
      </c>
      <c r="N1000">
        <v>1267077600</v>
      </c>
      <c r="O1000" s="7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56.542754275427541</v>
      </c>
      <c r="G1001" t="s">
        <v>74</v>
      </c>
      <c r="H1001">
        <v>1122</v>
      </c>
      <c r="I1001" s="4">
        <f t="shared" si="96"/>
        <v>55.98841354723708</v>
      </c>
      <c r="J1001" t="s">
        <v>21</v>
      </c>
      <c r="K1001" t="s">
        <v>22</v>
      </c>
      <c r="L1001">
        <v>1467176400</v>
      </c>
      <c r="M1001" s="7">
        <f t="shared" si="93"/>
        <v>42550.208333333328</v>
      </c>
      <c r="N1001">
        <v>1467781200</v>
      </c>
      <c r="O1001" s="7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5"/>
        <v>food trucks</v>
      </c>
    </row>
  </sheetData>
  <conditionalFormatting sqref="F2:F1001">
    <cfRule type="cellIs" dxfId="6" priority="1" operator="greaterThanOrEqual">
      <formula>200</formula>
    </cfRule>
    <cfRule type="cellIs" dxfId="5" priority="2" operator="between">
      <formula>100</formula>
      <formula>199</formula>
    </cfRule>
    <cfRule type="cellIs" dxfId="4" priority="3" operator="between">
      <formula>0</formula>
      <formula>99</formula>
    </cfRule>
  </conditionalFormatting>
  <conditionalFormatting sqref="G2:G1001">
    <cfRule type="containsText" dxfId="3" priority="4" operator="containsText" text="live">
      <formula>NOT(ISERROR(SEARCH("live",G2)))</formula>
    </cfRule>
    <cfRule type="containsText" dxfId="2" priority="5" operator="containsText" text="canceled">
      <formula>NOT(ISERROR(SEARCH("canceled",G2)))</formula>
    </cfRule>
    <cfRule type="containsText" dxfId="1" priority="6" operator="containsText" text="failed">
      <formula>NOT(ISERROR(SEARCH("failed",G2)))</formula>
    </cfRule>
    <cfRule type="containsText" dxfId="0" priority="7" operator="containsText" text="successful">
      <formula>NOT(ISERROR(SEARCH("successful",G2)))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Parent_Category</vt:lpstr>
      <vt:lpstr>Sub_Category</vt:lpstr>
      <vt:lpstr>Line-Graph</vt:lpstr>
      <vt:lpstr>Crowdfunding Goal Analysis</vt:lpstr>
      <vt:lpstr>Failed_Backer</vt:lpstr>
      <vt:lpstr>Successful_Backer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Manali Shah</cp:lastModifiedBy>
  <dcterms:created xsi:type="dcterms:W3CDTF">2021-09-29T18:52:28Z</dcterms:created>
  <dcterms:modified xsi:type="dcterms:W3CDTF">2024-03-09T20:59:53Z</dcterms:modified>
</cp:coreProperties>
</file>