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686E0B89-B114-4E97-B669-37D7ADD77432}" xr6:coauthVersionLast="36" xr6:coauthVersionMax="36" xr10:uidLastSave="{00000000-0000-0000-0000-000000000000}"/>
  <bookViews>
    <workbookView xWindow="0" yWindow="0" windowWidth="19200" windowHeight="6320" activeTab="2" xr2:uid="{00000000-000D-0000-FFFF-FFFF00000000}"/>
  </bookViews>
  <sheets>
    <sheet name="DATA" sheetId="2" r:id="rId1"/>
    <sheet name="SUMMARY STATUS" sheetId="1" r:id="rId2"/>
    <sheet name="ANALYSIS GRAPH" sheetId="3" r:id="rId3"/>
    <sheet name="CO" sheetId="7" r:id="rId4"/>
    <sheet name="TEST" sheetId="4" r:id="rId5"/>
    <sheet name="NORMAL" sheetId="10" r:id="rId6"/>
    <sheet name="CHI-SQUARE" sheetId="11" r:id="rId7"/>
  </sheets>
  <definedNames>
    <definedName name="_xlchart.v1.0" hidden="1">NORMAL!$D$5:$D$17</definedName>
  </definedNames>
  <calcPr calcId="191029"/>
</workbook>
</file>

<file path=xl/calcChain.xml><?xml version="1.0" encoding="utf-8"?>
<calcChain xmlns="http://schemas.openxmlformats.org/spreadsheetml/2006/main">
  <c r="B5" i="1" l="1"/>
  <c r="B18" i="1"/>
  <c r="B30" i="1"/>
  <c r="B41" i="1"/>
  <c r="B7" i="1"/>
  <c r="B20" i="1"/>
  <c r="B9" i="1"/>
  <c r="H22" i="11"/>
  <c r="H20" i="11"/>
  <c r="H18" i="11"/>
  <c r="J15" i="11"/>
  <c r="J14" i="11"/>
  <c r="D4" i="11"/>
  <c r="D3" i="11"/>
  <c r="C6" i="11"/>
  <c r="B6" i="11"/>
  <c r="D6" i="11" l="1"/>
  <c r="J9" i="11" s="1"/>
  <c r="I8" i="11" l="1"/>
  <c r="I14" i="11" s="1"/>
  <c r="I9" i="11"/>
  <c r="I15" i="11" s="1"/>
  <c r="J8" i="11"/>
  <c r="D6" i="10" l="1"/>
  <c r="D5" i="10"/>
  <c r="D17" i="10" l="1"/>
  <c r="D16" i="10"/>
  <c r="D15" i="10"/>
  <c r="D14" i="10"/>
  <c r="D13" i="10"/>
  <c r="D12" i="10"/>
  <c r="D11" i="10"/>
  <c r="D10" i="10"/>
  <c r="D9" i="10"/>
  <c r="D8" i="10"/>
  <c r="D7" i="10"/>
  <c r="H4" i="10"/>
  <c r="H3" i="10"/>
  <c r="H86" i="4" l="1"/>
  <c r="F86" i="4"/>
  <c r="E17" i="7" l="1"/>
  <c r="F18" i="7"/>
</calcChain>
</file>

<file path=xl/sharedStrings.xml><?xml version="1.0" encoding="utf-8"?>
<sst xmlns="http://schemas.openxmlformats.org/spreadsheetml/2006/main" count="8927" uniqueCount="963">
  <si>
    <t>CENTER TENDENCY</t>
  </si>
  <si>
    <t>CENTER DISPRESSION</t>
  </si>
  <si>
    <t>QUARTILE</t>
  </si>
  <si>
    <t>PERCENTILES</t>
  </si>
  <si>
    <t>INSTALLMENT</t>
  </si>
  <si>
    <t>MIN</t>
  </si>
  <si>
    <t>VARIANCE</t>
  </si>
  <si>
    <t>MEADIAN</t>
  </si>
  <si>
    <t>STANDARD DEVIATION</t>
  </si>
  <si>
    <t>MODE</t>
  </si>
  <si>
    <t>id</t>
  </si>
  <si>
    <t>address_state</t>
  </si>
  <si>
    <t>application_type</t>
  </si>
  <si>
    <t>emp_length</t>
  </si>
  <si>
    <t>emp_title</t>
  </si>
  <si>
    <t>grade</t>
  </si>
  <si>
    <t>home_ownership</t>
  </si>
  <si>
    <t>issue_date</t>
  </si>
  <si>
    <t>last_credit_pull_date</t>
  </si>
  <si>
    <t>last_payment_date</t>
  </si>
  <si>
    <t>loan_status</t>
  </si>
  <si>
    <t>next_payment_date</t>
  </si>
  <si>
    <t>member_id</t>
  </si>
  <si>
    <t>purpose</t>
  </si>
  <si>
    <t>sub_grade</t>
  </si>
  <si>
    <t>term</t>
  </si>
  <si>
    <t>verification_status</t>
  </si>
  <si>
    <t>annual_income</t>
  </si>
  <si>
    <t>dti</t>
  </si>
  <si>
    <t>installment</t>
  </si>
  <si>
    <t>int_rate</t>
  </si>
  <si>
    <t>loan_amount</t>
  </si>
  <si>
    <t>total_acc</t>
  </si>
  <si>
    <t>total_payment</t>
  </si>
  <si>
    <t>GA</t>
  </si>
  <si>
    <t>INDIVIDUAL</t>
  </si>
  <si>
    <t>&lt; 1 year</t>
  </si>
  <si>
    <t>Ryder</t>
  </si>
  <si>
    <t>C</t>
  </si>
  <si>
    <t>RENT</t>
  </si>
  <si>
    <t>Charged Off</t>
  </si>
  <si>
    <t>car</t>
  </si>
  <si>
    <t>C4</t>
  </si>
  <si>
    <t xml:space="preserve"> 60 months</t>
  </si>
  <si>
    <t>Source Verified</t>
  </si>
  <si>
    <t>CA</t>
  </si>
  <si>
    <t>9 years</t>
  </si>
  <si>
    <t>MKC Accounting</t>
  </si>
  <si>
    <t>E</t>
  </si>
  <si>
    <t>Fully Paid</t>
  </si>
  <si>
    <t>E1</t>
  </si>
  <si>
    <t xml:space="preserve"> 36 months</t>
  </si>
  <si>
    <t>4 years</t>
  </si>
  <si>
    <t>Chemat Technology Inc</t>
  </si>
  <si>
    <t>C5</t>
  </si>
  <si>
    <t>Not Verified</t>
  </si>
  <si>
    <t>TX</t>
  </si>
  <si>
    <t>barnes distribution</t>
  </si>
  <si>
    <t>B</t>
  </si>
  <si>
    <t>MORTGAGE</t>
  </si>
  <si>
    <t>B2</t>
  </si>
  <si>
    <t>IL</t>
  </si>
  <si>
    <t>10+ years</t>
  </si>
  <si>
    <t>J&amp;J Steel Inc</t>
  </si>
  <si>
    <t>A</t>
  </si>
  <si>
    <t>A1</t>
  </si>
  <si>
    <t>Verified</t>
  </si>
  <si>
    <t>3 years</t>
  </si>
  <si>
    <t>Studio 94 Corp</t>
  </si>
  <si>
    <t>C3</t>
  </si>
  <si>
    <t>American Airlines</t>
  </si>
  <si>
    <t>C2</t>
  </si>
  <si>
    <t>PA</t>
  </si>
  <si>
    <t>SCI Mahanoy</t>
  </si>
  <si>
    <t>OWN</t>
  </si>
  <si>
    <t>A4</t>
  </si>
  <si>
    <t>FL</t>
  </si>
  <si>
    <t>Tech Data Corp</t>
  </si>
  <si>
    <t>A5</t>
  </si>
  <si>
    <t>MI</t>
  </si>
  <si>
    <t>teltow contracting</t>
  </si>
  <si>
    <t>B5</t>
  </si>
  <si>
    <t>Ericsson</t>
  </si>
  <si>
    <t>myrvpartsplace.com</t>
  </si>
  <si>
    <t>B4</t>
  </si>
  <si>
    <t>AEG LIVE</t>
  </si>
  <si>
    <t>B3</t>
  </si>
  <si>
    <t>5 years</t>
  </si>
  <si>
    <t>henkel corporation</t>
  </si>
  <si>
    <t>AXA Assistance</t>
  </si>
  <si>
    <t>RI</t>
  </si>
  <si>
    <t>HSA-UWC</t>
  </si>
  <si>
    <t>1 year</t>
  </si>
  <si>
    <t>Child's Day</t>
  </si>
  <si>
    <t>B1</t>
  </si>
  <si>
    <t>NY</t>
  </si>
  <si>
    <t>OEC Freight</t>
  </si>
  <si>
    <t>Sandestin Beach Hilton</t>
  </si>
  <si>
    <t>MD</t>
  </si>
  <si>
    <t>D</t>
  </si>
  <si>
    <t>D1</t>
  </si>
  <si>
    <t>WI</t>
  </si>
  <si>
    <t>6 years</t>
  </si>
  <si>
    <t>Norman G. Olson Insurance</t>
  </si>
  <si>
    <t>A2</t>
  </si>
  <si>
    <t>Infotrieve, Inc.</t>
  </si>
  <si>
    <t>self employed</t>
  </si>
  <si>
    <t>NV</t>
  </si>
  <si>
    <t>Clark County School District</t>
  </si>
  <si>
    <t>The Mount Sinai School of Medicine</t>
  </si>
  <si>
    <t>A3</t>
  </si>
  <si>
    <t>Blue Ridge Design Group</t>
  </si>
  <si>
    <t>Abbott Nutrition</t>
  </si>
  <si>
    <t>rice &amp;werthmann</t>
  </si>
  <si>
    <t>UT</t>
  </si>
  <si>
    <t>Five County Assoc of Governments</t>
  </si>
  <si>
    <t>north ga dentention center</t>
  </si>
  <si>
    <t>WA</t>
  </si>
  <si>
    <t>sky powersports</t>
  </si>
  <si>
    <t>2 years</t>
  </si>
  <si>
    <t>Synovus Bank</t>
  </si>
  <si>
    <t>D4</t>
  </si>
  <si>
    <t>ACUMEN FISCAL AGENT/MS ROBINSON</t>
  </si>
  <si>
    <t>inspired automation inc</t>
  </si>
  <si>
    <t>NH</t>
  </si>
  <si>
    <t>self</t>
  </si>
  <si>
    <t>Able Electronics</t>
  </si>
  <si>
    <t>Abraxas I</t>
  </si>
  <si>
    <t>La curacao</t>
  </si>
  <si>
    <t>HI</t>
  </si>
  <si>
    <t>7 years</t>
  </si>
  <si>
    <t>Outback Steakhouse</t>
  </si>
  <si>
    <t>URS corp</t>
  </si>
  <si>
    <t>walmart</t>
  </si>
  <si>
    <t>MA</t>
  </si>
  <si>
    <t>EdgeStream Inc</t>
  </si>
  <si>
    <t>8 years</t>
  </si>
  <si>
    <t>MAD MATT'S Bar &amp; Grille</t>
  </si>
  <si>
    <t>OK</t>
  </si>
  <si>
    <t>Dominos Pizza</t>
  </si>
  <si>
    <t>NJ</t>
  </si>
  <si>
    <t>Pesci Family</t>
  </si>
  <si>
    <t>OH</t>
  </si>
  <si>
    <t>Forum Health</t>
  </si>
  <si>
    <t>River Trails Park District</t>
  </si>
  <si>
    <t>DMS Marketing</t>
  </si>
  <si>
    <t>Nesle</t>
  </si>
  <si>
    <t>AZ</t>
  </si>
  <si>
    <t>24 hour fitness</t>
  </si>
  <si>
    <t>Starbucks</t>
  </si>
  <si>
    <t>D2</t>
  </si>
  <si>
    <t>URS Corp</t>
  </si>
  <si>
    <t>Berean Group</t>
  </si>
  <si>
    <t>Tideway Systems</t>
  </si>
  <si>
    <t>CT</t>
  </si>
  <si>
    <t>mdm golf</t>
  </si>
  <si>
    <t>NetVida Marketing, Inc.</t>
  </si>
  <si>
    <t>CK General Construction</t>
  </si>
  <si>
    <t>MN</t>
  </si>
  <si>
    <t>Ramsey County</t>
  </si>
  <si>
    <t>Central Washington Hospital</t>
  </si>
  <si>
    <t>Comerica Bank</t>
  </si>
  <si>
    <t>Lexington Alarm Systems</t>
  </si>
  <si>
    <t>CO</t>
  </si>
  <si>
    <t>Arborist Services</t>
  </si>
  <si>
    <t>Evergreen Treatment Services</t>
  </si>
  <si>
    <t>TN</t>
  </si>
  <si>
    <t>Church of God of Prophecy</t>
  </si>
  <si>
    <t>VA</t>
  </si>
  <si>
    <t>Comcast</t>
  </si>
  <si>
    <t>C1</t>
  </si>
  <si>
    <t>Newcomb Spring</t>
  </si>
  <si>
    <t>Chemlink Laboratories</t>
  </si>
  <si>
    <t>Jesuit College Preparatory School</t>
  </si>
  <si>
    <t>Diamond Offshore</t>
  </si>
  <si>
    <t>BRP US Inc</t>
  </si>
  <si>
    <t>Independant Contractor</t>
  </si>
  <si>
    <t>MO</t>
  </si>
  <si>
    <t>Northwwind Engineering</t>
  </si>
  <si>
    <t>Fakouri Electrical</t>
  </si>
  <si>
    <t>Second Empire Furniture Inc.</t>
  </si>
  <si>
    <t>state of missouri department of correcti</t>
  </si>
  <si>
    <t>Stafford Meat Co., Inc.</t>
  </si>
  <si>
    <t>Local 51</t>
  </si>
  <si>
    <t>DE</t>
  </si>
  <si>
    <t>Bank of America</t>
  </si>
  <si>
    <t>operating engineers local 158</t>
  </si>
  <si>
    <t>williams service co</t>
  </si>
  <si>
    <t>NM</t>
  </si>
  <si>
    <t>C&amp;E Concrete,inc.</t>
  </si>
  <si>
    <t>BASF Corporation</t>
  </si>
  <si>
    <t>village of solvay dpw</t>
  </si>
  <si>
    <t>Gideon Toal/U.P.R Inc.</t>
  </si>
  <si>
    <t>City of West St Paul</t>
  </si>
  <si>
    <t>Harris County</t>
  </si>
  <si>
    <t>LA</t>
  </si>
  <si>
    <t>LSU MEDICAL CENTER OF LOUISIANA</t>
  </si>
  <si>
    <t>ABERDEEN TWSP</t>
  </si>
  <si>
    <t>Micros Systems Inc.</t>
  </si>
  <si>
    <t>AR</t>
  </si>
  <si>
    <t>Arkansas Department Of Correction</t>
  </si>
  <si>
    <t>Kroger</t>
  </si>
  <si>
    <t>Alliance Data Systems</t>
  </si>
  <si>
    <t>KY</t>
  </si>
  <si>
    <t>City of Madisonville</t>
  </si>
  <si>
    <t>NC</t>
  </si>
  <si>
    <t>RCCG - Victory Temple</t>
  </si>
  <si>
    <t>Atkins and Pearce</t>
  </si>
  <si>
    <t>Orchard Supply Hardware</t>
  </si>
  <si>
    <t>Custom Phone Inc</t>
  </si>
  <si>
    <t>Greif LLC</t>
  </si>
  <si>
    <t>Girard Engineering</t>
  </si>
  <si>
    <t>AT&amp;T</t>
  </si>
  <si>
    <t>City of Chicago</t>
  </si>
  <si>
    <t>Downey welding</t>
  </si>
  <si>
    <t>Accenture</t>
  </si>
  <si>
    <t>Corvirtus</t>
  </si>
  <si>
    <t>Cricket Communications</t>
  </si>
  <si>
    <t>walmart distribution</t>
  </si>
  <si>
    <t>California Department of Justice</t>
  </si>
  <si>
    <t>Mesa Fire Department</t>
  </si>
  <si>
    <t>Ares Inc.</t>
  </si>
  <si>
    <t>Lonza Inc</t>
  </si>
  <si>
    <t>Rummel  Klepper  and  Kahl</t>
  </si>
  <si>
    <t>Aramark</t>
  </si>
  <si>
    <t>Sarasota Memorial Hospital</t>
  </si>
  <si>
    <t>Jefferson Lewis BOCES</t>
  </si>
  <si>
    <t>Fairfax County Govt.</t>
  </si>
  <si>
    <t>Perot Systems</t>
  </si>
  <si>
    <t>Martin County School District</t>
  </si>
  <si>
    <t>Sacramento Child Advocates</t>
  </si>
  <si>
    <t>City of Richmond</t>
  </si>
  <si>
    <t>Le Clos</t>
  </si>
  <si>
    <t>Bellevue School District</t>
  </si>
  <si>
    <t>American Home Shield</t>
  </si>
  <si>
    <t>ST Microelectronics</t>
  </si>
  <si>
    <t>US Air Force</t>
  </si>
  <si>
    <t>Agusta Westland</t>
  </si>
  <si>
    <t>faztec industries</t>
  </si>
  <si>
    <t>Washoe County School District</t>
  </si>
  <si>
    <t>Classic Center</t>
  </si>
  <si>
    <t>Templeton Steel</t>
  </si>
  <si>
    <t>NYS Dept. of Environmental Conservation</t>
  </si>
  <si>
    <t>Centurylink</t>
  </si>
  <si>
    <t>J.F. Shea Co., Inc.</t>
  </si>
  <si>
    <t>Hunter Industries</t>
  </si>
  <si>
    <t>SC</t>
  </si>
  <si>
    <t>Carolina Engine</t>
  </si>
  <si>
    <t>Stafford Family Chiropractic, LLC</t>
  </si>
  <si>
    <t>Vitas Healthcare Corp.</t>
  </si>
  <si>
    <t>mary washington hospital</t>
  </si>
  <si>
    <t>Town of Apple Valley</t>
  </si>
  <si>
    <t>Townsend Design</t>
  </si>
  <si>
    <t>Astrazeneca Pharmaceuticals</t>
  </si>
  <si>
    <t>Tri-River Design &amp; Construction</t>
  </si>
  <si>
    <t>AMG Imaging Supplies</t>
  </si>
  <si>
    <t>College of Westchester</t>
  </si>
  <si>
    <t>Harvard University</t>
  </si>
  <si>
    <t>primus express inc</t>
  </si>
  <si>
    <t>E-Z-GO, Textron</t>
  </si>
  <si>
    <t>ETMC Carthage</t>
  </si>
  <si>
    <t>Florida Farm Bureau Insurance Company</t>
  </si>
  <si>
    <t>Graham Packaging Inc.</t>
  </si>
  <si>
    <t>Prince William County Schools</t>
  </si>
  <si>
    <t>Alliance Datg</t>
  </si>
  <si>
    <t>Hodgdon Powder Company,  Inc.</t>
  </si>
  <si>
    <t>Metropolitan Museum of Art</t>
  </si>
  <si>
    <t>Sarnoff Corporation</t>
  </si>
  <si>
    <t>IRS</t>
  </si>
  <si>
    <t>WV</t>
  </si>
  <si>
    <t>Champion Industries-CPC Printing</t>
  </si>
  <si>
    <t>Oncology Specialists</t>
  </si>
  <si>
    <t>Finley Hospital</t>
  </si>
  <si>
    <t>Welborn Floral</t>
  </si>
  <si>
    <t>TrueNorth Insurance Companies</t>
  </si>
  <si>
    <t>Vogel Plumbing</t>
  </si>
  <si>
    <t>control point assoc</t>
  </si>
  <si>
    <t>Interfaith Medical Center</t>
  </si>
  <si>
    <t>Larry Grayson Trucking</t>
  </si>
  <si>
    <t>K&amp;K  TRANSPORT SERVICES</t>
  </si>
  <si>
    <t>New York State DEC</t>
  </si>
  <si>
    <t>D4D Technologies</t>
  </si>
  <si>
    <t>Onyx Power</t>
  </si>
  <si>
    <t>Storms Ford Lincoln</t>
  </si>
  <si>
    <t>van galder bus co.</t>
  </si>
  <si>
    <t>Canyon View Vineyard Church</t>
  </si>
  <si>
    <t>Peak CMS</t>
  </si>
  <si>
    <t>american sugar refining</t>
  </si>
  <si>
    <t>STATE FARM INSURANCE</t>
  </si>
  <si>
    <t>Coilcraft</t>
  </si>
  <si>
    <t>S.P. Richards</t>
  </si>
  <si>
    <t>altona correctional</t>
  </si>
  <si>
    <t>Town of Cheektowaga</t>
  </si>
  <si>
    <t>State of Missouri</t>
  </si>
  <si>
    <t>Avocent Corp</t>
  </si>
  <si>
    <t>Porsche Cars N.A</t>
  </si>
  <si>
    <t>Compleat Restorations</t>
  </si>
  <si>
    <t>Indus Corporation</t>
  </si>
  <si>
    <t>NYC TRANSIT</t>
  </si>
  <si>
    <t>S&amp;S Tire</t>
  </si>
  <si>
    <t>Eye care centers of america</t>
  </si>
  <si>
    <t>Dematic Corp.</t>
  </si>
  <si>
    <t>Self-employed</t>
  </si>
  <si>
    <t>NY State</t>
  </si>
  <si>
    <t>BP Corporation North America</t>
  </si>
  <si>
    <t>TEMPLE INLAND</t>
  </si>
  <si>
    <t>KS</t>
  </si>
  <si>
    <t>Farrar Corp</t>
  </si>
  <si>
    <t>Lee's Summit Schools</t>
  </si>
  <si>
    <t>CareFusion</t>
  </si>
  <si>
    <t>TransPac Aviation Academy</t>
  </si>
  <si>
    <t>TIAA-CREF</t>
  </si>
  <si>
    <t>Holland Hart LLP</t>
  </si>
  <si>
    <t>TTUHSC</t>
  </si>
  <si>
    <t>Universal Punch Corp.</t>
  </si>
  <si>
    <t>Executive Jet Management</t>
  </si>
  <si>
    <t>valley Plating</t>
  </si>
  <si>
    <t>Cypress-Fairbanks ISD</t>
  </si>
  <si>
    <t>Fleetwood Goldcowyard</t>
  </si>
  <si>
    <t>USA Properties Fund</t>
  </si>
  <si>
    <t>Tony Pai LLC</t>
  </si>
  <si>
    <t>Ideosity, Inc.</t>
  </si>
  <si>
    <t>AEP</t>
  </si>
  <si>
    <t>ConnectGO Internet Inc</t>
  </si>
  <si>
    <t>st joseph</t>
  </si>
  <si>
    <t>Westlake Chemical Company</t>
  </si>
  <si>
    <t>DDI</t>
  </si>
  <si>
    <t>Shick USA</t>
  </si>
  <si>
    <t>United Natural Food Inc</t>
  </si>
  <si>
    <t>EvolveIP</t>
  </si>
  <si>
    <t>WY</t>
  </si>
  <si>
    <t>Murphy's Mountain Jewelers</t>
  </si>
  <si>
    <t>city of hoquiam</t>
  </si>
  <si>
    <t>L-3 Communications</t>
  </si>
  <si>
    <t>Standex Engraving LLC</t>
  </si>
  <si>
    <t>City of Rio Rancho</t>
  </si>
  <si>
    <t>Broward County</t>
  </si>
  <si>
    <t>Leslie Equipment Co.</t>
  </si>
  <si>
    <t>YUMA COUNTY</t>
  </si>
  <si>
    <t>Prudential</t>
  </si>
  <si>
    <t>excell co.</t>
  </si>
  <si>
    <t>Quality Carriers</t>
  </si>
  <si>
    <t>OR</t>
  </si>
  <si>
    <t>Northwood Manufacturing</t>
  </si>
  <si>
    <t>med plus staffing</t>
  </si>
  <si>
    <t>Cosmo Films</t>
  </si>
  <si>
    <t>Swagelok</t>
  </si>
  <si>
    <t>Verizon Federal, Inc.</t>
  </si>
  <si>
    <t>Polychem</t>
  </si>
  <si>
    <t>Applebee's</t>
  </si>
  <si>
    <t>AL</t>
  </si>
  <si>
    <t>Cork, Hill and Company, L.L.C.</t>
  </si>
  <si>
    <t>carolina health care</t>
  </si>
  <si>
    <t>Advance Auto Parts</t>
  </si>
  <si>
    <t>The American Sugar Refiining Co</t>
  </si>
  <si>
    <t>Countryside Animal Hospital</t>
  </si>
  <si>
    <t>B N S F Railroad</t>
  </si>
  <si>
    <t>Mt. Olive Twp</t>
  </si>
  <si>
    <t>San Antonio Fire Department</t>
  </si>
  <si>
    <t>Nutricap Labs</t>
  </si>
  <si>
    <t>South San Francisco Fire Department</t>
  </si>
  <si>
    <t>Cudd Energy Services</t>
  </si>
  <si>
    <t>TSI CORP</t>
  </si>
  <si>
    <t>Food Lion</t>
  </si>
  <si>
    <t>Johnson &amp; Johnson</t>
  </si>
  <si>
    <t>Data Doctors</t>
  </si>
  <si>
    <t>West Ottawa Public Schools</t>
  </si>
  <si>
    <t>John Muir Health</t>
  </si>
  <si>
    <t>Horace Mann Insurance</t>
  </si>
  <si>
    <t>I-many, Inc.</t>
  </si>
  <si>
    <t>city of dixon</t>
  </si>
  <si>
    <t>tyco electronics</t>
  </si>
  <si>
    <t>dish network</t>
  </si>
  <si>
    <t>Prostar Packaging</t>
  </si>
  <si>
    <t>Agile1 Inc.</t>
  </si>
  <si>
    <t>Penn United Technologies</t>
  </si>
  <si>
    <t>Hennes Services, Inc.</t>
  </si>
  <si>
    <t>Ingles Markets</t>
  </si>
  <si>
    <t>Floor Productions llc</t>
  </si>
  <si>
    <t>NexTier Bank</t>
  </si>
  <si>
    <t>PHILIP MORRIS</t>
  </si>
  <si>
    <t>J&amp;K Fleas An'Tiques</t>
  </si>
  <si>
    <t>Frontier Telephone</t>
  </si>
  <si>
    <t>lucky eagle casino</t>
  </si>
  <si>
    <t>D3</t>
  </si>
  <si>
    <t>Hacienda La Puente USD</t>
  </si>
  <si>
    <t>OTHER</t>
  </si>
  <si>
    <t>city of yuma</t>
  </si>
  <si>
    <t>Babcock, Langbein and Co</t>
  </si>
  <si>
    <t>schneider national carriers</t>
  </si>
  <si>
    <t>L3 Communcations C.P.S.</t>
  </si>
  <si>
    <t>Amerigas</t>
  </si>
  <si>
    <t>KOIKE ARONSON INC</t>
  </si>
  <si>
    <t>medlab</t>
  </si>
  <si>
    <t>william edwards</t>
  </si>
  <si>
    <t>Apple Rehab of Old Saybrook</t>
  </si>
  <si>
    <t>medx billing services</t>
  </si>
  <si>
    <t>Capps Ag Center</t>
  </si>
  <si>
    <t>Attila Contractor</t>
  </si>
  <si>
    <t>Rialto Theater</t>
  </si>
  <si>
    <t>Town Of Stoneham Police Dept</t>
  </si>
  <si>
    <t>flexsol</t>
  </si>
  <si>
    <t>Sysco, Inc</t>
  </si>
  <si>
    <t>Octapharma</t>
  </si>
  <si>
    <t>VT</t>
  </si>
  <si>
    <t>the automaster</t>
  </si>
  <si>
    <t>houston Cold Freight</t>
  </si>
  <si>
    <t>HARPER ELECTRI CONSTRUCTION</t>
  </si>
  <si>
    <t>Colorado Mountain College</t>
  </si>
  <si>
    <t>Fidelity Investments</t>
  </si>
  <si>
    <t>Steel-T Heating Inc.</t>
  </si>
  <si>
    <t>UFCW Local 27</t>
  </si>
  <si>
    <t>Garratt Callahan</t>
  </si>
  <si>
    <t>BNP Paribas</t>
  </si>
  <si>
    <t>Customized Distribution Services</t>
  </si>
  <si>
    <t>interstate brands corp.</t>
  </si>
  <si>
    <t>VA GI Bill Education</t>
  </si>
  <si>
    <t>mercy college</t>
  </si>
  <si>
    <t>Scooter Paints</t>
  </si>
  <si>
    <t>L3 Communications C.P.S.</t>
  </si>
  <si>
    <t>the back doctor</t>
  </si>
  <si>
    <t>Walmart</t>
  </si>
  <si>
    <t>Mumm Napa</t>
  </si>
  <si>
    <t>UCF</t>
  </si>
  <si>
    <t>Graphics Packaging</t>
  </si>
  <si>
    <t>Town of Seneca Falls Highway</t>
  </si>
  <si>
    <t>Nicholson MFG</t>
  </si>
  <si>
    <t>Aquinas Academy</t>
  </si>
  <si>
    <t>MS</t>
  </si>
  <si>
    <t>McOpCo</t>
  </si>
  <si>
    <t>Dr. Demartino</t>
  </si>
  <si>
    <t>ICR</t>
  </si>
  <si>
    <t>Marie Welshinger</t>
  </si>
  <si>
    <t>MH Consulting Services</t>
  </si>
  <si>
    <t>Fisher Asset Management LLC</t>
  </si>
  <si>
    <t>State of Washington Dept of Corrections</t>
  </si>
  <si>
    <t>Roanoke City</t>
  </si>
  <si>
    <t>2Dialog</t>
  </si>
  <si>
    <t>CentrAlert</t>
  </si>
  <si>
    <t>Newark Board of Education</t>
  </si>
  <si>
    <t>kamco supply corp of new england</t>
  </si>
  <si>
    <t>pss</t>
  </si>
  <si>
    <t>escambia county board of county commissi</t>
  </si>
  <si>
    <t>DR, Inc.</t>
  </si>
  <si>
    <t>ArtsFund</t>
  </si>
  <si>
    <t>Stainless Sales Corporation</t>
  </si>
  <si>
    <t>Great southwestern construction</t>
  </si>
  <si>
    <t>International Education</t>
  </si>
  <si>
    <t>Improvement Direct</t>
  </si>
  <si>
    <t>Compusearch</t>
  </si>
  <si>
    <t>TeleNav</t>
  </si>
  <si>
    <t>Psychology Software Tools, Inc</t>
  </si>
  <si>
    <t>Impact Technologies, LLC</t>
  </si>
  <si>
    <t>baystate builders</t>
  </si>
  <si>
    <t>CONNSACS, Inc.</t>
  </si>
  <si>
    <t>Panasonic Avionics Corporation</t>
  </si>
  <si>
    <t>Turner Broadcasting</t>
  </si>
  <si>
    <t>Mediatech, Inc.</t>
  </si>
  <si>
    <t>The Capital Group</t>
  </si>
  <si>
    <t>DC</t>
  </si>
  <si>
    <t>United States Patent and Trademark Office</t>
  </si>
  <si>
    <t>Booz &amp; Company</t>
  </si>
  <si>
    <t>KTG, Inc.</t>
  </si>
  <si>
    <t>tire kingdom</t>
  </si>
  <si>
    <t>somerset county</t>
  </si>
  <si>
    <t>After Cool Fitness</t>
  </si>
  <si>
    <t>Tops Markets</t>
  </si>
  <si>
    <t>Autozone</t>
  </si>
  <si>
    <t>WENDOH Media</t>
  </si>
  <si>
    <t>Waste Management</t>
  </si>
  <si>
    <t>Abc Supply Co. Inc</t>
  </si>
  <si>
    <t>City of Lebanon</t>
  </si>
  <si>
    <t>wny urology associates</t>
  </si>
  <si>
    <t>PPG Industries, Inc.</t>
  </si>
  <si>
    <t>Ocean Spray Cranberries, Inc.</t>
  </si>
  <si>
    <t>Mac Brown Excavating</t>
  </si>
  <si>
    <t>Table Mountain Rancheria</t>
  </si>
  <si>
    <t>columbia pictures industries inc</t>
  </si>
  <si>
    <t>NetApp</t>
  </si>
  <si>
    <t>BR Instrument Corp</t>
  </si>
  <si>
    <t>Broad and Lehigh Pharmacy</t>
  </si>
  <si>
    <t>Lockheed Martin Corp.</t>
  </si>
  <si>
    <t>Small World Preschool</t>
  </si>
  <si>
    <t>South Pacific Financial</t>
  </si>
  <si>
    <t>Goodman Manufacturing</t>
  </si>
  <si>
    <t>Inmotion Hosting</t>
  </si>
  <si>
    <t>Zwingli United Church of Christ</t>
  </si>
  <si>
    <t>City of Troy</t>
  </si>
  <si>
    <t>Hagerman &amp; Company</t>
  </si>
  <si>
    <t>Fire and Life Safety America</t>
  </si>
  <si>
    <t>Hennepin County</t>
  </si>
  <si>
    <t>Tyson Foods, Inc.</t>
  </si>
  <si>
    <t>Cheesecake Factory</t>
  </si>
  <si>
    <t>State Of California</t>
  </si>
  <si>
    <t>State of Oregon</t>
  </si>
  <si>
    <t>Marin Community College District</t>
  </si>
  <si>
    <t>IBIS Advisors Co.</t>
  </si>
  <si>
    <t>Zuccareli's</t>
  </si>
  <si>
    <t>EÂ² Inc.</t>
  </si>
  <si>
    <t>Valley Regional Medical Center</t>
  </si>
  <si>
    <t>Rice University - School of Music</t>
  </si>
  <si>
    <t>Cruses-n-More</t>
  </si>
  <si>
    <t>Robinson Helicopter</t>
  </si>
  <si>
    <t>Salamander Fire Protection</t>
  </si>
  <si>
    <t>Millenium Partners</t>
  </si>
  <si>
    <t>A&amp;N International</t>
  </si>
  <si>
    <t>Pcdata</t>
  </si>
  <si>
    <t>supplemental healthcare</t>
  </si>
  <si>
    <t>metlife</t>
  </si>
  <si>
    <t>Ticketmaster</t>
  </si>
  <si>
    <t>Hawaii Agriculture Research Center</t>
  </si>
  <si>
    <t>Cooks Cleaning</t>
  </si>
  <si>
    <t>BBVA Compass</t>
  </si>
  <si>
    <t>Mattingly Electric</t>
  </si>
  <si>
    <t>LAYTON MANUFACTRING</t>
  </si>
  <si>
    <t>ira mast</t>
  </si>
  <si>
    <t>Idyllwild Arts Foundation</t>
  </si>
  <si>
    <t>Firsthealth of the carolinas</t>
  </si>
  <si>
    <t>Specialty Sports Venture (Vail Resorts)</t>
  </si>
  <si>
    <t>Virginia Military Institute</t>
  </si>
  <si>
    <t>The University of Chicago</t>
  </si>
  <si>
    <t>mercury insurance</t>
  </si>
  <si>
    <t>UPMC Centers for Rehab Services</t>
  </si>
  <si>
    <t>Anika Therapeutics</t>
  </si>
  <si>
    <t>PC Richard and Son</t>
  </si>
  <si>
    <t>Creative Concrete Solutions</t>
  </si>
  <si>
    <t>CBS</t>
  </si>
  <si>
    <t>Kaiser Permanente</t>
  </si>
  <si>
    <t>Mcdonalds</t>
  </si>
  <si>
    <t>TERC</t>
  </si>
  <si>
    <t>Apple Inc</t>
  </si>
  <si>
    <t>Citrus Health and Rehab</t>
  </si>
  <si>
    <t>Ronald S. Haft</t>
  </si>
  <si>
    <t>Barclays Capital</t>
  </si>
  <si>
    <t>inet</t>
  </si>
  <si>
    <t>1st Class Sleep Diagnostics, Inc.</t>
  </si>
  <si>
    <t>wells fargo bank`</t>
  </si>
  <si>
    <t>Stanley Access Technologies</t>
  </si>
  <si>
    <t>Datasoft Inc.</t>
  </si>
  <si>
    <t>Ring Power</t>
  </si>
  <si>
    <t>Linkus (Contracted)</t>
  </si>
  <si>
    <t>Car Quest</t>
  </si>
  <si>
    <t>United BMW of Roswell</t>
  </si>
  <si>
    <t>u.s. security assoiciates inc</t>
  </si>
  <si>
    <t>Miami Dade Corrections and Rehabilitatio</t>
  </si>
  <si>
    <t>Arthur J Gallagher</t>
  </si>
  <si>
    <t>Venue Security Corp</t>
  </si>
  <si>
    <t>Boston College</t>
  </si>
  <si>
    <t>Nationwide Mutual Insurance Company</t>
  </si>
  <si>
    <t>Trc Staffing</t>
  </si>
  <si>
    <t>Boykin Transport</t>
  </si>
  <si>
    <t>TNT POOL SERVICE</t>
  </si>
  <si>
    <t>QPS LLC</t>
  </si>
  <si>
    <t>city of miami beach</t>
  </si>
  <si>
    <t>fritz plumbing</t>
  </si>
  <si>
    <t>Chicago Transit Authority</t>
  </si>
  <si>
    <t>Six to Eight Inc</t>
  </si>
  <si>
    <t>Christian Coalition of Florida</t>
  </si>
  <si>
    <t>Valley Learning Center</t>
  </si>
  <si>
    <t>M&amp;K II</t>
  </si>
  <si>
    <t>Southwestern Company</t>
  </si>
  <si>
    <t>Backcountry.com</t>
  </si>
  <si>
    <t>Wells Fargo Advisors</t>
  </si>
  <si>
    <t>TW&amp;C</t>
  </si>
  <si>
    <t>new york city marshal</t>
  </si>
  <si>
    <t>Military</t>
  </si>
  <si>
    <t>Northrop Grumman</t>
  </si>
  <si>
    <t>US Security Associates</t>
  </si>
  <si>
    <t>Houston Fire Dept.</t>
  </si>
  <si>
    <t>Oakley</t>
  </si>
  <si>
    <t>Doctor's Ambulance Service</t>
  </si>
  <si>
    <t>pizza inn</t>
  </si>
  <si>
    <t>the severn group</t>
  </si>
  <si>
    <t>hot chocolate sparrow</t>
  </si>
  <si>
    <t>Door Pro America</t>
  </si>
  <si>
    <t>Harris Corporation</t>
  </si>
  <si>
    <t>USAF</t>
  </si>
  <si>
    <t>coastal tec</t>
  </si>
  <si>
    <t>brittany farms health center</t>
  </si>
  <si>
    <t>US Cellular</t>
  </si>
  <si>
    <t>Guardian Fiberglass</t>
  </si>
  <si>
    <t>Owens-Illinois</t>
  </si>
  <si>
    <t>cheesecake factory</t>
  </si>
  <si>
    <t>pitman company</t>
  </si>
  <si>
    <t>charrette pitman</t>
  </si>
  <si>
    <t>CORNELL COMPANIES</t>
  </si>
  <si>
    <t>Georgia Tech</t>
  </si>
  <si>
    <t>star trucking</t>
  </si>
  <si>
    <t>RENO Hardware &amp; Supply, Inc.</t>
  </si>
  <si>
    <t>The Grafton</t>
  </si>
  <si>
    <t>Stanford University</t>
  </si>
  <si>
    <t>New Orleans Hornets</t>
  </si>
  <si>
    <t>centria</t>
  </si>
  <si>
    <t>Patrick Buick GMC</t>
  </si>
  <si>
    <t>Elan Pharma via Bayside Solutions</t>
  </si>
  <si>
    <t>Hyatt Vi</t>
  </si>
  <si>
    <t>Apple, Inc.</t>
  </si>
  <si>
    <t>Myself--Childcare</t>
  </si>
  <si>
    <t>TCBY</t>
  </si>
  <si>
    <t>ShatzmanBaker, PC</t>
  </si>
  <si>
    <t>Wegmans Food Markets</t>
  </si>
  <si>
    <t>Vera Reporting</t>
  </si>
  <si>
    <t>RES Health Care</t>
  </si>
  <si>
    <t>Colorstyle Incorporated</t>
  </si>
  <si>
    <t>Walgreens</t>
  </si>
  <si>
    <t>Capital One Financial</t>
  </si>
  <si>
    <t>Gunnison County Electric Association</t>
  </si>
  <si>
    <t>Convergys</t>
  </si>
  <si>
    <t>ECC Capital Corporation</t>
  </si>
  <si>
    <t>City of Tempe</t>
  </si>
  <si>
    <t>Global Quality Trade</t>
  </si>
  <si>
    <t>The Security Title Guarantee Corporation</t>
  </si>
  <si>
    <t>The Polyclinic</t>
  </si>
  <si>
    <t>Law Offices of Sandy Lipkin</t>
  </si>
  <si>
    <t>Linebarger Goggan Blair &amp; Sampson</t>
  </si>
  <si>
    <t>Credit Suisse AG</t>
  </si>
  <si>
    <t>American Institute for Foreign Studies</t>
  </si>
  <si>
    <t>Austin Home Base Community School</t>
  </si>
  <si>
    <t>Straub Clinic &amp; Hospital</t>
  </si>
  <si>
    <t>Jimmy John's</t>
  </si>
  <si>
    <t>Kevin Leong</t>
  </si>
  <si>
    <t>Ohio Public Employees Retirement System</t>
  </si>
  <si>
    <t>Sutter health. Eden/Alta bates</t>
  </si>
  <si>
    <t>E3</t>
  </si>
  <si>
    <t>Batten and Shaw, Inc.</t>
  </si>
  <si>
    <t>NourishLife</t>
  </si>
  <si>
    <t>barley creek</t>
  </si>
  <si>
    <t>F</t>
  </si>
  <si>
    <t>F1</t>
  </si>
  <si>
    <t>American Medic of Charlotte Co.</t>
  </si>
  <si>
    <t>SAIC</t>
  </si>
  <si>
    <t>Oceans Eleven Casino</t>
  </si>
  <si>
    <t>Elite line Services</t>
  </si>
  <si>
    <t>DCS, Inc</t>
  </si>
  <si>
    <t>Restoration Heat&amp; Air</t>
  </si>
  <si>
    <t>City Of Seattle</t>
  </si>
  <si>
    <t>Waste Industries</t>
  </si>
  <si>
    <t>ppc</t>
  </si>
  <si>
    <t>Dept. of Social Services</t>
  </si>
  <si>
    <t>Tanner Medical Center</t>
  </si>
  <si>
    <t>Infinite Systems Services Incorporated</t>
  </si>
  <si>
    <t>Self Employed</t>
  </si>
  <si>
    <t>clayton williams energy</t>
  </si>
  <si>
    <t>Flightline</t>
  </si>
  <si>
    <t>Royalty Limousines</t>
  </si>
  <si>
    <t>sorrell dev</t>
  </si>
  <si>
    <t>SMG Search</t>
  </si>
  <si>
    <t>MT</t>
  </si>
  <si>
    <t>Liquid Gold Well Service</t>
  </si>
  <si>
    <t>Wal-Mart</t>
  </si>
  <si>
    <t>Five Guys</t>
  </si>
  <si>
    <t>Alliance Audio Visual</t>
  </si>
  <si>
    <t>WALMART</t>
  </si>
  <si>
    <t>Walt Disney World Resorts</t>
  </si>
  <si>
    <t>Marriott International</t>
  </si>
  <si>
    <t>lotus marketing group</t>
  </si>
  <si>
    <t>REC Solar</t>
  </si>
  <si>
    <t>Sprint</t>
  </si>
  <si>
    <t>Merritt's Ace Hardware</t>
  </si>
  <si>
    <t>Whitman Financial Services</t>
  </si>
  <si>
    <t>Jackson Independent School System</t>
  </si>
  <si>
    <t>Home Depot</t>
  </si>
  <si>
    <t>Standard Courier</t>
  </si>
  <si>
    <t>Betts Express</t>
  </si>
  <si>
    <t>ICF International</t>
  </si>
  <si>
    <t>Area Agency on Aging</t>
  </si>
  <si>
    <t>Millercoors</t>
  </si>
  <si>
    <t>Keller ISD</t>
  </si>
  <si>
    <t>RPi Electric</t>
  </si>
  <si>
    <t>LOCKHEED MARTIN CORPORATION</t>
  </si>
  <si>
    <t>RF Technologies</t>
  </si>
  <si>
    <t>A.L.Ayala Roofing co.inc.</t>
  </si>
  <si>
    <t>con edison</t>
  </si>
  <si>
    <t>Leggette, Brashears &amp; Graham, Inc.</t>
  </si>
  <si>
    <t>Bourough of Butler</t>
  </si>
  <si>
    <t>Raleigh-Durham Airport Authority</t>
  </si>
  <si>
    <t>Hackley School</t>
  </si>
  <si>
    <t>Ezee car wash</t>
  </si>
  <si>
    <t>Costco Wholesale</t>
  </si>
  <si>
    <t>Housing Authority of CityNew Britain</t>
  </si>
  <si>
    <t>CITY OF RUNAWAY BAY</t>
  </si>
  <si>
    <t>AgnetSolid</t>
  </si>
  <si>
    <t>Amphora, Inc.</t>
  </si>
  <si>
    <t>iLumen, Inc.</t>
  </si>
  <si>
    <t>Colonial Heights City Schools</t>
  </si>
  <si>
    <t>JBL Professional</t>
  </si>
  <si>
    <t>CableVision</t>
  </si>
  <si>
    <t>University of Chicago</t>
  </si>
  <si>
    <t>Twin Distributing, Inc</t>
  </si>
  <si>
    <t>Global Parcel Service</t>
  </si>
  <si>
    <t>okanogan co pud</t>
  </si>
  <si>
    <t>United States District Court</t>
  </si>
  <si>
    <t>Equifax Inc</t>
  </si>
  <si>
    <t>Walton County Public School</t>
  </si>
  <si>
    <t>Ingram Insurance Agency</t>
  </si>
  <si>
    <t>Controlled Automation</t>
  </si>
  <si>
    <t>AAR Airlift</t>
  </si>
  <si>
    <t>Merchants &amp; Farmers Bank</t>
  </si>
  <si>
    <t>Mckesson</t>
  </si>
  <si>
    <t>RAFFERTY SUBARU</t>
  </si>
  <si>
    <t>U.S. Air Force</t>
  </si>
  <si>
    <t>O T Plus, Inc</t>
  </si>
  <si>
    <t>Indian Health Services</t>
  </si>
  <si>
    <t>Kiwiplan Inc</t>
  </si>
  <si>
    <t>D&amp;R Electric</t>
  </si>
  <si>
    <t>Chicago Franchise Systems</t>
  </si>
  <si>
    <t>Town of Mansfield</t>
  </si>
  <si>
    <t>Ferguson-Florissant School District</t>
  </si>
  <si>
    <t>Central States Funds</t>
  </si>
  <si>
    <t>Benfield Lighting Inc.</t>
  </si>
  <si>
    <t>Housing Authority of the City of Tulsa</t>
  </si>
  <si>
    <t>First Republic bank</t>
  </si>
  <si>
    <t>USDA</t>
  </si>
  <si>
    <t>Palm Valley Church</t>
  </si>
  <si>
    <t>Lumension Security</t>
  </si>
  <si>
    <t>pelican products</t>
  </si>
  <si>
    <t>Master Pitching Machine</t>
  </si>
  <si>
    <t>Examinetics</t>
  </si>
  <si>
    <t>Marshalls</t>
  </si>
  <si>
    <t>Federal Aviation Administration</t>
  </si>
  <si>
    <t>wrymark</t>
  </si>
  <si>
    <t>State Farm</t>
  </si>
  <si>
    <t>Quality Nissan</t>
  </si>
  <si>
    <t>Schaedler Yesco</t>
  </si>
  <si>
    <t>BRIGGS ELECTRIC INC.</t>
  </si>
  <si>
    <t>RGA Wealth Management</t>
  </si>
  <si>
    <t>DA Heating</t>
  </si>
  <si>
    <t>Milwaukee School of Engineering</t>
  </si>
  <si>
    <t>stanislaus county</t>
  </si>
  <si>
    <t>okonite cables</t>
  </si>
  <si>
    <t>McCook Cold Storage</t>
  </si>
  <si>
    <t>St. Tammany Parish Hospital</t>
  </si>
  <si>
    <t>lowes</t>
  </si>
  <si>
    <t>Midwest Transit Equipment of MI</t>
  </si>
  <si>
    <t>United States Navy</t>
  </si>
  <si>
    <t>The Physician &amp; Midwife Collaborative Practice</t>
  </si>
  <si>
    <t>Wingate University</t>
  </si>
  <si>
    <t>USPS</t>
  </si>
  <si>
    <t>Wing memorial hospital</t>
  </si>
  <si>
    <t>Mt. Clemens General Hospital</t>
  </si>
  <si>
    <t>Army National Guard</t>
  </si>
  <si>
    <t>Morton Grove School District 70</t>
  </si>
  <si>
    <t>SSJID</t>
  </si>
  <si>
    <t>Las Vegas Metro Police</t>
  </si>
  <si>
    <t>Andrews Restaurant Supply</t>
  </si>
  <si>
    <t>SOUTHEAST KANSAS EDUCATION SERVICE CENTE</t>
  </si>
  <si>
    <t>Alameda Co Health Dept</t>
  </si>
  <si>
    <t>Department of Defense</t>
  </si>
  <si>
    <t>University of Maryland Medical Center</t>
  </si>
  <si>
    <t>SGT</t>
  </si>
  <si>
    <t>Besteway Recycling</t>
  </si>
  <si>
    <t>MENGESROLLER.COM</t>
  </si>
  <si>
    <t>Carabin &amp; Shaw, P.C.</t>
  </si>
  <si>
    <t>Smith Drug</t>
  </si>
  <si>
    <t>Comsys</t>
  </si>
  <si>
    <t>Berkeley SD 87</t>
  </si>
  <si>
    <t>Charlotte Jet, inc.</t>
  </si>
  <si>
    <t>LAWS ELECTRONCS</t>
  </si>
  <si>
    <t>Coalinga State Hospital</t>
  </si>
  <si>
    <t>Project IMPACT</t>
  </si>
  <si>
    <t>Columbus State Uni.</t>
  </si>
  <si>
    <t>Children's Discovery Center</t>
  </si>
  <si>
    <t>Luxury Yacht Group</t>
  </si>
  <si>
    <t>Delta Transport</t>
  </si>
  <si>
    <t>mandile fruit co</t>
  </si>
  <si>
    <t>Sears</t>
  </si>
  <si>
    <t>SouthWest Express</t>
  </si>
  <si>
    <t>Verizon</t>
  </si>
  <si>
    <t>SAM'S TOWN HOTEL</t>
  </si>
  <si>
    <t>Golden Artist colors</t>
  </si>
  <si>
    <t>Lion Sleep Labs</t>
  </si>
  <si>
    <t>osram sylvania</t>
  </si>
  <si>
    <t>Island Pump &amp; Tank</t>
  </si>
  <si>
    <t>Devan Acura</t>
  </si>
  <si>
    <t>Self</t>
  </si>
  <si>
    <t>pilgrims</t>
  </si>
  <si>
    <t>Kellogg, Brown, and Root</t>
  </si>
  <si>
    <t>Millen United Methodist Church</t>
  </si>
  <si>
    <t>Access Insurance</t>
  </si>
  <si>
    <t>shields nursing center</t>
  </si>
  <si>
    <t>Thirteen23 Corp</t>
  </si>
  <si>
    <t>Towne Park</t>
  </si>
  <si>
    <t>Gensler</t>
  </si>
  <si>
    <t>Rosenbauer General Safety</t>
  </si>
  <si>
    <t>Law Office of Jillian Sidoti</t>
  </si>
  <si>
    <t>Chesapeake Medical Staffing</t>
  </si>
  <si>
    <t>Stape &amp; Gebeloff</t>
  </si>
  <si>
    <t>Northwest Landscaping Inc.</t>
  </si>
  <si>
    <t>PROVIDENCE EMILY COURT</t>
  </si>
  <si>
    <t>Environ-Civil Engineering Ltd.</t>
  </si>
  <si>
    <t>Business Techonolgy Solutions</t>
  </si>
  <si>
    <t>Rex Direct Net, Inc.</t>
  </si>
  <si>
    <t>transportation security administration</t>
  </si>
  <si>
    <t>J. Alexanders</t>
  </si>
  <si>
    <t>Microbiology International</t>
  </si>
  <si>
    <t>GACHINA LANDSCAPING</t>
  </si>
  <si>
    <t>Foundation Capital</t>
  </si>
  <si>
    <t>WZ Elkins</t>
  </si>
  <si>
    <t>Dynamic Paint Solutions</t>
  </si>
  <si>
    <t>Lawrys</t>
  </si>
  <si>
    <t>Visual Elements</t>
  </si>
  <si>
    <t>Dept. of Homeland Security</t>
  </si>
  <si>
    <t>Convert2Media LLC</t>
  </si>
  <si>
    <t>The Green Solution</t>
  </si>
  <si>
    <t>usmc</t>
  </si>
  <si>
    <t>Pernix Therapeutics Holdings, Inc.</t>
  </si>
  <si>
    <t>State of Minnesota</t>
  </si>
  <si>
    <t>Serra Manufactoring</t>
  </si>
  <si>
    <t>Brown and Caldwell</t>
  </si>
  <si>
    <t>Sunbelt Staffing</t>
  </si>
  <si>
    <t>medco health solutions</t>
  </si>
  <si>
    <t>Abercrombie &amp; Fitch</t>
  </si>
  <si>
    <t>ASML</t>
  </si>
  <si>
    <t>CPSI</t>
  </si>
  <si>
    <t>Advantage Data  Inc.</t>
  </si>
  <si>
    <t>ETSNA</t>
  </si>
  <si>
    <t>Yavapai College</t>
  </si>
  <si>
    <t>Camin Cargo Control</t>
  </si>
  <si>
    <t>Hydra Force Inc.</t>
  </si>
  <si>
    <t>SD</t>
  </si>
  <si>
    <t>Z-Wireless Verizon Wireless Premium Reta</t>
  </si>
  <si>
    <t>Hyundai Marine &amp; Fire Insurance Co, Ltd</t>
  </si>
  <si>
    <t>Disneyland-Sodexo</t>
  </si>
  <si>
    <t>AMR Group</t>
  </si>
  <si>
    <t>Denver Water</t>
  </si>
  <si>
    <t>City of Davis</t>
  </si>
  <si>
    <t>MJ Tank Lines</t>
  </si>
  <si>
    <t>Sharp Automotive</t>
  </si>
  <si>
    <t>McClain &amp; Co.</t>
  </si>
  <si>
    <t>Invesco</t>
  </si>
  <si>
    <t>Actionecho</t>
  </si>
  <si>
    <t>Tobyhanna Army Depot</t>
  </si>
  <si>
    <t>U.S. Navy</t>
  </si>
  <si>
    <t>Knight transportation</t>
  </si>
  <si>
    <t>bike america</t>
  </si>
  <si>
    <t>David Fong, D.D.S.</t>
  </si>
  <si>
    <t>awnings by bill lioyd llc</t>
  </si>
  <si>
    <t>Santaro Trucking Co</t>
  </si>
  <si>
    <t>Travis Central Appraisal District</t>
  </si>
  <si>
    <t>MillenWorks</t>
  </si>
  <si>
    <t>US Army</t>
  </si>
  <si>
    <t>Ricks Electric</t>
  </si>
  <si>
    <t>Mattress Firm</t>
  </si>
  <si>
    <t>kohls</t>
  </si>
  <si>
    <t>Formula Public Relations</t>
  </si>
  <si>
    <t>Frank Felino Architect</t>
  </si>
  <si>
    <t>W Hotel</t>
  </si>
  <si>
    <t>Perkins</t>
  </si>
  <si>
    <t>Pepsi Bottling Company</t>
  </si>
  <si>
    <t>Netjets Aviation Inc.</t>
  </si>
  <si>
    <t>N W Service Enterprises INC</t>
  </si>
  <si>
    <t>Titanium Metals Corporation</t>
  </si>
  <si>
    <t>Owens Corning</t>
  </si>
  <si>
    <t>Reno iPhone iPod Repair</t>
  </si>
  <si>
    <t>Advanced Technology Services</t>
  </si>
  <si>
    <t>pizza hut</t>
  </si>
  <si>
    <t>Group Acumen</t>
  </si>
  <si>
    <t>Kellwood Company</t>
  </si>
  <si>
    <t>TEL EXCEL INC</t>
  </si>
  <si>
    <t>Miami air international</t>
  </si>
  <si>
    <t>Seapointe</t>
  </si>
  <si>
    <t>ABM/Cushman Wakefield</t>
  </si>
  <si>
    <t>NDS Americas</t>
  </si>
  <si>
    <t>Injured Workers Pharmacy</t>
  </si>
  <si>
    <t>M.L. Wisner</t>
  </si>
  <si>
    <t>OvS</t>
  </si>
  <si>
    <t>Hi Lex Controls, Inc</t>
  </si>
  <si>
    <t>Diocese of Long Island</t>
  </si>
  <si>
    <t>Hudson Health Plan</t>
  </si>
  <si>
    <t>Ted Britt Ford</t>
  </si>
  <si>
    <t>Market City Caffe</t>
  </si>
  <si>
    <t>Tifanny &amp; Company</t>
  </si>
  <si>
    <t>Groupon, Inc</t>
  </si>
  <si>
    <t>Superior Mobile Medics</t>
  </si>
  <si>
    <t>Sporty's Pub</t>
  </si>
  <si>
    <t>Adrian Yi</t>
  </si>
  <si>
    <t>Thunderbird Adventist Academy</t>
  </si>
  <si>
    <t>Brother Martin High School</t>
  </si>
  <si>
    <t>Kroger Co</t>
  </si>
  <si>
    <t>FLYNG STAR CAFE</t>
  </si>
  <si>
    <t>The Art Institute of Phoenix</t>
  </si>
  <si>
    <t>E2</t>
  </si>
  <si>
    <t>Great Reunions</t>
  </si>
  <si>
    <t>Sierra Nevada Corp</t>
  </si>
  <si>
    <t>Harchuck Construction</t>
  </si>
  <si>
    <t>VENTURE MECHANICAL, INC.</t>
  </si>
  <si>
    <t>Illinois Transport inc.</t>
  </si>
  <si>
    <t>Kimsey &amp; DeBari, P.A.</t>
  </si>
  <si>
    <t>US Computer Corp. - Chevron</t>
  </si>
  <si>
    <t>Column1</t>
  </si>
  <si>
    <t>Bin</t>
  </si>
  <si>
    <t>More</t>
  </si>
  <si>
    <t>Frequency</t>
  </si>
  <si>
    <t>ANNUAL INCOME</t>
  </si>
  <si>
    <t>Column 1</t>
  </si>
  <si>
    <t>Column 2</t>
  </si>
  <si>
    <t>CORRELATION</t>
  </si>
  <si>
    <t>COVARIANCE</t>
  </si>
  <si>
    <t>TEST ACCOUNT TO TEST PAYMENT</t>
  </si>
  <si>
    <t>DTI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</si>
  <si>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</si>
  <si>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</si>
  <si>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</si>
  <si>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</si>
  <si>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</si>
  <si>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</si>
  <si>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</si>
  <si>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</si>
  <si>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</si>
  <si>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</si>
  <si>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</si>
  <si>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</si>
  <si>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</si>
  <si>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Pooled Variance</t>
  </si>
  <si>
    <t>F-Test Two-Sample for Variances</t>
  </si>
  <si>
    <t>P(F&lt;=f) one-tail</t>
  </si>
  <si>
    <t>F Critical one-tail</t>
  </si>
  <si>
    <t>z-Test: Two Sample for Means</t>
  </si>
  <si>
    <t>Variable 1</t>
  </si>
  <si>
    <t>Variable 2</t>
  </si>
  <si>
    <t>Known Variance</t>
  </si>
  <si>
    <t>z</t>
  </si>
  <si>
    <t>P(Z&lt;=z) one-tail</t>
  </si>
  <si>
    <t>z Critical one-tail</t>
  </si>
  <si>
    <t>P(Z&lt;=z) two-tail</t>
  </si>
  <si>
    <t>z Critical two-tail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</si>
  <si>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</si>
  <si>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</si>
  <si>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</si>
  <si>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</si>
  <si>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</si>
  <si>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</si>
  <si>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</si>
  <si>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</si>
  <si>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</si>
  <si>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P-value</t>
  </si>
  <si>
    <t>F crit</t>
  </si>
  <si>
    <t>Between Groups</t>
  </si>
  <si>
    <t>Within Groups</t>
  </si>
  <si>
    <t>Total</t>
  </si>
  <si>
    <t>NORMAL DISTIBUTION</t>
  </si>
  <si>
    <t>MEAN</t>
  </si>
  <si>
    <t>TOTAL</t>
  </si>
  <si>
    <t>expected value</t>
  </si>
  <si>
    <t>RENT(CHARGED OFF)</t>
  </si>
  <si>
    <t>RENT(FULLY PAID)</t>
  </si>
  <si>
    <t>(Y)Charged Off</t>
  </si>
  <si>
    <t>(N)Fully paid</t>
  </si>
  <si>
    <t>RENT(Y)</t>
  </si>
  <si>
    <t>RENT(FULLY PAID)(Y)</t>
  </si>
  <si>
    <t>RENT(N)</t>
  </si>
  <si>
    <t>RENT(FULLY PAID)(N)</t>
  </si>
  <si>
    <t>constribution</t>
  </si>
  <si>
    <t>constribution sum</t>
  </si>
  <si>
    <t>DF</t>
  </si>
  <si>
    <t>P VALUE</t>
  </si>
  <si>
    <t xml:space="preserve"> Shape: Bell-shaped and symmetric.</t>
  </si>
  <si>
    <t>A covariance of -1090.53 is negative, indicating a negative relationship between the returns of test account and test payment.</t>
  </si>
  <si>
    <t>A correlation of 1 is strong postive between test account to test payment.</t>
  </si>
  <si>
    <t xml:space="preserve"> Symmetry: Probability below the mean less than probability above the mean.</t>
  </si>
  <si>
    <t>These measures help understand where most values cluster, offering insights into the central tendencies of the data.</t>
  </si>
  <si>
    <t>These measures provide insights into how data points are distributed or dispersed around the center</t>
  </si>
  <si>
    <t>IN,this histrogram 171.3710714 bin have bigest frequency 114 and 705.2371 bin have lowest 0 frequency.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</si>
</sst>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color rgb="FF0D0D0D"/>
      <name val="Segoe U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D0D0D"/>
      <name val="Segoe UI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theme="4"/>
      </patternFill>
    </fill>
    <fill>
      <patternFill patternType="solid">
        <fgColor theme="6" tint="0.39997558519241921"/>
        <bgColor theme="4" tint="0.79998168889431442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0">
    <xf numFmtId="0" fontId="0" fillId="0" borderId="0" xfId="0"/>
    <xf numFmtId="14" fontId="0" fillId="0" borderId="0" xfId="0" applyNumberFormat="1"/>
    <xf numFmtId="0" fontId="0" fillId="33" borderId="0" xfId="0" applyFill="1"/>
    <xf numFmtId="0" fontId="17" fillId="33" borderId="11" xfId="0" applyFont="1" applyFill="1" applyBorder="1"/>
    <xf numFmtId="0" fontId="0" fillId="34" borderId="0" xfId="0" applyFill="1"/>
    <xf numFmtId="0" fontId="0" fillId="35" borderId="0" xfId="0" applyFont="1" applyFill="1"/>
    <xf numFmtId="0" fontId="17" fillId="35" borderId="0" xfId="0" applyFont="1" applyFill="1"/>
    <xf numFmtId="0" fontId="0" fillId="35" borderId="0" xfId="0" applyFill="1"/>
    <xf numFmtId="0" fontId="0" fillId="35" borderId="0" xfId="0" applyFont="1" applyFill="1" applyBorder="1"/>
    <xf numFmtId="0" fontId="17" fillId="35" borderId="0" xfId="0" applyFont="1" applyFill="1" applyBorder="1"/>
    <xf numFmtId="0" fontId="0" fillId="35" borderId="0" xfId="0" applyFill="1" applyBorder="1"/>
    <xf numFmtId="0" fontId="18" fillId="33" borderId="0" xfId="0" applyFont="1" applyFill="1" applyBorder="1"/>
    <xf numFmtId="0" fontId="17" fillId="37" borderId="0" xfId="0" applyFont="1" applyFill="1" applyBorder="1"/>
    <xf numFmtId="0" fontId="0" fillId="35" borderId="10" xfId="0" applyFont="1" applyFill="1" applyBorder="1"/>
    <xf numFmtId="0" fontId="0" fillId="35" borderId="10" xfId="0" applyFill="1" applyBorder="1"/>
    <xf numFmtId="0" fontId="0" fillId="36" borderId="10" xfId="0" applyFont="1" applyFill="1" applyBorder="1"/>
    <xf numFmtId="9" fontId="0" fillId="35" borderId="10" xfId="0" applyNumberFormat="1" applyFont="1" applyFill="1" applyBorder="1"/>
    <xf numFmtId="0" fontId="21" fillId="33" borderId="0" xfId="0" applyFont="1" applyFill="1" applyBorder="1"/>
    <xf numFmtId="0" fontId="17" fillId="38" borderId="0" xfId="0" applyFont="1" applyFill="1" applyBorder="1"/>
    <xf numFmtId="0" fontId="20" fillId="33" borderId="0" xfId="0" applyFont="1" applyFill="1" applyBorder="1" applyAlignment="1">
      <alignment horizontal="center"/>
    </xf>
    <xf numFmtId="0" fontId="0" fillId="39" borderId="10" xfId="0" applyFont="1" applyFill="1" applyBorder="1" applyAlignment="1"/>
    <xf numFmtId="0" fontId="0" fillId="35" borderId="11" xfId="0" applyFill="1" applyBorder="1"/>
    <xf numFmtId="0" fontId="18" fillId="33" borderId="0" xfId="0" applyFont="1" applyFill="1"/>
    <xf numFmtId="0" fontId="0" fillId="40" borderId="11" xfId="0" applyFont="1" applyFill="1" applyBorder="1" applyAlignment="1"/>
    <xf numFmtId="0" fontId="0" fillId="40" borderId="11" xfId="0" applyFont="1" applyFill="1" applyBorder="1"/>
    <xf numFmtId="0" fontId="19" fillId="34" borderId="11" xfId="0" applyFont="1" applyFill="1" applyBorder="1" applyAlignment="1">
      <alignment horizontal="center"/>
    </xf>
    <xf numFmtId="0" fontId="0" fillId="34" borderId="11" xfId="0" applyFont="1" applyFill="1" applyBorder="1" applyAlignment="1"/>
    <xf numFmtId="0" fontId="0" fillId="34" borderId="11" xfId="0" applyFont="1" applyFill="1" applyBorder="1"/>
    <xf numFmtId="0" fontId="13" fillId="35" borderId="0" xfId="0" applyFont="1" applyFill="1"/>
    <xf numFmtId="0" fontId="13" fillId="33" borderId="10" xfId="0" applyFont="1" applyFill="1" applyBorder="1"/>
    <xf numFmtId="0" fontId="17" fillId="34" borderId="10" xfId="0" applyFont="1" applyFill="1" applyBorder="1"/>
    <xf numFmtId="0" fontId="19" fillId="34" borderId="10" xfId="0" applyFont="1" applyFill="1" applyBorder="1" applyAlignment="1">
      <alignment horizontal="center"/>
    </xf>
    <xf numFmtId="0" fontId="0" fillId="34" borderId="10" xfId="0" applyFont="1" applyFill="1" applyBorder="1" applyAlignment="1"/>
    <xf numFmtId="0" fontId="0" fillId="34" borderId="10" xfId="0" applyFill="1" applyBorder="1"/>
    <xf numFmtId="0" fontId="0" fillId="34" borderId="10" xfId="0" applyFill="1" applyBorder="1" applyAlignment="1"/>
    <xf numFmtId="0" fontId="13" fillId="41" borderId="11" xfId="0" applyFont="1" applyFill="1" applyBorder="1"/>
    <xf numFmtId="0" fontId="0" fillId="42" borderId="11" xfId="0" applyFont="1" applyFill="1" applyBorder="1"/>
    <xf numFmtId="0" fontId="0" fillId="43" borderId="11" xfId="0" applyFont="1" applyFill="1" applyBorder="1"/>
    <xf numFmtId="0" fontId="0" fillId="38" borderId="12" xfId="0" applyFont="1" applyFill="1" applyBorder="1"/>
    <xf numFmtId="0" fontId="0" fillId="35" borderId="12" xfId="0" applyFont="1" applyFill="1" applyBorder="1"/>
    <xf numFmtId="0" fontId="13" fillId="41" borderId="12" xfId="0" applyFont="1" applyFill="1" applyBorder="1"/>
    <xf numFmtId="0" fontId="0" fillId="44" borderId="10" xfId="0" applyFill="1" applyBorder="1"/>
    <xf numFmtId="0" fontId="17" fillId="33" borderId="0" xfId="0" applyFont="1" applyFill="1"/>
    <xf numFmtId="0" fontId="22" fillId="35" borderId="0" xfId="0" applyFont="1" applyFill="1" applyAlignment="1">
      <alignment horizontal="left" vertical="center" indent="1"/>
    </xf>
    <xf numFmtId="0" fontId="22" fillId="35" borderId="0" xfId="0" applyFont="1" applyFill="1"/>
    <xf numFmtId="0" fontId="23" fillId="35" borderId="0" xfId="0" applyFont="1" applyFill="1"/>
    <xf numFmtId="0" fontId="24" fillId="35" borderId="0" xfId="0" applyFont="1" applyFill="1"/>
    <xf numFmtId="0" fontId="0" fillId="35" borderId="0" xfId="0" applyFill="1" applyAlignment="1">
      <alignment horizontal="center"/>
    </xf>
    <xf numFmtId="0" fontId="25" fillId="35" borderId="0" xfId="0" applyFont="1" applyFill="1"/>
    <xf numFmtId="0" fontId="23" fillId="35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mruColors>
      <color rgb="FFD9BDD6"/>
      <color rgb="FFCCA8C8"/>
      <color rgb="FFBC8E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'ANALYSIS GRAPH'!$C$5:$C$33</c:f>
              <c:strCache>
                <c:ptCount val="29"/>
                <c:pt idx="0">
                  <c:v>30.88</c:v>
                </c:pt>
                <c:pt idx="1">
                  <c:v>58.97821429</c:v>
                </c:pt>
                <c:pt idx="2">
                  <c:v>87.07642857</c:v>
                </c:pt>
                <c:pt idx="3">
                  <c:v>115.1746429</c:v>
                </c:pt>
                <c:pt idx="4">
                  <c:v>143.2728571</c:v>
                </c:pt>
                <c:pt idx="5">
                  <c:v>171.3710714</c:v>
                </c:pt>
                <c:pt idx="6">
                  <c:v>199.4692857</c:v>
                </c:pt>
                <c:pt idx="7">
                  <c:v>227.5675</c:v>
                </c:pt>
                <c:pt idx="8">
                  <c:v>255.6657143</c:v>
                </c:pt>
                <c:pt idx="9">
                  <c:v>283.7639286</c:v>
                </c:pt>
                <c:pt idx="10">
                  <c:v>311.8621429</c:v>
                </c:pt>
                <c:pt idx="11">
                  <c:v>339.9603571</c:v>
                </c:pt>
                <c:pt idx="12">
                  <c:v>368.0585714</c:v>
                </c:pt>
                <c:pt idx="13">
                  <c:v>396.1567857</c:v>
                </c:pt>
                <c:pt idx="14">
                  <c:v>424.255</c:v>
                </c:pt>
                <c:pt idx="15">
                  <c:v>452.3532143</c:v>
                </c:pt>
                <c:pt idx="16">
                  <c:v>480.4514286</c:v>
                </c:pt>
                <c:pt idx="17">
                  <c:v>508.5496429</c:v>
                </c:pt>
                <c:pt idx="18">
                  <c:v>536.6478571</c:v>
                </c:pt>
                <c:pt idx="19">
                  <c:v>564.7460714</c:v>
                </c:pt>
                <c:pt idx="20">
                  <c:v>592.8442857</c:v>
                </c:pt>
                <c:pt idx="21">
                  <c:v>620.9425</c:v>
                </c:pt>
                <c:pt idx="22">
                  <c:v>649.0407143</c:v>
                </c:pt>
                <c:pt idx="23">
                  <c:v>677.1389286</c:v>
                </c:pt>
                <c:pt idx="24">
                  <c:v>705.2371429</c:v>
                </c:pt>
                <c:pt idx="25">
                  <c:v>733.3353571</c:v>
                </c:pt>
                <c:pt idx="26">
                  <c:v>761.4335714</c:v>
                </c:pt>
                <c:pt idx="27">
                  <c:v>789.5317857</c:v>
                </c:pt>
                <c:pt idx="28">
                  <c:v>More</c:v>
                </c:pt>
              </c:strCache>
            </c:strRef>
          </c:cat>
          <c:val>
            <c:numRef>
              <c:f>'ANALYSIS GRAPH'!$D$5:$D$33</c:f>
              <c:numCache>
                <c:formatCode>General</c:formatCode>
                <c:ptCount val="29"/>
                <c:pt idx="0">
                  <c:v>1</c:v>
                </c:pt>
                <c:pt idx="1">
                  <c:v>30</c:v>
                </c:pt>
                <c:pt idx="2">
                  <c:v>66</c:v>
                </c:pt>
                <c:pt idx="3">
                  <c:v>88</c:v>
                </c:pt>
                <c:pt idx="4">
                  <c:v>111</c:v>
                </c:pt>
                <c:pt idx="5">
                  <c:v>114</c:v>
                </c:pt>
                <c:pt idx="6">
                  <c:v>102</c:v>
                </c:pt>
                <c:pt idx="7">
                  <c:v>53</c:v>
                </c:pt>
                <c:pt idx="8">
                  <c:v>53</c:v>
                </c:pt>
                <c:pt idx="9">
                  <c:v>40</c:v>
                </c:pt>
                <c:pt idx="10">
                  <c:v>32</c:v>
                </c:pt>
                <c:pt idx="11">
                  <c:v>35</c:v>
                </c:pt>
                <c:pt idx="12">
                  <c:v>12</c:v>
                </c:pt>
                <c:pt idx="13">
                  <c:v>13</c:v>
                </c:pt>
                <c:pt idx="14">
                  <c:v>10</c:v>
                </c:pt>
                <c:pt idx="15">
                  <c:v>3</c:v>
                </c:pt>
                <c:pt idx="16">
                  <c:v>5</c:v>
                </c:pt>
                <c:pt idx="17">
                  <c:v>10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EA-44ED-9BFF-E122A15FE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874608"/>
        <c:axId val="719852224"/>
      </c:barChart>
      <c:catAx>
        <c:axId val="59787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852224"/>
        <c:crosses val="autoZero"/>
        <c:auto val="1"/>
        <c:lblAlgn val="ctr"/>
        <c:lblOffset val="100"/>
        <c:noMultiLvlLbl val="0"/>
      </c:catAx>
      <c:valAx>
        <c:axId val="719852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78746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NORMAL!$D$5:$D$17</c:f>
              <c:numCache>
                <c:formatCode>General</c:formatCode>
                <c:ptCount val="13"/>
                <c:pt idx="0">
                  <c:v>7.9981877194508957E-2</c:v>
                </c:pt>
                <c:pt idx="1">
                  <c:v>7.9981877194508957E-2</c:v>
                </c:pt>
                <c:pt idx="2">
                  <c:v>0.21465491395766878</c:v>
                </c:pt>
                <c:pt idx="3">
                  <c:v>0.16701304342835155</c:v>
                </c:pt>
                <c:pt idx="4">
                  <c:v>0.75889784254952586</c:v>
                </c:pt>
                <c:pt idx="5">
                  <c:v>2.5639556127946495E-2</c:v>
                </c:pt>
                <c:pt idx="6">
                  <c:v>0.81014331730134259</c:v>
                </c:pt>
                <c:pt idx="7">
                  <c:v>0.60395758310733039</c:v>
                </c:pt>
                <c:pt idx="8">
                  <c:v>0.83304195494605338</c:v>
                </c:pt>
                <c:pt idx="9">
                  <c:v>0.535038369920951</c:v>
                </c:pt>
                <c:pt idx="10">
                  <c:v>0.87325614230129245</c:v>
                </c:pt>
                <c:pt idx="11">
                  <c:v>0.26937302464705531</c:v>
                </c:pt>
                <c:pt idx="12">
                  <c:v>6.7715329863745732E-2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A4-4E1C-9384-F205FDCA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255248"/>
        <c:axId val="1424951040"/>
      </c:scatterChart>
      <c:valAx>
        <c:axId val="200625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51040"/>
        <c:crosses val="autoZero"/>
        <c:crossBetween val="midCat"/>
      </c:valAx>
      <c:valAx>
        <c:axId val="14249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25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434050</xdr:colOff>
      <xdr:row>5</xdr:row>
      <xdr:rowOff>56266</xdr:rowOff>
    </xdr:from>
    <xdr:to>
      <xdr:col>3</xdr:col>
      <xdr:colOff>562459</xdr:colOff>
      <xdr:row>5</xdr:row>
      <xdr:rowOff>184675</xdr:rowOff>
    </xdr:to>
    <xdr:pic>
      <xdr:nvPicPr>
        <xdr:cNvPr id="2" name="Graphic 1" descr="Forbidden">
          <a:extLst>
            <a:ext uri="{FF2B5EF4-FFF2-40B4-BE49-F238E27FC236}">
              <a16:creationId xmlns:a16="http://schemas.microsoft.com/office/drawing/2014/main" id="{6073257F-8F43-49DE-B1D3-C994A1185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35759" y="996709"/>
          <a:ext cx="128409" cy="128409"/>
        </a:xfrm>
        <a:prstGeom prst="rect">
          <a:avLst/>
        </a:prstGeom>
      </xdr:spPr>
    </xdr:pic>
    <xdr:clientData/>
  </xdr:twoCellAnchor>
  <xdr:twoCellAnchor editAs="oneCell">
    <xdr:from>
      <xdr:col>3</xdr:col>
      <xdr:colOff>369746</xdr:colOff>
      <xdr:row>17</xdr:row>
      <xdr:rowOff>32152</xdr:rowOff>
    </xdr:from>
    <xdr:to>
      <xdr:col>3</xdr:col>
      <xdr:colOff>498155</xdr:colOff>
      <xdr:row>17</xdr:row>
      <xdr:rowOff>160561</xdr:rowOff>
    </xdr:to>
    <xdr:pic>
      <xdr:nvPicPr>
        <xdr:cNvPr id="3" name="Graphic 2" descr="Forbidden">
          <a:extLst>
            <a:ext uri="{FF2B5EF4-FFF2-40B4-BE49-F238E27FC236}">
              <a16:creationId xmlns:a16="http://schemas.microsoft.com/office/drawing/2014/main" id="{B2D69984-ABD7-4EDE-B7ED-E3C8A0D6F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71455" y="3279494"/>
          <a:ext cx="128409" cy="1284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78500</xdr:colOff>
      <xdr:row>4</xdr:row>
      <xdr:rowOff>135107</xdr:rowOff>
    </xdr:from>
    <xdr:to>
      <xdr:col>12</xdr:col>
      <xdr:colOff>54747</xdr:colOff>
      <xdr:row>15</xdr:row>
      <xdr:rowOff>120290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0A99B1-C5F4-46EB-95A8-4DDBA544C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340734</xdr:colOff>
      <xdr:row>6</xdr:row>
      <xdr:rowOff>16107</xdr:rowOff>
    </xdr:from>
    <xdr:to>
      <xdr:col>6</xdr:col>
      <xdr:colOff>557561</xdr:colOff>
      <xdr:row>7</xdr:row>
      <xdr:rowOff>617</xdr:rowOff>
    </xdr:to>
    <xdr:pic>
      <xdr:nvPicPr>
        <xdr:cNvPr id="3" name="Graphic 2" descr="Forbidden">
          <a:extLst>
            <a:ext uri="{FF2B5EF4-FFF2-40B4-BE49-F238E27FC236}">
              <a16:creationId xmlns:a16="http://schemas.microsoft.com/office/drawing/2014/main" id="{3354B5C0-184F-41FE-82C4-D7174C02F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69575" y="1177692"/>
          <a:ext cx="216827" cy="216827"/>
        </a:xfrm>
        <a:prstGeom prst="rect">
          <a:avLst/>
        </a:prstGeom>
      </xdr:spPr>
    </xdr:pic>
    <xdr:clientData/>
  </xdr:twoCellAnchor>
  <xdr:twoCellAnchor editAs="oneCell">
    <xdr:from>
      <xdr:col>2</xdr:col>
      <xdr:colOff>348476</xdr:colOff>
      <xdr:row>19</xdr:row>
      <xdr:rowOff>23232</xdr:rowOff>
    </xdr:from>
    <xdr:to>
      <xdr:col>2</xdr:col>
      <xdr:colOff>565303</xdr:colOff>
      <xdr:row>20</xdr:row>
      <xdr:rowOff>7742</xdr:rowOff>
    </xdr:to>
    <xdr:pic>
      <xdr:nvPicPr>
        <xdr:cNvPr id="4" name="Graphic 3" descr="Forbidden">
          <a:extLst>
            <a:ext uri="{FF2B5EF4-FFF2-40B4-BE49-F238E27FC236}">
              <a16:creationId xmlns:a16="http://schemas.microsoft.com/office/drawing/2014/main" id="{91998492-2F95-4232-B8F9-1C1C1D4A3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572013" y="3701586"/>
          <a:ext cx="216827" cy="2168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396875</xdr:colOff>
      <xdr:row>4</xdr:row>
      <xdr:rowOff>165101</xdr:rowOff>
    </xdr:from>
    <xdr:to>
      <xdr:col>11</xdr:col>
      <xdr:colOff>482600</xdr:colOff>
      <xdr:row>17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8306F3-77E9-4EED-8911-91A0D7054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457200</xdr:colOff>
      <xdr:row>21</xdr:row>
      <xdr:rowOff>50800</xdr:rowOff>
    </xdr:from>
    <xdr:to>
      <xdr:col>4</xdr:col>
      <xdr:colOff>585609</xdr:colOff>
      <xdr:row>21</xdr:row>
      <xdr:rowOff>179209</xdr:rowOff>
    </xdr:to>
    <xdr:pic>
      <xdr:nvPicPr>
        <xdr:cNvPr id="4" name="Graphic 3" descr="Forbidden">
          <a:extLst>
            <a:ext uri="{FF2B5EF4-FFF2-40B4-BE49-F238E27FC236}">
              <a16:creationId xmlns:a16="http://schemas.microsoft.com/office/drawing/2014/main" id="{BCDB5AAD-6719-4783-8A62-808BA881F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644900" y="3917950"/>
          <a:ext cx="128409" cy="128409"/>
        </a:xfrm>
        <a:prstGeom prst="rect">
          <a:avLst/>
        </a:prstGeom>
      </xdr:spPr>
    </xdr:pic>
    <xdr:clientData/>
  </xdr:twoCellAnchor>
  <xdr:twoCellAnchor editAs="oneCell">
    <xdr:from>
      <xdr:col>4</xdr:col>
      <xdr:colOff>450850</xdr:colOff>
      <xdr:row>20</xdr:row>
      <xdr:rowOff>31750</xdr:rowOff>
    </xdr:from>
    <xdr:to>
      <xdr:col>4</xdr:col>
      <xdr:colOff>579259</xdr:colOff>
      <xdr:row>20</xdr:row>
      <xdr:rowOff>160159</xdr:rowOff>
    </xdr:to>
    <xdr:pic>
      <xdr:nvPicPr>
        <xdr:cNvPr id="5" name="Graphic 4" descr="Forbidden">
          <a:extLst>
            <a:ext uri="{FF2B5EF4-FFF2-40B4-BE49-F238E27FC236}">
              <a16:creationId xmlns:a16="http://schemas.microsoft.com/office/drawing/2014/main" id="{EBB8664F-5DF4-4E41-8AD0-10C5CE197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638550" y="3714750"/>
          <a:ext cx="128409" cy="1284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Y800" totalsRowShown="0">
  <autoFilter ref="A1:Y800" xr:uid="{00000000-0009-0000-0100-000001000000}"/>
  <tableColumns count="25">
    <tableColumn id="1" xr3:uid="{00000000-0010-0000-0000-000001000000}" name="id"/>
    <tableColumn id="2" xr3:uid="{00000000-0010-0000-0000-000002000000}" name="address_state"/>
    <tableColumn id="3" xr3:uid="{00000000-0010-0000-0000-000003000000}" name="application_type"/>
    <tableColumn id="4" xr3:uid="{00000000-0010-0000-0000-000004000000}" name="emp_length"/>
    <tableColumn id="5" xr3:uid="{00000000-0010-0000-0000-000005000000}" name="emp_title"/>
    <tableColumn id="6" xr3:uid="{00000000-0010-0000-0000-000006000000}" name="grade"/>
    <tableColumn id="7" xr3:uid="{00000000-0010-0000-0000-000007000000}" name="home_ownership"/>
    <tableColumn id="9" xr3:uid="{00000000-0010-0000-0000-000009000000}" name="issue_date" dataDxfId="3"/>
    <tableColumn id="10" xr3:uid="{00000000-0010-0000-0000-00000A000000}" name="last_credit_pull_date" dataDxfId="2"/>
    <tableColumn id="11" xr3:uid="{00000000-0010-0000-0000-00000B000000}" name="last_payment_date" dataDxfId="1"/>
    <tableColumn id="12" xr3:uid="{00000000-0010-0000-0000-00000C000000}" name="loan_status"/>
    <tableColumn id="13" xr3:uid="{00000000-0010-0000-0000-00000D000000}" name="next_payment_date" dataDxfId="0"/>
    <tableColumn id="14" xr3:uid="{00000000-0010-0000-0000-00000E000000}" name="member_id"/>
    <tableColumn id="15" xr3:uid="{00000000-0010-0000-0000-00000F000000}" name="purpose"/>
    <tableColumn id="16" xr3:uid="{00000000-0010-0000-0000-000010000000}" name="sub_grade"/>
    <tableColumn id="17" xr3:uid="{00000000-0010-0000-0000-000011000000}" name="term"/>
    <tableColumn id="18" xr3:uid="{00000000-0010-0000-0000-000012000000}" name="verification_status"/>
    <tableColumn id="19" xr3:uid="{00000000-0010-0000-0000-000013000000}" name="annual_income"/>
    <tableColumn id="20" xr3:uid="{00000000-0010-0000-0000-000014000000}" name="dti"/>
    <tableColumn id="21" xr3:uid="{00000000-0010-0000-0000-000015000000}" name="installment"/>
    <tableColumn id="22" xr3:uid="{00000000-0010-0000-0000-000016000000}" name="int_rate"/>
    <tableColumn id="23" xr3:uid="{00000000-0010-0000-0000-000017000000}" name="loan_amount"/>
    <tableColumn id="24" xr3:uid="{00000000-0010-0000-0000-000018000000}" name="total_acc"/>
    <tableColumn id="25" xr3:uid="{00000000-0010-0000-0000-000019000000}" name="total_payment"/>
    <tableColumn id="26" xr3:uid="{00000000-0010-0000-0000-00001A000000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00"/>
  <sheetViews>
    <sheetView topLeftCell="P1" workbookViewId="0">
      <selection activeCell="T8" sqref="T8"/>
    </sheetView>
  </sheetViews>
  <sheetFormatPr defaultRowHeight="14.5" x14ac:dyDescent="0.35"/>
  <cols>
    <col min="2" max="2" width="14.6328125" customWidth="1"/>
    <col min="3" max="3" width="16.81640625" customWidth="1"/>
    <col min="4" max="4" width="12.81640625" customWidth="1"/>
    <col min="5" max="5" width="10.90625" customWidth="1"/>
    <col min="7" max="7" width="17.453125" customWidth="1"/>
    <col min="8" max="8" width="21.08984375" customWidth="1"/>
    <col min="9" max="9" width="11.81640625" customWidth="1"/>
    <col min="10" max="10" width="20.54296875" customWidth="1"/>
    <col min="11" max="11" width="19.08984375" customWidth="1"/>
    <col min="12" max="12" width="12.6328125" customWidth="1"/>
    <col min="13" max="13" width="19.81640625" customWidth="1"/>
    <col min="14" max="14" width="12.453125" customWidth="1"/>
    <col min="15" max="15" width="9.7265625" customWidth="1"/>
    <col min="16" max="16" width="11.54296875" customWidth="1"/>
    <col min="17" max="17" width="18.7265625" bestFit="1" customWidth="1"/>
    <col min="18" max="18" width="18.36328125" customWidth="1"/>
    <col min="19" max="19" width="15.6328125" customWidth="1"/>
    <col min="20" max="20" width="12.54296875" bestFit="1" customWidth="1"/>
    <col min="21" max="21" width="12.26953125" customWidth="1"/>
    <col min="22" max="22" width="14.36328125" bestFit="1" customWidth="1"/>
    <col min="23" max="23" width="14.08984375" customWidth="1"/>
    <col min="24" max="24" width="10.453125" customWidth="1"/>
    <col min="25" max="25" width="15.26953125" customWidth="1"/>
    <col min="26" max="26" width="10.26953125" customWidth="1"/>
  </cols>
  <sheetData>
    <row r="1" spans="1:25" x14ac:dyDescent="0.3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889</v>
      </c>
    </row>
    <row r="2" spans="1:25" x14ac:dyDescent="0.35">
      <c r="A2">
        <v>1077430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s="1">
        <v>44238</v>
      </c>
      <c r="I2" s="1">
        <v>44452</v>
      </c>
      <c r="J2" s="1">
        <v>44299</v>
      </c>
      <c r="K2" t="s">
        <v>40</v>
      </c>
      <c r="L2" s="1">
        <v>44329</v>
      </c>
      <c r="M2">
        <v>1314167</v>
      </c>
      <c r="N2" t="s">
        <v>41</v>
      </c>
      <c r="O2" t="s">
        <v>42</v>
      </c>
      <c r="P2" t="s">
        <v>43</v>
      </c>
      <c r="Q2" t="s">
        <v>44</v>
      </c>
      <c r="R2">
        <v>30000</v>
      </c>
      <c r="S2">
        <v>0.01</v>
      </c>
      <c r="T2">
        <v>59.83</v>
      </c>
      <c r="U2">
        <v>0.1527</v>
      </c>
      <c r="V2">
        <v>2500</v>
      </c>
      <c r="W2">
        <v>4</v>
      </c>
      <c r="X2">
        <v>1009</v>
      </c>
    </row>
    <row r="3" spans="1:25" x14ac:dyDescent="0.35">
      <c r="A3">
        <v>1072053</v>
      </c>
      <c r="B3" t="s">
        <v>45</v>
      </c>
      <c r="C3" t="s">
        <v>35</v>
      </c>
      <c r="D3" t="s">
        <v>46</v>
      </c>
      <c r="E3" t="s">
        <v>47</v>
      </c>
      <c r="F3" t="s">
        <v>48</v>
      </c>
      <c r="G3" t="s">
        <v>39</v>
      </c>
      <c r="H3" s="1">
        <v>44197</v>
      </c>
      <c r="I3" s="1">
        <v>44544</v>
      </c>
      <c r="J3" s="1">
        <v>44211</v>
      </c>
      <c r="K3" t="s">
        <v>49</v>
      </c>
      <c r="L3" s="1">
        <v>44242</v>
      </c>
      <c r="M3">
        <v>1288686</v>
      </c>
      <c r="N3" t="s">
        <v>41</v>
      </c>
      <c r="O3" t="s">
        <v>50</v>
      </c>
      <c r="P3" t="s">
        <v>51</v>
      </c>
      <c r="Q3" t="s">
        <v>44</v>
      </c>
      <c r="R3">
        <v>48000</v>
      </c>
      <c r="S3">
        <v>5.3499999999999999E-2</v>
      </c>
      <c r="T3">
        <v>109.43</v>
      </c>
      <c r="U3">
        <v>0.18640000000000001</v>
      </c>
      <c r="V3">
        <v>3000</v>
      </c>
      <c r="W3">
        <v>4</v>
      </c>
      <c r="X3">
        <v>3939</v>
      </c>
    </row>
    <row r="4" spans="1:25" x14ac:dyDescent="0.35">
      <c r="A4">
        <v>1069243</v>
      </c>
      <c r="B4" t="s">
        <v>45</v>
      </c>
      <c r="C4" t="s">
        <v>35</v>
      </c>
      <c r="D4" t="s">
        <v>52</v>
      </c>
      <c r="E4" t="s">
        <v>53</v>
      </c>
      <c r="F4" t="s">
        <v>38</v>
      </c>
      <c r="G4" t="s">
        <v>39</v>
      </c>
      <c r="H4" s="1">
        <v>44201</v>
      </c>
      <c r="I4" s="1">
        <v>44542</v>
      </c>
      <c r="J4" s="1">
        <v>44205</v>
      </c>
      <c r="K4" t="s">
        <v>40</v>
      </c>
      <c r="L4" s="1">
        <v>44236</v>
      </c>
      <c r="M4">
        <v>1304116</v>
      </c>
      <c r="N4" t="s">
        <v>41</v>
      </c>
      <c r="O4" t="s">
        <v>54</v>
      </c>
      <c r="P4" t="s">
        <v>51</v>
      </c>
      <c r="Q4" t="s">
        <v>55</v>
      </c>
      <c r="R4">
        <v>50000</v>
      </c>
      <c r="S4">
        <v>0.20880000000000001</v>
      </c>
      <c r="T4">
        <v>421.65</v>
      </c>
      <c r="U4">
        <v>0.15959999999999999</v>
      </c>
      <c r="V4">
        <v>12000</v>
      </c>
      <c r="W4">
        <v>11</v>
      </c>
      <c r="X4">
        <v>3522</v>
      </c>
    </row>
    <row r="5" spans="1:25" x14ac:dyDescent="0.35">
      <c r="A5">
        <v>1041756</v>
      </c>
      <c r="B5" t="s">
        <v>56</v>
      </c>
      <c r="C5" t="s">
        <v>35</v>
      </c>
      <c r="D5" t="s">
        <v>36</v>
      </c>
      <c r="E5" t="s">
        <v>57</v>
      </c>
      <c r="F5" t="s">
        <v>58</v>
      </c>
      <c r="G5" t="s">
        <v>59</v>
      </c>
      <c r="H5" s="1">
        <v>44252</v>
      </c>
      <c r="I5" s="1">
        <v>44542</v>
      </c>
      <c r="J5" s="1">
        <v>44267</v>
      </c>
      <c r="K5" t="s">
        <v>49</v>
      </c>
      <c r="L5" s="1">
        <v>44298</v>
      </c>
      <c r="M5">
        <v>1272024</v>
      </c>
      <c r="N5" t="s">
        <v>41</v>
      </c>
      <c r="O5" t="s">
        <v>60</v>
      </c>
      <c r="P5" t="s">
        <v>43</v>
      </c>
      <c r="Q5" t="s">
        <v>44</v>
      </c>
      <c r="R5">
        <v>42000</v>
      </c>
      <c r="S5">
        <v>5.3999999999999999E-2</v>
      </c>
      <c r="T5">
        <v>97.06</v>
      </c>
      <c r="U5">
        <v>0.1065</v>
      </c>
      <c r="V5">
        <v>4500</v>
      </c>
      <c r="W5">
        <v>9</v>
      </c>
      <c r="X5">
        <v>4911</v>
      </c>
    </row>
    <row r="6" spans="1:25" x14ac:dyDescent="0.35">
      <c r="A6">
        <v>1068350</v>
      </c>
      <c r="B6" t="s">
        <v>61</v>
      </c>
      <c r="C6" t="s">
        <v>35</v>
      </c>
      <c r="D6" t="s">
        <v>62</v>
      </c>
      <c r="E6" t="s">
        <v>63</v>
      </c>
      <c r="F6" t="s">
        <v>64</v>
      </c>
      <c r="G6" t="s">
        <v>59</v>
      </c>
      <c r="H6" s="1">
        <v>44197</v>
      </c>
      <c r="I6" s="1">
        <v>44544</v>
      </c>
      <c r="J6" s="1">
        <v>44211</v>
      </c>
      <c r="K6" t="s">
        <v>49</v>
      </c>
      <c r="L6" s="1">
        <v>44242</v>
      </c>
      <c r="M6">
        <v>1302971</v>
      </c>
      <c r="N6" t="s">
        <v>41</v>
      </c>
      <c r="O6" t="s">
        <v>65</v>
      </c>
      <c r="P6" t="s">
        <v>51</v>
      </c>
      <c r="Q6" t="s">
        <v>66</v>
      </c>
      <c r="R6">
        <v>83000</v>
      </c>
      <c r="S6">
        <v>2.3099999999999999E-2</v>
      </c>
      <c r="T6">
        <v>106.53</v>
      </c>
      <c r="U6">
        <v>6.0299999999999999E-2</v>
      </c>
      <c r="V6">
        <v>3500</v>
      </c>
      <c r="W6">
        <v>28</v>
      </c>
      <c r="X6">
        <v>3835</v>
      </c>
    </row>
    <row r="7" spans="1:25" x14ac:dyDescent="0.35">
      <c r="A7">
        <v>1062608</v>
      </c>
      <c r="B7" t="s">
        <v>45</v>
      </c>
      <c r="C7" t="s">
        <v>35</v>
      </c>
      <c r="D7" t="s">
        <v>67</v>
      </c>
      <c r="E7" t="s">
        <v>68</v>
      </c>
      <c r="F7" t="s">
        <v>38</v>
      </c>
      <c r="G7" t="s">
        <v>39</v>
      </c>
      <c r="H7" s="1">
        <v>44394</v>
      </c>
      <c r="I7" s="1">
        <v>44271</v>
      </c>
      <c r="J7" s="1">
        <v>44420</v>
      </c>
      <c r="K7" t="s">
        <v>49</v>
      </c>
      <c r="L7" s="1">
        <v>44451</v>
      </c>
      <c r="M7">
        <v>1294481</v>
      </c>
      <c r="N7" t="s">
        <v>41</v>
      </c>
      <c r="O7" t="s">
        <v>69</v>
      </c>
      <c r="P7" t="s">
        <v>51</v>
      </c>
      <c r="Q7" t="s">
        <v>55</v>
      </c>
      <c r="R7">
        <v>28000</v>
      </c>
      <c r="S7">
        <v>0.126</v>
      </c>
      <c r="T7">
        <v>275.95999999999998</v>
      </c>
      <c r="U7">
        <v>0.14649999999999999</v>
      </c>
      <c r="V7">
        <v>8000</v>
      </c>
      <c r="W7">
        <v>11</v>
      </c>
      <c r="X7">
        <v>8637</v>
      </c>
    </row>
    <row r="8" spans="1:25" x14ac:dyDescent="0.35">
      <c r="A8">
        <v>1067441</v>
      </c>
      <c r="B8" t="s">
        <v>56</v>
      </c>
      <c r="C8" t="s">
        <v>35</v>
      </c>
      <c r="D8" t="s">
        <v>62</v>
      </c>
      <c r="E8" t="s">
        <v>70</v>
      </c>
      <c r="F8" t="s">
        <v>38</v>
      </c>
      <c r="G8" t="s">
        <v>59</v>
      </c>
      <c r="H8" s="1">
        <v>44519</v>
      </c>
      <c r="I8" s="1">
        <v>44361</v>
      </c>
      <c r="J8" s="1">
        <v>44543</v>
      </c>
      <c r="K8" t="s">
        <v>49</v>
      </c>
      <c r="L8" s="1">
        <v>44574</v>
      </c>
      <c r="M8">
        <v>1301833</v>
      </c>
      <c r="N8" t="s">
        <v>41</v>
      </c>
      <c r="O8" t="s">
        <v>71</v>
      </c>
      <c r="P8" t="s">
        <v>51</v>
      </c>
      <c r="Q8" t="s">
        <v>66</v>
      </c>
      <c r="R8">
        <v>94800</v>
      </c>
      <c r="S8">
        <v>0.24529999999999999</v>
      </c>
      <c r="T8">
        <v>205.86</v>
      </c>
      <c r="U8">
        <v>0.14269999999999999</v>
      </c>
      <c r="V8">
        <v>6000</v>
      </c>
      <c r="W8">
        <v>30</v>
      </c>
      <c r="X8">
        <v>7218</v>
      </c>
    </row>
    <row r="9" spans="1:25" x14ac:dyDescent="0.35">
      <c r="A9">
        <v>1066424</v>
      </c>
      <c r="B9" t="s">
        <v>72</v>
      </c>
      <c r="C9" t="s">
        <v>35</v>
      </c>
      <c r="D9" t="s">
        <v>62</v>
      </c>
      <c r="E9" t="s">
        <v>73</v>
      </c>
      <c r="F9" t="s">
        <v>64</v>
      </c>
      <c r="G9" t="s">
        <v>74</v>
      </c>
      <c r="H9" s="1">
        <v>44358</v>
      </c>
      <c r="I9" s="1">
        <v>44391</v>
      </c>
      <c r="J9" s="1">
        <v>44391</v>
      </c>
      <c r="K9" t="s">
        <v>49</v>
      </c>
      <c r="L9" s="1">
        <v>44422</v>
      </c>
      <c r="M9">
        <v>1291243</v>
      </c>
      <c r="N9" t="s">
        <v>41</v>
      </c>
      <c r="O9" t="s">
        <v>75</v>
      </c>
      <c r="P9" t="s">
        <v>51</v>
      </c>
      <c r="Q9" t="s">
        <v>44</v>
      </c>
      <c r="R9">
        <v>59000</v>
      </c>
      <c r="S9">
        <v>6.6500000000000004E-2</v>
      </c>
      <c r="T9">
        <v>172.1</v>
      </c>
      <c r="U9">
        <v>7.9000000000000001E-2</v>
      </c>
      <c r="V9">
        <v>5500</v>
      </c>
      <c r="W9">
        <v>23</v>
      </c>
      <c r="X9">
        <v>6172</v>
      </c>
    </row>
    <row r="10" spans="1:25" x14ac:dyDescent="0.35">
      <c r="A10">
        <v>1065254</v>
      </c>
      <c r="B10" t="s">
        <v>76</v>
      </c>
      <c r="C10" t="s">
        <v>35</v>
      </c>
      <c r="D10" t="s">
        <v>62</v>
      </c>
      <c r="E10" t="s">
        <v>77</v>
      </c>
      <c r="F10" t="s">
        <v>64</v>
      </c>
      <c r="G10" t="s">
        <v>59</v>
      </c>
      <c r="H10" s="1">
        <v>44441</v>
      </c>
      <c r="I10" s="1">
        <v>44362</v>
      </c>
      <c r="J10" s="1">
        <v>44481</v>
      </c>
      <c r="K10" t="s">
        <v>40</v>
      </c>
      <c r="L10" s="1">
        <v>44512</v>
      </c>
      <c r="M10">
        <v>1299335</v>
      </c>
      <c r="N10" t="s">
        <v>41</v>
      </c>
      <c r="O10" t="s">
        <v>78</v>
      </c>
      <c r="P10" t="s">
        <v>51</v>
      </c>
      <c r="Q10" t="s">
        <v>66</v>
      </c>
      <c r="R10">
        <v>116400</v>
      </c>
      <c r="S10">
        <v>3.9399999999999998E-2</v>
      </c>
      <c r="T10">
        <v>762.08</v>
      </c>
      <c r="U10">
        <v>8.8999999999999996E-2</v>
      </c>
      <c r="V10">
        <v>24000</v>
      </c>
      <c r="W10">
        <v>31</v>
      </c>
      <c r="X10">
        <v>8650</v>
      </c>
    </row>
    <row r="11" spans="1:25" x14ac:dyDescent="0.35">
      <c r="A11">
        <v>1064589</v>
      </c>
      <c r="B11" t="s">
        <v>79</v>
      </c>
      <c r="C11" t="s">
        <v>35</v>
      </c>
      <c r="D11" t="s">
        <v>62</v>
      </c>
      <c r="E11" t="s">
        <v>80</v>
      </c>
      <c r="F11" t="s">
        <v>58</v>
      </c>
      <c r="G11" t="s">
        <v>59</v>
      </c>
      <c r="H11" s="1">
        <v>44236</v>
      </c>
      <c r="I11" s="1">
        <v>44271</v>
      </c>
      <c r="J11" s="1">
        <v>44271</v>
      </c>
      <c r="K11" t="s">
        <v>49</v>
      </c>
      <c r="L11" s="1">
        <v>44302</v>
      </c>
      <c r="M11">
        <v>1298401</v>
      </c>
      <c r="N11" t="s">
        <v>41</v>
      </c>
      <c r="O11" t="s">
        <v>81</v>
      </c>
      <c r="P11" t="s">
        <v>43</v>
      </c>
      <c r="Q11" t="s">
        <v>55</v>
      </c>
      <c r="R11">
        <v>36000</v>
      </c>
      <c r="S11">
        <v>0.17730000000000001</v>
      </c>
      <c r="T11">
        <v>93.21</v>
      </c>
      <c r="U11">
        <v>0.12690000000000001</v>
      </c>
      <c r="V11">
        <v>4125</v>
      </c>
      <c r="W11">
        <v>21</v>
      </c>
      <c r="X11">
        <v>5551</v>
      </c>
    </row>
    <row r="12" spans="1:25" x14ac:dyDescent="0.35">
      <c r="A12">
        <v>1057766</v>
      </c>
      <c r="B12" t="s">
        <v>56</v>
      </c>
      <c r="C12" t="s">
        <v>35</v>
      </c>
      <c r="D12" t="s">
        <v>62</v>
      </c>
      <c r="E12" t="s">
        <v>82</v>
      </c>
      <c r="F12" t="s">
        <v>58</v>
      </c>
      <c r="G12" t="s">
        <v>59</v>
      </c>
      <c r="H12" s="1">
        <v>44399</v>
      </c>
      <c r="I12" s="1">
        <v>44452</v>
      </c>
      <c r="J12" s="1">
        <v>44421</v>
      </c>
      <c r="K12" t="s">
        <v>49</v>
      </c>
      <c r="L12" s="1">
        <v>44452</v>
      </c>
      <c r="M12">
        <v>1289131</v>
      </c>
      <c r="N12" t="s">
        <v>41</v>
      </c>
      <c r="O12" t="s">
        <v>81</v>
      </c>
      <c r="P12" t="s">
        <v>51</v>
      </c>
      <c r="Q12" t="s">
        <v>55</v>
      </c>
      <c r="R12">
        <v>75000</v>
      </c>
      <c r="S12">
        <v>8.7999999999999995E-2</v>
      </c>
      <c r="T12">
        <v>181.15</v>
      </c>
      <c r="U12">
        <v>0.12690000000000001</v>
      </c>
      <c r="V12">
        <v>5400</v>
      </c>
      <c r="W12">
        <v>33</v>
      </c>
      <c r="X12">
        <v>6277</v>
      </c>
    </row>
    <row r="13" spans="1:25" x14ac:dyDescent="0.35">
      <c r="A13">
        <v>1062734</v>
      </c>
      <c r="B13" t="s">
        <v>45</v>
      </c>
      <c r="C13" t="s">
        <v>35</v>
      </c>
      <c r="D13" t="s">
        <v>67</v>
      </c>
      <c r="E13" t="s">
        <v>83</v>
      </c>
      <c r="F13" t="s">
        <v>58</v>
      </c>
      <c r="G13" t="s">
        <v>39</v>
      </c>
      <c r="H13" s="1">
        <v>44450</v>
      </c>
      <c r="I13" s="1">
        <v>44268</v>
      </c>
      <c r="J13" s="1">
        <v>44481</v>
      </c>
      <c r="K13" t="s">
        <v>40</v>
      </c>
      <c r="L13" s="1">
        <v>44512</v>
      </c>
      <c r="M13">
        <v>1295018</v>
      </c>
      <c r="N13" t="s">
        <v>41</v>
      </c>
      <c r="O13" t="s">
        <v>84</v>
      </c>
      <c r="P13" t="s">
        <v>51</v>
      </c>
      <c r="Q13" t="s">
        <v>55</v>
      </c>
      <c r="R13">
        <v>75000</v>
      </c>
      <c r="S13">
        <v>0.2288</v>
      </c>
      <c r="T13">
        <v>374.26</v>
      </c>
      <c r="U13">
        <v>0.1242</v>
      </c>
      <c r="V13">
        <v>11200</v>
      </c>
      <c r="W13">
        <v>13</v>
      </c>
      <c r="X13">
        <v>4225</v>
      </c>
    </row>
    <row r="14" spans="1:25" x14ac:dyDescent="0.35">
      <c r="A14">
        <v>1062654</v>
      </c>
      <c r="B14" t="s">
        <v>45</v>
      </c>
      <c r="C14" t="s">
        <v>35</v>
      </c>
      <c r="D14" t="s">
        <v>52</v>
      </c>
      <c r="E14" t="s">
        <v>85</v>
      </c>
      <c r="F14" t="s">
        <v>58</v>
      </c>
      <c r="G14" t="s">
        <v>39</v>
      </c>
      <c r="H14" s="1">
        <v>44419</v>
      </c>
      <c r="I14" s="1">
        <v>44482</v>
      </c>
      <c r="J14" s="1">
        <v>44452</v>
      </c>
      <c r="K14" t="s">
        <v>49</v>
      </c>
      <c r="L14" s="1">
        <v>44482</v>
      </c>
      <c r="M14">
        <v>1294929</v>
      </c>
      <c r="N14" t="s">
        <v>41</v>
      </c>
      <c r="O14" t="s">
        <v>86</v>
      </c>
      <c r="P14" t="s">
        <v>51</v>
      </c>
      <c r="Q14" t="s">
        <v>55</v>
      </c>
      <c r="R14">
        <v>35000</v>
      </c>
      <c r="S14">
        <v>4.0099999999999997E-2</v>
      </c>
      <c r="T14">
        <v>165.38</v>
      </c>
      <c r="U14">
        <v>0.1171</v>
      </c>
      <c r="V14">
        <v>5000</v>
      </c>
      <c r="W14">
        <v>3</v>
      </c>
      <c r="X14">
        <v>5728</v>
      </c>
    </row>
    <row r="15" spans="1:25" x14ac:dyDescent="0.35">
      <c r="A15">
        <v>1020855</v>
      </c>
      <c r="B15" t="s">
        <v>45</v>
      </c>
      <c r="C15" t="s">
        <v>35</v>
      </c>
      <c r="D15" t="s">
        <v>87</v>
      </c>
      <c r="E15" t="s">
        <v>88</v>
      </c>
      <c r="F15" t="s">
        <v>58</v>
      </c>
      <c r="G15" t="s">
        <v>39</v>
      </c>
      <c r="H15" s="1">
        <v>44541</v>
      </c>
      <c r="I15" s="1">
        <v>44544</v>
      </c>
      <c r="J15" s="1">
        <v>44544</v>
      </c>
      <c r="K15" t="s">
        <v>49</v>
      </c>
      <c r="L15" s="1">
        <v>44575</v>
      </c>
      <c r="M15">
        <v>1249642</v>
      </c>
      <c r="N15" t="s">
        <v>41</v>
      </c>
      <c r="O15" t="s">
        <v>81</v>
      </c>
      <c r="P15" t="s">
        <v>51</v>
      </c>
      <c r="Q15" t="s">
        <v>55</v>
      </c>
      <c r="R15">
        <v>48000</v>
      </c>
      <c r="S15">
        <v>0.15329999999999999</v>
      </c>
      <c r="T15">
        <v>268.36</v>
      </c>
      <c r="U15">
        <v>0.12690000000000001</v>
      </c>
      <c r="V15">
        <v>8000</v>
      </c>
      <c r="W15">
        <v>15</v>
      </c>
      <c r="X15">
        <v>9661</v>
      </c>
    </row>
    <row r="16" spans="1:25" x14ac:dyDescent="0.35">
      <c r="A16">
        <v>1060945</v>
      </c>
      <c r="B16" t="s">
        <v>61</v>
      </c>
      <c r="C16" t="s">
        <v>35</v>
      </c>
      <c r="D16" t="s">
        <v>52</v>
      </c>
      <c r="E16" t="s">
        <v>89</v>
      </c>
      <c r="F16" t="s">
        <v>58</v>
      </c>
      <c r="G16" t="s">
        <v>39</v>
      </c>
      <c r="H16" s="1">
        <v>44480</v>
      </c>
      <c r="I16" s="1">
        <v>44544</v>
      </c>
      <c r="J16" s="1">
        <v>44544</v>
      </c>
      <c r="K16" t="s">
        <v>49</v>
      </c>
      <c r="L16" s="1">
        <v>44575</v>
      </c>
      <c r="M16">
        <v>1293124</v>
      </c>
      <c r="N16" t="s">
        <v>41</v>
      </c>
      <c r="O16" t="s">
        <v>84</v>
      </c>
      <c r="P16" t="s">
        <v>51</v>
      </c>
      <c r="Q16" t="s">
        <v>55</v>
      </c>
      <c r="R16">
        <v>92000</v>
      </c>
      <c r="S16">
        <v>0.106</v>
      </c>
      <c r="T16">
        <v>200.5</v>
      </c>
      <c r="U16">
        <v>0.1242</v>
      </c>
      <c r="V16">
        <v>6000</v>
      </c>
      <c r="W16">
        <v>18</v>
      </c>
      <c r="X16">
        <v>7218</v>
      </c>
    </row>
    <row r="17" spans="1:24" x14ac:dyDescent="0.35">
      <c r="A17">
        <v>1060995</v>
      </c>
      <c r="B17" t="s">
        <v>90</v>
      </c>
      <c r="C17" t="s">
        <v>35</v>
      </c>
      <c r="D17" t="s">
        <v>36</v>
      </c>
      <c r="E17" t="s">
        <v>91</v>
      </c>
      <c r="F17" t="s">
        <v>58</v>
      </c>
      <c r="G17" t="s">
        <v>39</v>
      </c>
      <c r="H17" s="1">
        <v>44541</v>
      </c>
      <c r="I17" s="1">
        <v>44241</v>
      </c>
      <c r="J17" s="1">
        <v>44482</v>
      </c>
      <c r="K17" t="s">
        <v>40</v>
      </c>
      <c r="L17" s="1">
        <v>44513</v>
      </c>
      <c r="M17">
        <v>1292578</v>
      </c>
      <c r="N17" t="s">
        <v>41</v>
      </c>
      <c r="O17" t="s">
        <v>84</v>
      </c>
      <c r="P17" t="s">
        <v>51</v>
      </c>
      <c r="Q17" t="s">
        <v>44</v>
      </c>
      <c r="R17">
        <v>60000</v>
      </c>
      <c r="S17">
        <v>6.3E-2</v>
      </c>
      <c r="T17">
        <v>400.99</v>
      </c>
      <c r="U17">
        <v>0.1242</v>
      </c>
      <c r="V17">
        <v>12000</v>
      </c>
      <c r="W17">
        <v>14</v>
      </c>
      <c r="X17">
        <v>9547</v>
      </c>
    </row>
    <row r="18" spans="1:24" x14ac:dyDescent="0.35">
      <c r="A18">
        <v>1046507</v>
      </c>
      <c r="B18" t="s">
        <v>56</v>
      </c>
      <c r="C18" t="s">
        <v>35</v>
      </c>
      <c r="D18" t="s">
        <v>92</v>
      </c>
      <c r="E18" t="s">
        <v>93</v>
      </c>
      <c r="F18" t="s">
        <v>58</v>
      </c>
      <c r="G18" t="s">
        <v>39</v>
      </c>
      <c r="H18" s="1">
        <v>44532</v>
      </c>
      <c r="I18" s="1">
        <v>44302</v>
      </c>
      <c r="J18" s="1">
        <v>44544</v>
      </c>
      <c r="K18" t="s">
        <v>49</v>
      </c>
      <c r="L18" s="1">
        <v>44575</v>
      </c>
      <c r="M18">
        <v>1277552</v>
      </c>
      <c r="N18" t="s">
        <v>41</v>
      </c>
      <c r="O18" t="s">
        <v>94</v>
      </c>
      <c r="P18" t="s">
        <v>51</v>
      </c>
      <c r="Q18" t="s">
        <v>66</v>
      </c>
      <c r="R18">
        <v>16800</v>
      </c>
      <c r="S18">
        <v>3.5000000000000003E-2</v>
      </c>
      <c r="T18">
        <v>98.29</v>
      </c>
      <c r="U18">
        <v>9.9099999999999994E-2</v>
      </c>
      <c r="V18">
        <v>3050</v>
      </c>
      <c r="W18">
        <v>8</v>
      </c>
      <c r="X18">
        <v>3538</v>
      </c>
    </row>
    <row r="19" spans="1:24" x14ac:dyDescent="0.35">
      <c r="A19">
        <v>1059936</v>
      </c>
      <c r="B19" t="s">
        <v>95</v>
      </c>
      <c r="C19" t="s">
        <v>35</v>
      </c>
      <c r="D19" t="s">
        <v>52</v>
      </c>
      <c r="E19" t="s">
        <v>96</v>
      </c>
      <c r="F19" t="s">
        <v>38</v>
      </c>
      <c r="G19" t="s">
        <v>39</v>
      </c>
      <c r="H19" s="1">
        <v>44478</v>
      </c>
      <c r="I19" s="1">
        <v>44454</v>
      </c>
      <c r="J19" s="1">
        <v>44512</v>
      </c>
      <c r="K19" t="s">
        <v>49</v>
      </c>
      <c r="L19" s="1">
        <v>44542</v>
      </c>
      <c r="M19">
        <v>1291775</v>
      </c>
      <c r="N19" t="s">
        <v>41</v>
      </c>
      <c r="O19" t="s">
        <v>71</v>
      </c>
      <c r="P19" t="s">
        <v>51</v>
      </c>
      <c r="Q19" t="s">
        <v>44</v>
      </c>
      <c r="R19">
        <v>40000</v>
      </c>
      <c r="S19">
        <v>0.18690000000000001</v>
      </c>
      <c r="T19">
        <v>343.09</v>
      </c>
      <c r="U19">
        <v>0.14269999999999999</v>
      </c>
      <c r="V19">
        <v>10000</v>
      </c>
      <c r="W19">
        <v>7</v>
      </c>
      <c r="X19">
        <v>11156</v>
      </c>
    </row>
    <row r="20" spans="1:24" x14ac:dyDescent="0.35">
      <c r="A20">
        <v>1059497</v>
      </c>
      <c r="B20" t="s">
        <v>76</v>
      </c>
      <c r="C20" t="s">
        <v>35</v>
      </c>
      <c r="D20" t="s">
        <v>62</v>
      </c>
      <c r="E20" t="s">
        <v>97</v>
      </c>
      <c r="F20" t="s">
        <v>58</v>
      </c>
      <c r="G20" t="s">
        <v>59</v>
      </c>
      <c r="H20" s="1">
        <v>44542</v>
      </c>
      <c r="I20" s="1">
        <v>44544</v>
      </c>
      <c r="J20" s="1">
        <v>44544</v>
      </c>
      <c r="K20" t="s">
        <v>49</v>
      </c>
      <c r="L20" s="1">
        <v>44575</v>
      </c>
      <c r="M20">
        <v>1291322</v>
      </c>
      <c r="N20" t="s">
        <v>41</v>
      </c>
      <c r="O20" t="s">
        <v>60</v>
      </c>
      <c r="P20" t="s">
        <v>51</v>
      </c>
      <c r="Q20" t="s">
        <v>66</v>
      </c>
      <c r="R20">
        <v>35000</v>
      </c>
      <c r="S20">
        <v>0.13919999999999999</v>
      </c>
      <c r="T20">
        <v>162.87</v>
      </c>
      <c r="U20">
        <v>0.1065</v>
      </c>
      <c r="V20">
        <v>5000</v>
      </c>
      <c r="W20">
        <v>23</v>
      </c>
      <c r="X20">
        <v>5863</v>
      </c>
    </row>
    <row r="21" spans="1:24" x14ac:dyDescent="0.35">
      <c r="A21">
        <v>1058060</v>
      </c>
      <c r="B21" t="s">
        <v>98</v>
      </c>
      <c r="C21" t="s">
        <v>35</v>
      </c>
      <c r="D21" t="s">
        <v>62</v>
      </c>
      <c r="F21" t="s">
        <v>99</v>
      </c>
      <c r="G21" t="s">
        <v>74</v>
      </c>
      <c r="H21" s="1">
        <v>44229</v>
      </c>
      <c r="I21" s="1">
        <v>44332</v>
      </c>
      <c r="J21" s="1">
        <v>44242</v>
      </c>
      <c r="K21" t="s">
        <v>49</v>
      </c>
      <c r="L21" s="1">
        <v>44270</v>
      </c>
      <c r="M21">
        <v>1289636</v>
      </c>
      <c r="N21" t="s">
        <v>41</v>
      </c>
      <c r="O21" t="s">
        <v>100</v>
      </c>
      <c r="P21" t="s">
        <v>51</v>
      </c>
      <c r="Q21" t="s">
        <v>55</v>
      </c>
      <c r="R21">
        <v>40000</v>
      </c>
      <c r="S21">
        <v>9.5699999999999993E-2</v>
      </c>
      <c r="T21">
        <v>176.51</v>
      </c>
      <c r="U21">
        <v>0.16289999999999999</v>
      </c>
      <c r="V21">
        <v>5000</v>
      </c>
      <c r="W21">
        <v>13</v>
      </c>
      <c r="X21">
        <v>6361</v>
      </c>
    </row>
    <row r="22" spans="1:24" x14ac:dyDescent="0.35">
      <c r="A22">
        <v>112245</v>
      </c>
      <c r="B22" t="s">
        <v>101</v>
      </c>
      <c r="C22" t="s">
        <v>35</v>
      </c>
      <c r="D22" t="s">
        <v>102</v>
      </c>
      <c r="E22" t="s">
        <v>103</v>
      </c>
      <c r="F22" t="s">
        <v>64</v>
      </c>
      <c r="G22" t="s">
        <v>39</v>
      </c>
      <c r="H22" s="1">
        <v>44384</v>
      </c>
      <c r="I22" s="1">
        <v>44302</v>
      </c>
      <c r="J22" s="1">
        <v>44418</v>
      </c>
      <c r="K22" t="s">
        <v>49</v>
      </c>
      <c r="L22" s="1">
        <v>44449</v>
      </c>
      <c r="M22">
        <v>112227</v>
      </c>
      <c r="N22" t="s">
        <v>41</v>
      </c>
      <c r="O22" t="s">
        <v>104</v>
      </c>
      <c r="P22" t="s">
        <v>51</v>
      </c>
      <c r="Q22" t="s">
        <v>55</v>
      </c>
      <c r="R22">
        <v>40000</v>
      </c>
      <c r="S22">
        <v>2.5499999999999998E-2</v>
      </c>
      <c r="T22">
        <v>155.38</v>
      </c>
      <c r="U22">
        <v>7.4300000000000005E-2</v>
      </c>
      <c r="V22">
        <v>5000</v>
      </c>
      <c r="W22">
        <v>7</v>
      </c>
      <c r="X22">
        <v>5594</v>
      </c>
    </row>
    <row r="23" spans="1:24" x14ac:dyDescent="0.35">
      <c r="A23">
        <v>207910</v>
      </c>
      <c r="B23" t="s">
        <v>76</v>
      </c>
      <c r="C23" t="s">
        <v>35</v>
      </c>
      <c r="D23" t="s">
        <v>36</v>
      </c>
      <c r="F23" t="s">
        <v>64</v>
      </c>
      <c r="G23" t="s">
        <v>59</v>
      </c>
      <c r="H23" s="1">
        <v>44204</v>
      </c>
      <c r="I23" s="1">
        <v>44332</v>
      </c>
      <c r="J23" s="1">
        <v>44237</v>
      </c>
      <c r="K23" t="s">
        <v>40</v>
      </c>
      <c r="L23" s="1">
        <v>44265</v>
      </c>
      <c r="M23">
        <v>183496</v>
      </c>
      <c r="N23" t="s">
        <v>41</v>
      </c>
      <c r="O23" t="s">
        <v>104</v>
      </c>
      <c r="P23" t="s">
        <v>51</v>
      </c>
      <c r="Q23" t="s">
        <v>55</v>
      </c>
      <c r="R23">
        <v>120000</v>
      </c>
      <c r="S23">
        <v>7.6700000000000004E-2</v>
      </c>
      <c r="T23">
        <v>69.14</v>
      </c>
      <c r="U23">
        <v>7.4300000000000005E-2</v>
      </c>
      <c r="V23">
        <v>2225</v>
      </c>
      <c r="W23">
        <v>20</v>
      </c>
      <c r="X23">
        <v>2508</v>
      </c>
    </row>
    <row r="24" spans="1:24" x14ac:dyDescent="0.35">
      <c r="A24">
        <v>65426</v>
      </c>
      <c r="B24" t="s">
        <v>79</v>
      </c>
      <c r="C24" t="s">
        <v>35</v>
      </c>
      <c r="D24" t="s">
        <v>36</v>
      </c>
      <c r="E24" t="s">
        <v>105</v>
      </c>
      <c r="F24" t="s">
        <v>58</v>
      </c>
      <c r="G24" t="s">
        <v>59</v>
      </c>
      <c r="H24" s="1">
        <v>44417</v>
      </c>
      <c r="I24" s="1">
        <v>44332</v>
      </c>
      <c r="J24" s="1">
        <v>44358</v>
      </c>
      <c r="K24" t="s">
        <v>40</v>
      </c>
      <c r="L24" s="1">
        <v>44388</v>
      </c>
      <c r="M24">
        <v>232106</v>
      </c>
      <c r="N24" t="s">
        <v>41</v>
      </c>
      <c r="O24" t="s">
        <v>94</v>
      </c>
      <c r="P24" t="s">
        <v>51</v>
      </c>
      <c r="Q24" t="s">
        <v>55</v>
      </c>
      <c r="R24">
        <v>60000</v>
      </c>
      <c r="S24">
        <v>0.1108</v>
      </c>
      <c r="T24">
        <v>131.22</v>
      </c>
      <c r="U24">
        <v>0.1114</v>
      </c>
      <c r="V24">
        <v>4000</v>
      </c>
      <c r="W24">
        <v>33</v>
      </c>
      <c r="X24">
        <v>2755</v>
      </c>
    </row>
    <row r="25" spans="1:24" x14ac:dyDescent="0.35">
      <c r="A25">
        <v>211723</v>
      </c>
      <c r="B25" t="s">
        <v>98</v>
      </c>
      <c r="C25" t="s">
        <v>35</v>
      </c>
      <c r="D25" t="s">
        <v>52</v>
      </c>
      <c r="E25" t="s">
        <v>106</v>
      </c>
      <c r="F25" t="s">
        <v>38</v>
      </c>
      <c r="G25" t="s">
        <v>74</v>
      </c>
      <c r="H25" s="1">
        <v>44204</v>
      </c>
      <c r="I25" s="1">
        <v>44539</v>
      </c>
      <c r="J25" s="1">
        <v>44416</v>
      </c>
      <c r="K25" t="s">
        <v>40</v>
      </c>
      <c r="L25" s="1">
        <v>44447</v>
      </c>
      <c r="M25">
        <v>211606</v>
      </c>
      <c r="N25" t="s">
        <v>41</v>
      </c>
      <c r="O25" t="s">
        <v>71</v>
      </c>
      <c r="P25" t="s">
        <v>51</v>
      </c>
      <c r="Q25" t="s">
        <v>55</v>
      </c>
      <c r="R25">
        <v>72000</v>
      </c>
      <c r="S25">
        <v>5.1200000000000002E-2</v>
      </c>
      <c r="T25">
        <v>262.26</v>
      </c>
      <c r="U25">
        <v>0.1109</v>
      </c>
      <c r="V25">
        <v>8000</v>
      </c>
      <c r="W25">
        <v>8</v>
      </c>
      <c r="X25">
        <v>2135</v>
      </c>
    </row>
    <row r="26" spans="1:24" x14ac:dyDescent="0.35">
      <c r="A26">
        <v>662350</v>
      </c>
      <c r="B26" t="s">
        <v>107</v>
      </c>
      <c r="C26" t="s">
        <v>35</v>
      </c>
      <c r="D26" t="s">
        <v>62</v>
      </c>
      <c r="E26" t="s">
        <v>108</v>
      </c>
      <c r="F26" t="s">
        <v>64</v>
      </c>
      <c r="G26" t="s">
        <v>59</v>
      </c>
      <c r="H26" s="1">
        <v>44207</v>
      </c>
      <c r="I26" s="1">
        <v>44240</v>
      </c>
      <c r="J26" s="1">
        <v>44420</v>
      </c>
      <c r="K26" t="s">
        <v>40</v>
      </c>
      <c r="L26" s="1">
        <v>44451</v>
      </c>
      <c r="M26">
        <v>847024</v>
      </c>
      <c r="N26" t="s">
        <v>41</v>
      </c>
      <c r="O26" t="s">
        <v>78</v>
      </c>
      <c r="P26" t="s">
        <v>51</v>
      </c>
      <c r="Q26" t="s">
        <v>55</v>
      </c>
      <c r="R26">
        <v>70800</v>
      </c>
      <c r="S26">
        <v>7.9500000000000001E-2</v>
      </c>
      <c r="T26">
        <v>77.95</v>
      </c>
      <c r="U26">
        <v>7.6600000000000001E-2</v>
      </c>
      <c r="V26">
        <v>2500</v>
      </c>
      <c r="W26">
        <v>39</v>
      </c>
      <c r="X26">
        <v>1479</v>
      </c>
    </row>
    <row r="27" spans="1:24" x14ac:dyDescent="0.35">
      <c r="A27">
        <v>1006769</v>
      </c>
      <c r="B27" t="s">
        <v>72</v>
      </c>
      <c r="C27" t="s">
        <v>35</v>
      </c>
      <c r="D27" t="s">
        <v>102</v>
      </c>
      <c r="E27" t="s">
        <v>109</v>
      </c>
      <c r="F27" t="s">
        <v>64</v>
      </c>
      <c r="G27" t="s">
        <v>59</v>
      </c>
      <c r="H27" s="1">
        <v>44511</v>
      </c>
      <c r="I27" s="1">
        <v>44513</v>
      </c>
      <c r="J27" s="1">
        <v>44360</v>
      </c>
      <c r="K27" t="s">
        <v>40</v>
      </c>
      <c r="L27" s="1">
        <v>44390</v>
      </c>
      <c r="M27">
        <v>1233120</v>
      </c>
      <c r="N27" t="s">
        <v>41</v>
      </c>
      <c r="O27" t="s">
        <v>110</v>
      </c>
      <c r="P27" t="s">
        <v>51</v>
      </c>
      <c r="Q27" t="s">
        <v>55</v>
      </c>
      <c r="R27">
        <v>80000</v>
      </c>
      <c r="S27">
        <v>6.4799999999999996E-2</v>
      </c>
      <c r="T27">
        <v>124.45</v>
      </c>
      <c r="U27">
        <v>7.51E-2</v>
      </c>
      <c r="V27">
        <v>4000</v>
      </c>
      <c r="W27">
        <v>11</v>
      </c>
      <c r="X27">
        <v>2479</v>
      </c>
    </row>
    <row r="28" spans="1:24" x14ac:dyDescent="0.35">
      <c r="A28">
        <v>405898</v>
      </c>
      <c r="B28" t="s">
        <v>34</v>
      </c>
      <c r="C28" t="s">
        <v>35</v>
      </c>
      <c r="D28" t="s">
        <v>36</v>
      </c>
      <c r="E28" t="s">
        <v>111</v>
      </c>
      <c r="F28" t="s">
        <v>64</v>
      </c>
      <c r="G28" t="s">
        <v>59</v>
      </c>
      <c r="H28" s="1">
        <v>44356</v>
      </c>
      <c r="I28" s="1">
        <v>44332</v>
      </c>
      <c r="J28" s="1">
        <v>44539</v>
      </c>
      <c r="K28" t="s">
        <v>40</v>
      </c>
      <c r="L28" s="1">
        <v>44570</v>
      </c>
      <c r="M28">
        <v>454145</v>
      </c>
      <c r="N28" t="s">
        <v>41</v>
      </c>
      <c r="O28" t="s">
        <v>78</v>
      </c>
      <c r="P28" t="s">
        <v>51</v>
      </c>
      <c r="Q28" t="s">
        <v>55</v>
      </c>
      <c r="R28">
        <v>36000</v>
      </c>
      <c r="S28">
        <v>0.15</v>
      </c>
      <c r="T28">
        <v>385.14</v>
      </c>
      <c r="U28">
        <v>9.6299999999999997E-2</v>
      </c>
      <c r="V28">
        <v>12000</v>
      </c>
      <c r="W28">
        <v>24</v>
      </c>
      <c r="X28">
        <v>2306</v>
      </c>
    </row>
    <row r="29" spans="1:24" x14ac:dyDescent="0.35">
      <c r="A29">
        <v>445846</v>
      </c>
      <c r="B29" t="s">
        <v>79</v>
      </c>
      <c r="C29" t="s">
        <v>35</v>
      </c>
      <c r="D29" t="s">
        <v>62</v>
      </c>
      <c r="E29" t="s">
        <v>112</v>
      </c>
      <c r="F29" t="s">
        <v>64</v>
      </c>
      <c r="G29" t="s">
        <v>59</v>
      </c>
      <c r="H29" s="1">
        <v>44478</v>
      </c>
      <c r="I29" s="1">
        <v>44332</v>
      </c>
      <c r="J29" s="1">
        <v>44239</v>
      </c>
      <c r="K29" t="s">
        <v>40</v>
      </c>
      <c r="L29" s="1">
        <v>44267</v>
      </c>
      <c r="M29">
        <v>544784</v>
      </c>
      <c r="N29" t="s">
        <v>41</v>
      </c>
      <c r="O29" t="s">
        <v>78</v>
      </c>
      <c r="P29" t="s">
        <v>51</v>
      </c>
      <c r="Q29" t="s">
        <v>55</v>
      </c>
      <c r="R29">
        <v>45000</v>
      </c>
      <c r="S29">
        <v>0.152</v>
      </c>
      <c r="T29">
        <v>222.41</v>
      </c>
      <c r="U29">
        <v>8.9399999999999993E-2</v>
      </c>
      <c r="V29">
        <v>7000</v>
      </c>
      <c r="W29">
        <v>24</v>
      </c>
      <c r="X29">
        <v>6446</v>
      </c>
    </row>
    <row r="30" spans="1:24" x14ac:dyDescent="0.35">
      <c r="A30">
        <v>659221</v>
      </c>
      <c r="B30" t="s">
        <v>79</v>
      </c>
      <c r="C30" t="s">
        <v>35</v>
      </c>
      <c r="D30" t="s">
        <v>67</v>
      </c>
      <c r="E30" t="s">
        <v>113</v>
      </c>
      <c r="F30" t="s">
        <v>64</v>
      </c>
      <c r="G30" t="s">
        <v>59</v>
      </c>
      <c r="H30" s="1">
        <v>44207</v>
      </c>
      <c r="I30" s="1">
        <v>44332</v>
      </c>
      <c r="J30" s="1">
        <v>44482</v>
      </c>
      <c r="K30" t="s">
        <v>40</v>
      </c>
      <c r="L30" s="1">
        <v>44513</v>
      </c>
      <c r="M30">
        <v>843127</v>
      </c>
      <c r="N30" t="s">
        <v>41</v>
      </c>
      <c r="O30" t="s">
        <v>78</v>
      </c>
      <c r="P30" t="s">
        <v>51</v>
      </c>
      <c r="Q30" t="s">
        <v>55</v>
      </c>
      <c r="R30">
        <v>86400</v>
      </c>
      <c r="S30">
        <v>3.85E-2</v>
      </c>
      <c r="T30">
        <v>280.62</v>
      </c>
      <c r="U30">
        <v>7.6600000000000001E-2</v>
      </c>
      <c r="V30">
        <v>9000</v>
      </c>
      <c r="W30">
        <v>10</v>
      </c>
      <c r="X30">
        <v>8945</v>
      </c>
    </row>
    <row r="31" spans="1:24" x14ac:dyDescent="0.35">
      <c r="A31">
        <v>782425</v>
      </c>
      <c r="B31" t="s">
        <v>114</v>
      </c>
      <c r="C31" t="s">
        <v>35</v>
      </c>
      <c r="D31" t="s">
        <v>102</v>
      </c>
      <c r="E31" t="s">
        <v>115</v>
      </c>
      <c r="F31" t="s">
        <v>64</v>
      </c>
      <c r="G31" t="s">
        <v>59</v>
      </c>
      <c r="H31" s="1">
        <v>44358</v>
      </c>
      <c r="I31" s="1">
        <v>44332</v>
      </c>
      <c r="J31" s="1">
        <v>44389</v>
      </c>
      <c r="K31" t="s">
        <v>40</v>
      </c>
      <c r="L31" s="1">
        <v>44420</v>
      </c>
      <c r="M31">
        <v>985412</v>
      </c>
      <c r="N31" t="s">
        <v>41</v>
      </c>
      <c r="O31" t="s">
        <v>78</v>
      </c>
      <c r="P31" t="s">
        <v>51</v>
      </c>
      <c r="Q31" t="s">
        <v>55</v>
      </c>
      <c r="R31">
        <v>24600</v>
      </c>
      <c r="S31">
        <v>7.85E-2</v>
      </c>
      <c r="T31">
        <v>152.41999999999999</v>
      </c>
      <c r="U31">
        <v>8.8999999999999996E-2</v>
      </c>
      <c r="V31">
        <v>4800</v>
      </c>
      <c r="W31">
        <v>21</v>
      </c>
      <c r="X31">
        <v>1978</v>
      </c>
    </row>
    <row r="32" spans="1:24" x14ac:dyDescent="0.35">
      <c r="A32">
        <v>458328</v>
      </c>
      <c r="B32" t="s">
        <v>34</v>
      </c>
      <c r="C32" t="s">
        <v>35</v>
      </c>
      <c r="D32" t="s">
        <v>36</v>
      </c>
      <c r="E32" t="s">
        <v>116</v>
      </c>
      <c r="F32" t="s">
        <v>58</v>
      </c>
      <c r="G32" t="s">
        <v>59</v>
      </c>
      <c r="H32" s="1">
        <v>44206</v>
      </c>
      <c r="I32" s="1">
        <v>44510</v>
      </c>
      <c r="J32" s="1">
        <v>44387</v>
      </c>
      <c r="K32" t="s">
        <v>40</v>
      </c>
      <c r="L32" s="1">
        <v>44418</v>
      </c>
      <c r="M32">
        <v>570309</v>
      </c>
      <c r="N32" t="s">
        <v>41</v>
      </c>
      <c r="O32" t="s">
        <v>60</v>
      </c>
      <c r="P32" t="s">
        <v>51</v>
      </c>
      <c r="Q32" t="s">
        <v>55</v>
      </c>
      <c r="R32">
        <v>30000</v>
      </c>
      <c r="S32">
        <v>9.9199999999999997E-2</v>
      </c>
      <c r="T32">
        <v>164.85</v>
      </c>
      <c r="U32">
        <v>0.1148</v>
      </c>
      <c r="V32">
        <v>5000</v>
      </c>
      <c r="W32">
        <v>19</v>
      </c>
      <c r="X32">
        <v>884</v>
      </c>
    </row>
    <row r="33" spans="1:24" x14ac:dyDescent="0.35">
      <c r="A33">
        <v>744344</v>
      </c>
      <c r="B33" t="s">
        <v>117</v>
      </c>
      <c r="C33" t="s">
        <v>35</v>
      </c>
      <c r="D33" t="s">
        <v>102</v>
      </c>
      <c r="F33" t="s">
        <v>58</v>
      </c>
      <c r="G33" t="s">
        <v>59</v>
      </c>
      <c r="H33" s="1">
        <v>44327</v>
      </c>
      <c r="I33" s="1">
        <v>44332</v>
      </c>
      <c r="J33" s="1">
        <v>44209</v>
      </c>
      <c r="K33" t="s">
        <v>40</v>
      </c>
      <c r="L33" s="1">
        <v>44240</v>
      </c>
      <c r="M33">
        <v>942813</v>
      </c>
      <c r="N33" t="s">
        <v>41</v>
      </c>
      <c r="O33" t="s">
        <v>84</v>
      </c>
      <c r="P33" t="s">
        <v>51</v>
      </c>
      <c r="Q33" t="s">
        <v>55</v>
      </c>
      <c r="R33">
        <v>48000</v>
      </c>
      <c r="S33">
        <v>0.23569999999999999</v>
      </c>
      <c r="T33">
        <v>197.83</v>
      </c>
      <c r="U33">
        <v>0.1149</v>
      </c>
      <c r="V33">
        <v>6000</v>
      </c>
      <c r="W33">
        <v>27</v>
      </c>
      <c r="X33">
        <v>3950</v>
      </c>
    </row>
    <row r="34" spans="1:24" x14ac:dyDescent="0.35">
      <c r="A34">
        <v>1026463</v>
      </c>
      <c r="B34" t="s">
        <v>76</v>
      </c>
      <c r="C34" t="s">
        <v>35</v>
      </c>
      <c r="D34" t="s">
        <v>102</v>
      </c>
      <c r="E34" t="s">
        <v>118</v>
      </c>
      <c r="F34" t="s">
        <v>38</v>
      </c>
      <c r="G34" t="s">
        <v>59</v>
      </c>
      <c r="H34" s="1">
        <v>44511</v>
      </c>
      <c r="I34" s="1">
        <v>44300</v>
      </c>
      <c r="J34" s="1">
        <v>44543</v>
      </c>
      <c r="K34" t="s">
        <v>40</v>
      </c>
      <c r="L34" s="1">
        <v>44574</v>
      </c>
      <c r="M34">
        <v>1255647</v>
      </c>
      <c r="N34" t="s">
        <v>41</v>
      </c>
      <c r="O34" t="s">
        <v>69</v>
      </c>
      <c r="P34" t="s">
        <v>51</v>
      </c>
      <c r="Q34" t="s">
        <v>55</v>
      </c>
      <c r="R34">
        <v>60000</v>
      </c>
      <c r="S34">
        <v>3.6600000000000001E-2</v>
      </c>
      <c r="T34">
        <v>217.32</v>
      </c>
      <c r="U34">
        <v>0.14649999999999999</v>
      </c>
      <c r="V34">
        <v>6300</v>
      </c>
      <c r="W34">
        <v>10</v>
      </c>
      <c r="X34">
        <v>5554</v>
      </c>
    </row>
    <row r="35" spans="1:24" x14ac:dyDescent="0.35">
      <c r="A35">
        <v>489679</v>
      </c>
      <c r="B35" t="s">
        <v>76</v>
      </c>
      <c r="C35" t="s">
        <v>35</v>
      </c>
      <c r="D35" t="s">
        <v>119</v>
      </c>
      <c r="E35" t="s">
        <v>120</v>
      </c>
      <c r="F35" t="s">
        <v>99</v>
      </c>
      <c r="G35" t="s">
        <v>59</v>
      </c>
      <c r="H35" s="1">
        <v>44265</v>
      </c>
      <c r="I35" s="1">
        <v>44542</v>
      </c>
      <c r="J35" s="1">
        <v>44389</v>
      </c>
      <c r="K35" t="s">
        <v>40</v>
      </c>
      <c r="L35" s="1">
        <v>44420</v>
      </c>
      <c r="M35">
        <v>624878</v>
      </c>
      <c r="N35" t="s">
        <v>41</v>
      </c>
      <c r="O35" t="s">
        <v>121</v>
      </c>
      <c r="P35" t="s">
        <v>51</v>
      </c>
      <c r="Q35" t="s">
        <v>55</v>
      </c>
      <c r="R35">
        <v>34000</v>
      </c>
      <c r="S35">
        <v>0.14860000000000001</v>
      </c>
      <c r="T35">
        <v>210.07</v>
      </c>
      <c r="U35">
        <v>0.157</v>
      </c>
      <c r="V35">
        <v>6000</v>
      </c>
      <c r="W35">
        <v>6</v>
      </c>
      <c r="X35">
        <v>5986</v>
      </c>
    </row>
    <row r="36" spans="1:24" x14ac:dyDescent="0.35">
      <c r="A36">
        <v>519658</v>
      </c>
      <c r="B36" t="s">
        <v>34</v>
      </c>
      <c r="C36" t="s">
        <v>35</v>
      </c>
      <c r="D36" t="s">
        <v>36</v>
      </c>
      <c r="E36" t="s">
        <v>122</v>
      </c>
      <c r="F36" t="s">
        <v>64</v>
      </c>
      <c r="G36" t="s">
        <v>74</v>
      </c>
      <c r="H36" s="1">
        <v>44326</v>
      </c>
      <c r="I36" s="1">
        <v>44208</v>
      </c>
      <c r="J36" s="1">
        <v>44419</v>
      </c>
      <c r="K36" t="s">
        <v>40</v>
      </c>
      <c r="L36" s="1">
        <v>44450</v>
      </c>
      <c r="M36">
        <v>671773</v>
      </c>
      <c r="N36" t="s">
        <v>41</v>
      </c>
      <c r="O36" t="s">
        <v>78</v>
      </c>
      <c r="P36" t="s">
        <v>51</v>
      </c>
      <c r="Q36" t="s">
        <v>55</v>
      </c>
      <c r="R36">
        <v>18000</v>
      </c>
      <c r="S36">
        <v>0.216</v>
      </c>
      <c r="T36">
        <v>148.59</v>
      </c>
      <c r="U36">
        <v>7.8799999999999995E-2</v>
      </c>
      <c r="V36">
        <v>4750</v>
      </c>
      <c r="W36">
        <v>16</v>
      </c>
      <c r="X36">
        <v>2216</v>
      </c>
    </row>
    <row r="37" spans="1:24" x14ac:dyDescent="0.35">
      <c r="A37">
        <v>470041</v>
      </c>
      <c r="B37" t="s">
        <v>45</v>
      </c>
      <c r="C37" t="s">
        <v>35</v>
      </c>
      <c r="D37" t="s">
        <v>62</v>
      </c>
      <c r="E37" t="s">
        <v>123</v>
      </c>
      <c r="F37" t="s">
        <v>64</v>
      </c>
      <c r="G37" t="s">
        <v>74</v>
      </c>
      <c r="H37" s="1">
        <v>44206</v>
      </c>
      <c r="I37" s="1">
        <v>44267</v>
      </c>
      <c r="J37" s="1">
        <v>44480</v>
      </c>
      <c r="K37" t="s">
        <v>40</v>
      </c>
      <c r="L37" s="1">
        <v>44511</v>
      </c>
      <c r="M37">
        <v>593245</v>
      </c>
      <c r="N37" t="s">
        <v>41</v>
      </c>
      <c r="O37" t="s">
        <v>65</v>
      </c>
      <c r="P37" t="s">
        <v>51</v>
      </c>
      <c r="Q37" t="s">
        <v>55</v>
      </c>
      <c r="R37">
        <v>43800</v>
      </c>
      <c r="S37">
        <v>7.3700000000000002E-2</v>
      </c>
      <c r="T37">
        <v>148.32</v>
      </c>
      <c r="U37">
        <v>7.0499999999999993E-2</v>
      </c>
      <c r="V37">
        <v>4800</v>
      </c>
      <c r="W37">
        <v>7</v>
      </c>
      <c r="X37">
        <v>3210</v>
      </c>
    </row>
    <row r="38" spans="1:24" x14ac:dyDescent="0.35">
      <c r="A38">
        <v>393852</v>
      </c>
      <c r="B38" t="s">
        <v>124</v>
      </c>
      <c r="C38" t="s">
        <v>35</v>
      </c>
      <c r="D38" t="s">
        <v>62</v>
      </c>
      <c r="E38" t="s">
        <v>125</v>
      </c>
      <c r="F38" t="s">
        <v>58</v>
      </c>
      <c r="G38" t="s">
        <v>74</v>
      </c>
      <c r="H38" s="1">
        <v>44325</v>
      </c>
      <c r="I38" s="1">
        <v>44358</v>
      </c>
      <c r="J38" s="1">
        <v>44207</v>
      </c>
      <c r="K38" t="s">
        <v>40</v>
      </c>
      <c r="L38" s="1">
        <v>44238</v>
      </c>
      <c r="M38">
        <v>432187</v>
      </c>
      <c r="N38" t="s">
        <v>41</v>
      </c>
      <c r="O38" t="s">
        <v>84</v>
      </c>
      <c r="P38" t="s">
        <v>51</v>
      </c>
      <c r="Q38" t="s">
        <v>55</v>
      </c>
      <c r="R38">
        <v>98736</v>
      </c>
      <c r="S38">
        <v>8.1199999999999994E-2</v>
      </c>
      <c r="T38">
        <v>50.58</v>
      </c>
      <c r="U38">
        <v>0.11890000000000001</v>
      </c>
      <c r="V38">
        <v>9000</v>
      </c>
      <c r="W38">
        <v>19</v>
      </c>
      <c r="X38">
        <v>1045</v>
      </c>
    </row>
    <row r="39" spans="1:24" x14ac:dyDescent="0.35">
      <c r="A39">
        <v>725534</v>
      </c>
      <c r="B39" t="s">
        <v>56</v>
      </c>
      <c r="C39" t="s">
        <v>35</v>
      </c>
      <c r="D39" t="s">
        <v>92</v>
      </c>
      <c r="E39" t="s">
        <v>126</v>
      </c>
      <c r="F39" t="s">
        <v>58</v>
      </c>
      <c r="G39" t="s">
        <v>74</v>
      </c>
      <c r="H39" s="1">
        <v>44297</v>
      </c>
      <c r="I39" s="1">
        <v>44543</v>
      </c>
      <c r="J39" s="1">
        <v>44390</v>
      </c>
      <c r="K39" t="s">
        <v>40</v>
      </c>
      <c r="L39" s="1">
        <v>44421</v>
      </c>
      <c r="M39">
        <v>920793</v>
      </c>
      <c r="N39" t="s">
        <v>41</v>
      </c>
      <c r="O39" t="s">
        <v>84</v>
      </c>
      <c r="P39" t="s">
        <v>51</v>
      </c>
      <c r="Q39" t="s">
        <v>55</v>
      </c>
      <c r="R39">
        <v>48000</v>
      </c>
      <c r="S39">
        <v>5.0999999999999997E-2</v>
      </c>
      <c r="T39">
        <v>60.34</v>
      </c>
      <c r="U39">
        <v>0.1074</v>
      </c>
      <c r="V39">
        <v>1850</v>
      </c>
      <c r="W39">
        <v>45</v>
      </c>
      <c r="X39">
        <v>1655</v>
      </c>
    </row>
    <row r="40" spans="1:24" x14ac:dyDescent="0.35">
      <c r="A40">
        <v>428387</v>
      </c>
      <c r="B40" t="s">
        <v>72</v>
      </c>
      <c r="C40" t="s">
        <v>35</v>
      </c>
      <c r="D40" t="s">
        <v>36</v>
      </c>
      <c r="E40" t="s">
        <v>127</v>
      </c>
      <c r="F40" t="s">
        <v>38</v>
      </c>
      <c r="G40" t="s">
        <v>74</v>
      </c>
      <c r="H40" s="1">
        <v>44386</v>
      </c>
      <c r="I40" s="1">
        <v>44332</v>
      </c>
      <c r="J40" s="1">
        <v>44478</v>
      </c>
      <c r="K40" t="s">
        <v>40</v>
      </c>
      <c r="L40" s="1">
        <v>44509</v>
      </c>
      <c r="M40">
        <v>506847</v>
      </c>
      <c r="N40" t="s">
        <v>41</v>
      </c>
      <c r="O40" t="s">
        <v>71</v>
      </c>
      <c r="P40" t="s">
        <v>51</v>
      </c>
      <c r="Q40" t="s">
        <v>55</v>
      </c>
      <c r="R40">
        <v>27852</v>
      </c>
      <c r="S40">
        <v>0.1021</v>
      </c>
      <c r="T40">
        <v>141.19999999999999</v>
      </c>
      <c r="U40">
        <v>0.12839999999999999</v>
      </c>
      <c r="V40">
        <v>4200</v>
      </c>
      <c r="W40">
        <v>28</v>
      </c>
      <c r="X40">
        <v>282</v>
      </c>
    </row>
    <row r="41" spans="1:24" x14ac:dyDescent="0.35">
      <c r="A41">
        <v>783561</v>
      </c>
      <c r="B41" t="s">
        <v>45</v>
      </c>
      <c r="C41" t="s">
        <v>35</v>
      </c>
      <c r="D41" t="s">
        <v>102</v>
      </c>
      <c r="E41" t="s">
        <v>128</v>
      </c>
      <c r="F41" t="s">
        <v>64</v>
      </c>
      <c r="G41" t="s">
        <v>39</v>
      </c>
      <c r="H41" s="1">
        <v>44358</v>
      </c>
      <c r="I41" s="1">
        <v>44359</v>
      </c>
      <c r="J41" s="1">
        <v>44239</v>
      </c>
      <c r="K41" t="s">
        <v>40</v>
      </c>
      <c r="L41" s="1">
        <v>44267</v>
      </c>
      <c r="M41">
        <v>986688</v>
      </c>
      <c r="N41" t="s">
        <v>41</v>
      </c>
      <c r="O41" t="s">
        <v>75</v>
      </c>
      <c r="P41" t="s">
        <v>51</v>
      </c>
      <c r="Q41" t="s">
        <v>55</v>
      </c>
      <c r="R41">
        <v>48000</v>
      </c>
      <c r="S41">
        <v>0.25850000000000001</v>
      </c>
      <c r="T41">
        <v>186.61</v>
      </c>
      <c r="U41">
        <v>7.4899999999999994E-2</v>
      </c>
      <c r="V41">
        <v>6000</v>
      </c>
      <c r="W41">
        <v>16</v>
      </c>
      <c r="X41">
        <v>1575</v>
      </c>
    </row>
    <row r="42" spans="1:24" x14ac:dyDescent="0.35">
      <c r="A42">
        <v>969474</v>
      </c>
      <c r="B42" t="s">
        <v>129</v>
      </c>
      <c r="C42" t="s">
        <v>35</v>
      </c>
      <c r="D42" t="s">
        <v>130</v>
      </c>
      <c r="E42" t="s">
        <v>131</v>
      </c>
      <c r="F42" t="s">
        <v>64</v>
      </c>
      <c r="G42" t="s">
        <v>39</v>
      </c>
      <c r="H42" s="1">
        <v>44480</v>
      </c>
      <c r="I42" s="1">
        <v>44269</v>
      </c>
      <c r="J42" s="1">
        <v>44482</v>
      </c>
      <c r="K42" t="s">
        <v>40</v>
      </c>
      <c r="L42" s="1">
        <v>44513</v>
      </c>
      <c r="M42">
        <v>1190684</v>
      </c>
      <c r="N42" t="s">
        <v>41</v>
      </c>
      <c r="O42" t="s">
        <v>78</v>
      </c>
      <c r="P42" t="s">
        <v>51</v>
      </c>
      <c r="Q42" t="s">
        <v>55</v>
      </c>
      <c r="R42">
        <v>30000</v>
      </c>
      <c r="S42">
        <v>0.18720000000000001</v>
      </c>
      <c r="T42">
        <v>228.63</v>
      </c>
      <c r="U42">
        <v>8.8999999999999996E-2</v>
      </c>
      <c r="V42">
        <v>7200</v>
      </c>
      <c r="W42">
        <v>25</v>
      </c>
      <c r="X42">
        <v>5845</v>
      </c>
    </row>
    <row r="43" spans="1:24" x14ac:dyDescent="0.35">
      <c r="A43">
        <v>773111</v>
      </c>
      <c r="B43" t="s">
        <v>117</v>
      </c>
      <c r="C43" t="s">
        <v>35</v>
      </c>
      <c r="D43" t="s">
        <v>67</v>
      </c>
      <c r="E43" t="s">
        <v>132</v>
      </c>
      <c r="F43" t="s">
        <v>64</v>
      </c>
      <c r="G43" t="s">
        <v>39</v>
      </c>
      <c r="H43" s="1">
        <v>44358</v>
      </c>
      <c r="I43" s="1">
        <v>44300</v>
      </c>
      <c r="J43" s="1">
        <v>44513</v>
      </c>
      <c r="K43" t="s">
        <v>40</v>
      </c>
      <c r="L43" s="1">
        <v>44543</v>
      </c>
      <c r="M43">
        <v>975126</v>
      </c>
      <c r="N43" t="s">
        <v>41</v>
      </c>
      <c r="O43" t="s">
        <v>78</v>
      </c>
      <c r="P43" t="s">
        <v>51</v>
      </c>
      <c r="Q43" t="s">
        <v>55</v>
      </c>
      <c r="R43">
        <v>22800</v>
      </c>
      <c r="S43">
        <v>5.2600000000000001E-2</v>
      </c>
      <c r="T43">
        <v>75.760000000000005</v>
      </c>
      <c r="U43">
        <v>8.4900000000000003E-2</v>
      </c>
      <c r="V43">
        <v>2400</v>
      </c>
      <c r="W43">
        <v>3</v>
      </c>
      <c r="X43">
        <v>2278</v>
      </c>
    </row>
    <row r="44" spans="1:24" x14ac:dyDescent="0.35">
      <c r="A44">
        <v>472634</v>
      </c>
      <c r="B44" t="s">
        <v>76</v>
      </c>
      <c r="C44" t="s">
        <v>35</v>
      </c>
      <c r="D44" t="s">
        <v>92</v>
      </c>
      <c r="E44" t="s">
        <v>133</v>
      </c>
      <c r="F44" t="s">
        <v>64</v>
      </c>
      <c r="G44" t="s">
        <v>39</v>
      </c>
      <c r="H44" s="1">
        <v>44539</v>
      </c>
      <c r="I44" s="1">
        <v>44297</v>
      </c>
      <c r="J44" s="1">
        <v>44510</v>
      </c>
      <c r="K44" t="s">
        <v>40</v>
      </c>
      <c r="L44" s="1">
        <v>44540</v>
      </c>
      <c r="M44">
        <v>596856</v>
      </c>
      <c r="N44" t="s">
        <v>41</v>
      </c>
      <c r="O44" t="s">
        <v>65</v>
      </c>
      <c r="P44" t="s">
        <v>51</v>
      </c>
      <c r="Q44" t="s">
        <v>55</v>
      </c>
      <c r="R44">
        <v>12720</v>
      </c>
      <c r="S44">
        <v>0</v>
      </c>
      <c r="T44">
        <v>231.75</v>
      </c>
      <c r="U44">
        <v>7.0499999999999993E-2</v>
      </c>
      <c r="V44">
        <v>7500</v>
      </c>
      <c r="W44">
        <v>9</v>
      </c>
      <c r="X44">
        <v>2073</v>
      </c>
    </row>
    <row r="45" spans="1:24" x14ac:dyDescent="0.35">
      <c r="A45">
        <v>494891</v>
      </c>
      <c r="B45" t="s">
        <v>134</v>
      </c>
      <c r="C45" t="s">
        <v>35</v>
      </c>
      <c r="D45" t="s">
        <v>87</v>
      </c>
      <c r="E45" t="s">
        <v>135</v>
      </c>
      <c r="F45" t="s">
        <v>58</v>
      </c>
      <c r="G45" t="s">
        <v>39</v>
      </c>
      <c r="H45" s="1">
        <v>44265</v>
      </c>
      <c r="I45" s="1">
        <v>44302</v>
      </c>
      <c r="J45" s="1">
        <v>44266</v>
      </c>
      <c r="K45" t="s">
        <v>40</v>
      </c>
      <c r="L45" s="1">
        <v>44297</v>
      </c>
      <c r="M45">
        <v>633723</v>
      </c>
      <c r="N45" t="s">
        <v>41</v>
      </c>
      <c r="O45" t="s">
        <v>81</v>
      </c>
      <c r="P45" t="s">
        <v>51</v>
      </c>
      <c r="Q45" t="s">
        <v>55</v>
      </c>
      <c r="R45">
        <v>31000</v>
      </c>
      <c r="S45">
        <v>1.5900000000000001E-2</v>
      </c>
      <c r="T45">
        <v>182.66</v>
      </c>
      <c r="U45">
        <v>0.11360000000000001</v>
      </c>
      <c r="V45">
        <v>5550</v>
      </c>
      <c r="W45">
        <v>5</v>
      </c>
      <c r="X45">
        <v>2083</v>
      </c>
    </row>
    <row r="46" spans="1:24" x14ac:dyDescent="0.35">
      <c r="A46">
        <v>458797</v>
      </c>
      <c r="B46" t="s">
        <v>107</v>
      </c>
      <c r="C46" t="s">
        <v>35</v>
      </c>
      <c r="D46" t="s">
        <v>136</v>
      </c>
      <c r="E46" t="s">
        <v>137</v>
      </c>
      <c r="F46" t="s">
        <v>58</v>
      </c>
      <c r="G46" t="s">
        <v>39</v>
      </c>
      <c r="H46" s="1">
        <v>44509</v>
      </c>
      <c r="I46" s="1">
        <v>44511</v>
      </c>
      <c r="J46" s="1">
        <v>44388</v>
      </c>
      <c r="K46" t="s">
        <v>40</v>
      </c>
      <c r="L46" s="1">
        <v>44419</v>
      </c>
      <c r="M46">
        <v>571361</v>
      </c>
      <c r="N46" t="s">
        <v>41</v>
      </c>
      <c r="O46" t="s">
        <v>60</v>
      </c>
      <c r="P46" t="s">
        <v>51</v>
      </c>
      <c r="Q46" t="s">
        <v>55</v>
      </c>
      <c r="R46">
        <v>89650</v>
      </c>
      <c r="S46">
        <v>5.5999999999999999E-3</v>
      </c>
      <c r="T46">
        <v>725.31</v>
      </c>
      <c r="U46">
        <v>0.1148</v>
      </c>
      <c r="V46">
        <v>22000</v>
      </c>
      <c r="W46">
        <v>19</v>
      </c>
      <c r="X46">
        <v>15424</v>
      </c>
    </row>
    <row r="47" spans="1:24" x14ac:dyDescent="0.35">
      <c r="A47">
        <v>743690</v>
      </c>
      <c r="B47" t="s">
        <v>138</v>
      </c>
      <c r="C47" t="s">
        <v>35</v>
      </c>
      <c r="D47" t="s">
        <v>67</v>
      </c>
      <c r="E47" t="s">
        <v>139</v>
      </c>
      <c r="F47" t="s">
        <v>58</v>
      </c>
      <c r="G47" t="s">
        <v>39</v>
      </c>
      <c r="H47" s="1">
        <v>44327</v>
      </c>
      <c r="I47" s="1">
        <v>44242</v>
      </c>
      <c r="J47" s="1">
        <v>44359</v>
      </c>
      <c r="K47" t="s">
        <v>40</v>
      </c>
      <c r="L47" s="1">
        <v>44389</v>
      </c>
      <c r="M47">
        <v>942003</v>
      </c>
      <c r="N47" t="s">
        <v>41</v>
      </c>
      <c r="O47" t="s">
        <v>81</v>
      </c>
      <c r="P47" t="s">
        <v>51</v>
      </c>
      <c r="Q47" t="s">
        <v>55</v>
      </c>
      <c r="R47">
        <v>45000</v>
      </c>
      <c r="S47">
        <v>0.1464</v>
      </c>
      <c r="T47">
        <v>332.1</v>
      </c>
      <c r="U47">
        <v>0.11990000000000001</v>
      </c>
      <c r="V47">
        <v>10000</v>
      </c>
      <c r="W47">
        <v>18</v>
      </c>
      <c r="X47">
        <v>4553</v>
      </c>
    </row>
    <row r="48" spans="1:24" x14ac:dyDescent="0.35">
      <c r="A48">
        <v>384963</v>
      </c>
      <c r="B48" t="s">
        <v>140</v>
      </c>
      <c r="C48" t="s">
        <v>35</v>
      </c>
      <c r="D48" t="s">
        <v>62</v>
      </c>
      <c r="E48" t="s">
        <v>141</v>
      </c>
      <c r="F48" t="s">
        <v>58</v>
      </c>
      <c r="G48" t="s">
        <v>39</v>
      </c>
      <c r="H48" s="1">
        <v>44264</v>
      </c>
      <c r="I48" s="1">
        <v>44388</v>
      </c>
      <c r="J48" s="1">
        <v>44266</v>
      </c>
      <c r="K48" t="s">
        <v>40</v>
      </c>
      <c r="L48" s="1">
        <v>44297</v>
      </c>
      <c r="M48">
        <v>416412</v>
      </c>
      <c r="N48" t="s">
        <v>41</v>
      </c>
      <c r="O48" t="s">
        <v>94</v>
      </c>
      <c r="P48" t="s">
        <v>51</v>
      </c>
      <c r="Q48" t="s">
        <v>55</v>
      </c>
      <c r="R48">
        <v>39996</v>
      </c>
      <c r="S48">
        <v>0.2298</v>
      </c>
      <c r="T48">
        <v>261.70999999999998</v>
      </c>
      <c r="U48">
        <v>0.1095</v>
      </c>
      <c r="V48">
        <v>8000</v>
      </c>
      <c r="W48">
        <v>43</v>
      </c>
      <c r="X48">
        <v>6197</v>
      </c>
    </row>
    <row r="49" spans="1:24" x14ac:dyDescent="0.35">
      <c r="A49">
        <v>508426</v>
      </c>
      <c r="B49" t="s">
        <v>142</v>
      </c>
      <c r="C49" t="s">
        <v>35</v>
      </c>
      <c r="D49" t="s">
        <v>36</v>
      </c>
      <c r="E49" t="s">
        <v>143</v>
      </c>
      <c r="F49" t="s">
        <v>58</v>
      </c>
      <c r="G49" t="s">
        <v>39</v>
      </c>
      <c r="H49" s="1">
        <v>44326</v>
      </c>
      <c r="I49" s="1">
        <v>44332</v>
      </c>
      <c r="J49" s="1">
        <v>44541</v>
      </c>
      <c r="K49" t="s">
        <v>40</v>
      </c>
      <c r="L49" s="1">
        <v>44572</v>
      </c>
      <c r="M49">
        <v>656002</v>
      </c>
      <c r="N49" t="s">
        <v>41</v>
      </c>
      <c r="O49" t="s">
        <v>84</v>
      </c>
      <c r="P49" t="s">
        <v>51</v>
      </c>
      <c r="Q49" t="s">
        <v>55</v>
      </c>
      <c r="R49">
        <v>49800</v>
      </c>
      <c r="S49">
        <v>0.17399999999999999</v>
      </c>
      <c r="T49">
        <v>163.68</v>
      </c>
      <c r="U49">
        <v>0.1099</v>
      </c>
      <c r="V49">
        <v>5000</v>
      </c>
      <c r="W49">
        <v>13</v>
      </c>
      <c r="X49">
        <v>3110</v>
      </c>
    </row>
    <row r="50" spans="1:24" x14ac:dyDescent="0.35">
      <c r="A50">
        <v>402318</v>
      </c>
      <c r="B50" t="s">
        <v>61</v>
      </c>
      <c r="C50" t="s">
        <v>35</v>
      </c>
      <c r="D50" t="s">
        <v>136</v>
      </c>
      <c r="E50" t="s">
        <v>144</v>
      </c>
      <c r="F50" t="s">
        <v>58</v>
      </c>
      <c r="G50" t="s">
        <v>39</v>
      </c>
      <c r="H50" s="1">
        <v>44325</v>
      </c>
      <c r="I50" s="1">
        <v>44267</v>
      </c>
      <c r="J50" s="1">
        <v>44480</v>
      </c>
      <c r="K50" t="s">
        <v>40</v>
      </c>
      <c r="L50" s="1">
        <v>44511</v>
      </c>
      <c r="M50">
        <v>446914</v>
      </c>
      <c r="N50" t="s">
        <v>41</v>
      </c>
      <c r="O50" t="s">
        <v>81</v>
      </c>
      <c r="P50" t="s">
        <v>51</v>
      </c>
      <c r="Q50" t="s">
        <v>55</v>
      </c>
      <c r="R50">
        <v>15000</v>
      </c>
      <c r="S50">
        <v>0.16880000000000001</v>
      </c>
      <c r="T50">
        <v>106.61</v>
      </c>
      <c r="U50">
        <v>0.1221</v>
      </c>
      <c r="V50">
        <v>3200</v>
      </c>
      <c r="W50">
        <v>19</v>
      </c>
      <c r="X50">
        <v>3140</v>
      </c>
    </row>
    <row r="51" spans="1:24" x14ac:dyDescent="0.35">
      <c r="A51">
        <v>359401</v>
      </c>
      <c r="B51" t="s">
        <v>45</v>
      </c>
      <c r="C51" t="s">
        <v>35</v>
      </c>
      <c r="D51" t="s">
        <v>119</v>
      </c>
      <c r="E51" t="s">
        <v>145</v>
      </c>
      <c r="F51" t="s">
        <v>38</v>
      </c>
      <c r="G51" t="s">
        <v>39</v>
      </c>
      <c r="H51" s="1">
        <v>44477</v>
      </c>
      <c r="I51" s="1">
        <v>44332</v>
      </c>
      <c r="J51" s="1">
        <v>44448</v>
      </c>
      <c r="K51" t="s">
        <v>40</v>
      </c>
      <c r="L51" s="1">
        <v>44478</v>
      </c>
      <c r="M51">
        <v>366581</v>
      </c>
      <c r="N51" t="s">
        <v>41</v>
      </c>
      <c r="O51" t="s">
        <v>69</v>
      </c>
      <c r="P51" t="s">
        <v>51</v>
      </c>
      <c r="Q51" t="s">
        <v>55</v>
      </c>
      <c r="R51">
        <v>48000</v>
      </c>
      <c r="S51">
        <v>0.17530000000000001</v>
      </c>
      <c r="T51">
        <v>200.47</v>
      </c>
      <c r="U51">
        <v>0.1241</v>
      </c>
      <c r="V51">
        <v>6000</v>
      </c>
      <c r="W51">
        <v>14</v>
      </c>
      <c r="X51">
        <v>5104</v>
      </c>
    </row>
    <row r="52" spans="1:24" x14ac:dyDescent="0.35">
      <c r="A52">
        <v>290803</v>
      </c>
      <c r="B52" t="s">
        <v>56</v>
      </c>
      <c r="C52" t="s">
        <v>35</v>
      </c>
      <c r="D52" t="s">
        <v>36</v>
      </c>
      <c r="E52" t="s">
        <v>146</v>
      </c>
      <c r="F52" t="s">
        <v>38</v>
      </c>
      <c r="G52" t="s">
        <v>39</v>
      </c>
      <c r="H52" s="1">
        <v>44263</v>
      </c>
      <c r="I52" s="1">
        <v>44540</v>
      </c>
      <c r="J52" s="1">
        <v>44418</v>
      </c>
      <c r="K52" t="s">
        <v>40</v>
      </c>
      <c r="L52" s="1">
        <v>44449</v>
      </c>
      <c r="M52">
        <v>290796</v>
      </c>
      <c r="N52" t="s">
        <v>41</v>
      </c>
      <c r="O52" t="s">
        <v>71</v>
      </c>
      <c r="P52" t="s">
        <v>51</v>
      </c>
      <c r="Q52" t="s">
        <v>55</v>
      </c>
      <c r="R52">
        <v>37440</v>
      </c>
      <c r="S52">
        <v>7.7200000000000005E-2</v>
      </c>
      <c r="T52">
        <v>98.7</v>
      </c>
      <c r="U52">
        <v>0.1134</v>
      </c>
      <c r="V52">
        <v>3000</v>
      </c>
      <c r="W52">
        <v>14</v>
      </c>
      <c r="X52">
        <v>2798</v>
      </c>
    </row>
    <row r="53" spans="1:24" x14ac:dyDescent="0.35">
      <c r="A53">
        <v>847836</v>
      </c>
      <c r="B53" t="s">
        <v>147</v>
      </c>
      <c r="C53" t="s">
        <v>35</v>
      </c>
      <c r="D53" t="s">
        <v>130</v>
      </c>
      <c r="E53" t="s">
        <v>148</v>
      </c>
      <c r="F53" t="s">
        <v>38</v>
      </c>
      <c r="G53" t="s">
        <v>39</v>
      </c>
      <c r="H53" s="1">
        <v>44419</v>
      </c>
      <c r="I53" s="1">
        <v>44332</v>
      </c>
      <c r="J53" s="1">
        <v>44329</v>
      </c>
      <c r="K53" t="s">
        <v>40</v>
      </c>
      <c r="L53" s="1">
        <v>44360</v>
      </c>
      <c r="M53">
        <v>1059380</v>
      </c>
      <c r="N53" t="s">
        <v>41</v>
      </c>
      <c r="O53" t="s">
        <v>69</v>
      </c>
      <c r="P53" t="s">
        <v>51</v>
      </c>
      <c r="Q53" t="s">
        <v>55</v>
      </c>
      <c r="R53">
        <v>105000</v>
      </c>
      <c r="S53">
        <v>0.13500000000000001</v>
      </c>
      <c r="T53">
        <v>382.74</v>
      </c>
      <c r="U53">
        <v>0.1399</v>
      </c>
      <c r="V53">
        <v>11200</v>
      </c>
      <c r="W53">
        <v>29</v>
      </c>
      <c r="X53">
        <v>8037</v>
      </c>
    </row>
    <row r="54" spans="1:24" x14ac:dyDescent="0.35">
      <c r="A54">
        <v>362098</v>
      </c>
      <c r="B54" t="s">
        <v>76</v>
      </c>
      <c r="C54" t="s">
        <v>35</v>
      </c>
      <c r="D54" t="s">
        <v>119</v>
      </c>
      <c r="E54" t="s">
        <v>149</v>
      </c>
      <c r="F54" t="s">
        <v>99</v>
      </c>
      <c r="G54" t="s">
        <v>39</v>
      </c>
      <c r="H54" s="1">
        <v>44508</v>
      </c>
      <c r="I54" s="1">
        <v>44207</v>
      </c>
      <c r="J54" s="1">
        <v>44418</v>
      </c>
      <c r="K54" t="s">
        <v>40</v>
      </c>
      <c r="L54" s="1">
        <v>44449</v>
      </c>
      <c r="M54">
        <v>371139</v>
      </c>
      <c r="N54" t="s">
        <v>41</v>
      </c>
      <c r="O54" t="s">
        <v>150</v>
      </c>
      <c r="P54" t="s">
        <v>51</v>
      </c>
      <c r="Q54" t="s">
        <v>55</v>
      </c>
      <c r="R54">
        <v>15000</v>
      </c>
      <c r="S54">
        <v>0.14000000000000001</v>
      </c>
      <c r="T54">
        <v>136.08000000000001</v>
      </c>
      <c r="U54">
        <v>0.13669999999999999</v>
      </c>
      <c r="V54">
        <v>4000</v>
      </c>
      <c r="W54">
        <v>13</v>
      </c>
      <c r="X54">
        <v>2685</v>
      </c>
    </row>
    <row r="55" spans="1:24" x14ac:dyDescent="0.35">
      <c r="A55">
        <v>1044994</v>
      </c>
      <c r="B55" t="s">
        <v>45</v>
      </c>
      <c r="C55" t="s">
        <v>35</v>
      </c>
      <c r="D55" t="s">
        <v>52</v>
      </c>
      <c r="E55" t="s">
        <v>151</v>
      </c>
      <c r="F55" t="s">
        <v>99</v>
      </c>
      <c r="G55" t="s">
        <v>39</v>
      </c>
      <c r="H55" s="1">
        <v>44541</v>
      </c>
      <c r="I55" s="1">
        <v>44332</v>
      </c>
      <c r="J55" s="1">
        <v>44269</v>
      </c>
      <c r="K55" t="s">
        <v>40</v>
      </c>
      <c r="L55" s="1">
        <v>44300</v>
      </c>
      <c r="M55">
        <v>1275383</v>
      </c>
      <c r="N55" t="s">
        <v>41</v>
      </c>
      <c r="O55" t="s">
        <v>150</v>
      </c>
      <c r="P55" t="s">
        <v>51</v>
      </c>
      <c r="Q55" t="s">
        <v>55</v>
      </c>
      <c r="R55">
        <v>59100</v>
      </c>
      <c r="S55">
        <v>0.12870000000000001</v>
      </c>
      <c r="T55">
        <v>106.62</v>
      </c>
      <c r="U55">
        <v>0.16769999999999999</v>
      </c>
      <c r="V55">
        <v>3000</v>
      </c>
      <c r="W55">
        <v>13</v>
      </c>
      <c r="X55">
        <v>2772</v>
      </c>
    </row>
    <row r="56" spans="1:24" x14ac:dyDescent="0.35">
      <c r="A56">
        <v>734343</v>
      </c>
      <c r="B56" t="s">
        <v>95</v>
      </c>
      <c r="C56" t="s">
        <v>35</v>
      </c>
      <c r="D56" t="s">
        <v>52</v>
      </c>
      <c r="E56" t="s">
        <v>152</v>
      </c>
      <c r="F56" t="s">
        <v>58</v>
      </c>
      <c r="G56" t="s">
        <v>59</v>
      </c>
      <c r="H56" s="1">
        <v>44297</v>
      </c>
      <c r="I56" s="1">
        <v>44269</v>
      </c>
      <c r="J56" s="1">
        <v>44482</v>
      </c>
      <c r="K56" t="s">
        <v>40</v>
      </c>
      <c r="L56" s="1">
        <v>44513</v>
      </c>
      <c r="M56">
        <v>930853</v>
      </c>
      <c r="N56" t="s">
        <v>41</v>
      </c>
      <c r="O56" t="s">
        <v>60</v>
      </c>
      <c r="P56" t="s">
        <v>51</v>
      </c>
      <c r="Q56" t="s">
        <v>55</v>
      </c>
      <c r="R56">
        <v>126000</v>
      </c>
      <c r="S56">
        <v>0.15290000000000001</v>
      </c>
      <c r="T56">
        <v>193.61</v>
      </c>
      <c r="U56">
        <v>0.1</v>
      </c>
      <c r="V56">
        <v>6000</v>
      </c>
      <c r="W56">
        <v>22</v>
      </c>
      <c r="X56">
        <v>5796</v>
      </c>
    </row>
    <row r="57" spans="1:24" x14ac:dyDescent="0.35">
      <c r="A57">
        <v>126392</v>
      </c>
      <c r="B57" t="s">
        <v>101</v>
      </c>
      <c r="C57" t="s">
        <v>35</v>
      </c>
      <c r="D57" t="s">
        <v>36</v>
      </c>
      <c r="E57" t="s">
        <v>153</v>
      </c>
      <c r="F57" t="s">
        <v>64</v>
      </c>
      <c r="G57" t="s">
        <v>59</v>
      </c>
      <c r="H57" s="1">
        <v>44446</v>
      </c>
      <c r="I57" s="1">
        <v>44415</v>
      </c>
      <c r="J57" s="1">
        <v>44294</v>
      </c>
      <c r="K57" t="s">
        <v>49</v>
      </c>
      <c r="L57" s="1">
        <v>44324</v>
      </c>
      <c r="M57">
        <v>125914</v>
      </c>
      <c r="N57" t="s">
        <v>41</v>
      </c>
      <c r="O57" t="s">
        <v>75</v>
      </c>
      <c r="P57" t="s">
        <v>51</v>
      </c>
      <c r="Q57" t="s">
        <v>55</v>
      </c>
      <c r="R57">
        <v>173000</v>
      </c>
      <c r="S57">
        <v>7.1999999999999998E-3</v>
      </c>
      <c r="T57">
        <v>313.67</v>
      </c>
      <c r="U57">
        <v>8.0699999999999994E-2</v>
      </c>
      <c r="V57">
        <v>10000</v>
      </c>
      <c r="W57">
        <v>41</v>
      </c>
      <c r="X57">
        <v>10435</v>
      </c>
    </row>
    <row r="58" spans="1:24" x14ac:dyDescent="0.35">
      <c r="A58">
        <v>269289</v>
      </c>
      <c r="B58" t="s">
        <v>154</v>
      </c>
      <c r="C58" t="s">
        <v>35</v>
      </c>
      <c r="D58" t="s">
        <v>36</v>
      </c>
      <c r="E58" t="s">
        <v>155</v>
      </c>
      <c r="F58" t="s">
        <v>64</v>
      </c>
      <c r="G58" t="s">
        <v>59</v>
      </c>
      <c r="H58" s="1">
        <v>44263</v>
      </c>
      <c r="I58" s="1">
        <v>44207</v>
      </c>
      <c r="J58" s="1">
        <v>44479</v>
      </c>
      <c r="K58" t="s">
        <v>49</v>
      </c>
      <c r="L58" s="1">
        <v>44510</v>
      </c>
      <c r="M58">
        <v>260821</v>
      </c>
      <c r="N58" t="s">
        <v>41</v>
      </c>
      <c r="O58" t="s">
        <v>78</v>
      </c>
      <c r="P58" t="s">
        <v>51</v>
      </c>
      <c r="Q58" t="s">
        <v>55</v>
      </c>
      <c r="R58">
        <v>60000</v>
      </c>
      <c r="S58">
        <v>8.9399999999999993E-2</v>
      </c>
      <c r="T58">
        <v>316.27999999999997</v>
      </c>
      <c r="U58">
        <v>8.6300000000000002E-2</v>
      </c>
      <c r="V58">
        <v>10000</v>
      </c>
      <c r="W58">
        <v>27</v>
      </c>
      <c r="X58">
        <v>11340</v>
      </c>
    </row>
    <row r="59" spans="1:24" x14ac:dyDescent="0.35">
      <c r="A59">
        <v>266282</v>
      </c>
      <c r="B59" t="s">
        <v>56</v>
      </c>
      <c r="C59" t="s">
        <v>35</v>
      </c>
      <c r="D59" t="s">
        <v>87</v>
      </c>
      <c r="E59" t="s">
        <v>156</v>
      </c>
      <c r="F59" t="s">
        <v>58</v>
      </c>
      <c r="G59" t="s">
        <v>59</v>
      </c>
      <c r="H59" s="1">
        <v>44235</v>
      </c>
      <c r="I59" s="1">
        <v>44326</v>
      </c>
      <c r="J59" s="1">
        <v>44326</v>
      </c>
      <c r="K59" t="s">
        <v>49</v>
      </c>
      <c r="L59" s="1">
        <v>44357</v>
      </c>
      <c r="M59">
        <v>188654</v>
      </c>
      <c r="N59" t="s">
        <v>41</v>
      </c>
      <c r="O59" t="s">
        <v>60</v>
      </c>
      <c r="P59" t="s">
        <v>51</v>
      </c>
      <c r="Q59" t="s">
        <v>55</v>
      </c>
      <c r="R59">
        <v>40000</v>
      </c>
      <c r="S59">
        <v>0.18720000000000001</v>
      </c>
      <c r="T59">
        <v>257.24</v>
      </c>
      <c r="U59">
        <v>9.7600000000000006E-2</v>
      </c>
      <c r="V59">
        <v>8000</v>
      </c>
      <c r="W59">
        <v>35</v>
      </c>
      <c r="X59">
        <v>9149</v>
      </c>
    </row>
    <row r="60" spans="1:24" x14ac:dyDescent="0.35">
      <c r="A60">
        <v>243406</v>
      </c>
      <c r="B60" t="s">
        <v>140</v>
      </c>
      <c r="C60" t="s">
        <v>35</v>
      </c>
      <c r="D60" t="s">
        <v>46</v>
      </c>
      <c r="E60" t="s">
        <v>157</v>
      </c>
      <c r="F60" t="s">
        <v>58</v>
      </c>
      <c r="G60" t="s">
        <v>59</v>
      </c>
      <c r="H60" s="1">
        <v>44235</v>
      </c>
      <c r="I60" s="1">
        <v>44451</v>
      </c>
      <c r="J60" s="1">
        <v>44238</v>
      </c>
      <c r="K60" t="s">
        <v>49</v>
      </c>
      <c r="L60" s="1">
        <v>44266</v>
      </c>
      <c r="M60">
        <v>243089</v>
      </c>
      <c r="N60" t="s">
        <v>41</v>
      </c>
      <c r="O60" t="s">
        <v>60</v>
      </c>
      <c r="P60" t="s">
        <v>51</v>
      </c>
      <c r="Q60" t="s">
        <v>55</v>
      </c>
      <c r="R60">
        <v>200000</v>
      </c>
      <c r="S60">
        <v>4.8399999999999999E-2</v>
      </c>
      <c r="T60">
        <v>192.93</v>
      </c>
      <c r="U60">
        <v>9.7600000000000006E-2</v>
      </c>
      <c r="V60">
        <v>6000</v>
      </c>
      <c r="W60">
        <v>22</v>
      </c>
      <c r="X60">
        <v>6945</v>
      </c>
    </row>
    <row r="61" spans="1:24" x14ac:dyDescent="0.35">
      <c r="A61">
        <v>226154</v>
      </c>
      <c r="B61" t="s">
        <v>158</v>
      </c>
      <c r="C61" t="s">
        <v>35</v>
      </c>
      <c r="D61" t="s">
        <v>62</v>
      </c>
      <c r="E61" t="s">
        <v>159</v>
      </c>
      <c r="F61" t="s">
        <v>48</v>
      </c>
      <c r="G61" t="s">
        <v>59</v>
      </c>
      <c r="H61" s="1">
        <v>44204</v>
      </c>
      <c r="I61" s="1">
        <v>44207</v>
      </c>
      <c r="J61" s="1">
        <v>44238</v>
      </c>
      <c r="K61" t="s">
        <v>49</v>
      </c>
      <c r="L61" s="1">
        <v>44266</v>
      </c>
      <c r="M61">
        <v>225530</v>
      </c>
      <c r="N61" t="s">
        <v>41</v>
      </c>
      <c r="O61" t="s">
        <v>50</v>
      </c>
      <c r="P61" t="s">
        <v>51</v>
      </c>
      <c r="Q61" t="s">
        <v>55</v>
      </c>
      <c r="R61">
        <v>72000</v>
      </c>
      <c r="S61">
        <v>0.22570000000000001</v>
      </c>
      <c r="T61">
        <v>170.72</v>
      </c>
      <c r="U61">
        <v>0.13930000000000001</v>
      </c>
      <c r="V61">
        <v>5000</v>
      </c>
      <c r="W61">
        <v>44</v>
      </c>
      <c r="X61">
        <v>6146</v>
      </c>
    </row>
    <row r="62" spans="1:24" x14ac:dyDescent="0.35">
      <c r="A62">
        <v>253727</v>
      </c>
      <c r="B62" t="s">
        <v>117</v>
      </c>
      <c r="C62" t="s">
        <v>35</v>
      </c>
      <c r="D62" t="s">
        <v>119</v>
      </c>
      <c r="E62" t="s">
        <v>160</v>
      </c>
      <c r="F62" t="s">
        <v>64</v>
      </c>
      <c r="G62" t="s">
        <v>74</v>
      </c>
      <c r="H62" s="1">
        <v>44235</v>
      </c>
      <c r="I62" s="1">
        <v>44449</v>
      </c>
      <c r="J62" s="1">
        <v>44449</v>
      </c>
      <c r="K62" t="s">
        <v>49</v>
      </c>
      <c r="L62" s="1">
        <v>44479</v>
      </c>
      <c r="M62">
        <v>253715</v>
      </c>
      <c r="N62" t="s">
        <v>41</v>
      </c>
      <c r="O62" t="s">
        <v>78</v>
      </c>
      <c r="P62" t="s">
        <v>51</v>
      </c>
      <c r="Q62" t="s">
        <v>55</v>
      </c>
      <c r="R62">
        <v>10000</v>
      </c>
      <c r="S62">
        <v>0</v>
      </c>
      <c r="T62">
        <v>142.33000000000001</v>
      </c>
      <c r="U62">
        <v>8.6300000000000002E-2</v>
      </c>
      <c r="V62">
        <v>4500</v>
      </c>
      <c r="W62">
        <v>6</v>
      </c>
      <c r="X62">
        <v>5096</v>
      </c>
    </row>
    <row r="63" spans="1:24" x14ac:dyDescent="0.35">
      <c r="A63">
        <v>196380</v>
      </c>
      <c r="B63" t="s">
        <v>45</v>
      </c>
      <c r="C63" t="s">
        <v>35</v>
      </c>
      <c r="D63" t="s">
        <v>62</v>
      </c>
      <c r="E63" t="s">
        <v>161</v>
      </c>
      <c r="F63" t="s">
        <v>64</v>
      </c>
      <c r="G63" t="s">
        <v>39</v>
      </c>
      <c r="H63" s="1">
        <v>44204</v>
      </c>
      <c r="I63" s="1">
        <v>44237</v>
      </c>
      <c r="J63" s="1">
        <v>44237</v>
      </c>
      <c r="K63" t="s">
        <v>49</v>
      </c>
      <c r="L63" s="1">
        <v>44265</v>
      </c>
      <c r="M63">
        <v>188466</v>
      </c>
      <c r="N63" t="s">
        <v>41</v>
      </c>
      <c r="O63" t="s">
        <v>75</v>
      </c>
      <c r="P63" t="s">
        <v>51</v>
      </c>
      <c r="Q63" t="s">
        <v>55</v>
      </c>
      <c r="R63">
        <v>62000</v>
      </c>
      <c r="S63">
        <v>0.14069999999999999</v>
      </c>
      <c r="T63">
        <v>345.06</v>
      </c>
      <c r="U63">
        <v>8.0699999999999994E-2</v>
      </c>
      <c r="V63">
        <v>11000</v>
      </c>
      <c r="W63">
        <v>23</v>
      </c>
      <c r="X63">
        <v>12247</v>
      </c>
    </row>
    <row r="64" spans="1:24" x14ac:dyDescent="0.35">
      <c r="A64">
        <v>206181</v>
      </c>
      <c r="B64" t="s">
        <v>134</v>
      </c>
      <c r="C64" t="s">
        <v>35</v>
      </c>
      <c r="D64" t="s">
        <v>36</v>
      </c>
      <c r="E64" t="s">
        <v>162</v>
      </c>
      <c r="F64" t="s">
        <v>64</v>
      </c>
      <c r="G64" t="s">
        <v>39</v>
      </c>
      <c r="H64" s="1">
        <v>44204</v>
      </c>
      <c r="I64" s="1">
        <v>44302</v>
      </c>
      <c r="J64" s="1">
        <v>44296</v>
      </c>
      <c r="K64" t="s">
        <v>49</v>
      </c>
      <c r="L64" s="1">
        <v>44326</v>
      </c>
      <c r="M64">
        <v>167318</v>
      </c>
      <c r="N64" t="s">
        <v>41</v>
      </c>
      <c r="O64" t="s">
        <v>65</v>
      </c>
      <c r="P64" t="s">
        <v>51</v>
      </c>
      <c r="Q64" t="s">
        <v>55</v>
      </c>
      <c r="R64">
        <v>28800</v>
      </c>
      <c r="S64">
        <v>0</v>
      </c>
      <c r="T64">
        <v>108.27</v>
      </c>
      <c r="U64">
        <v>7.1199999999999999E-2</v>
      </c>
      <c r="V64">
        <v>3500</v>
      </c>
      <c r="W64">
        <v>5</v>
      </c>
      <c r="X64">
        <v>3863</v>
      </c>
    </row>
    <row r="65" spans="1:24" x14ac:dyDescent="0.35">
      <c r="A65">
        <v>219070</v>
      </c>
      <c r="B65" t="s">
        <v>163</v>
      </c>
      <c r="C65" t="s">
        <v>35</v>
      </c>
      <c r="D65" t="s">
        <v>119</v>
      </c>
      <c r="E65" t="s">
        <v>164</v>
      </c>
      <c r="F65" t="s">
        <v>58</v>
      </c>
      <c r="G65" t="s">
        <v>39</v>
      </c>
      <c r="H65" s="1">
        <v>44235</v>
      </c>
      <c r="I65" s="1">
        <v>44449</v>
      </c>
      <c r="J65" s="1">
        <v>44449</v>
      </c>
      <c r="K65" t="s">
        <v>49</v>
      </c>
      <c r="L65" s="1">
        <v>44479</v>
      </c>
      <c r="M65">
        <v>219037</v>
      </c>
      <c r="N65" t="s">
        <v>41</v>
      </c>
      <c r="O65" t="s">
        <v>81</v>
      </c>
      <c r="P65" t="s">
        <v>51</v>
      </c>
      <c r="Q65" t="s">
        <v>55</v>
      </c>
      <c r="R65">
        <v>50000</v>
      </c>
      <c r="S65">
        <v>5.0599999999999999E-2</v>
      </c>
      <c r="T65">
        <v>194.91</v>
      </c>
      <c r="U65">
        <v>0.1046</v>
      </c>
      <c r="V65">
        <v>6000</v>
      </c>
      <c r="W65">
        <v>21</v>
      </c>
      <c r="X65">
        <v>6982</v>
      </c>
    </row>
    <row r="66" spans="1:24" x14ac:dyDescent="0.35">
      <c r="A66">
        <v>219000</v>
      </c>
      <c r="B66" t="s">
        <v>117</v>
      </c>
      <c r="C66" t="s">
        <v>35</v>
      </c>
      <c r="D66" t="s">
        <v>67</v>
      </c>
      <c r="E66" t="s">
        <v>165</v>
      </c>
      <c r="F66" t="s">
        <v>58</v>
      </c>
      <c r="G66" t="s">
        <v>39</v>
      </c>
      <c r="H66" s="1">
        <v>44204</v>
      </c>
      <c r="I66" s="1">
        <v>44207</v>
      </c>
      <c r="J66" s="1">
        <v>44207</v>
      </c>
      <c r="K66" t="s">
        <v>49</v>
      </c>
      <c r="L66" s="1">
        <v>44238</v>
      </c>
      <c r="M66">
        <v>218997</v>
      </c>
      <c r="N66" t="s">
        <v>41</v>
      </c>
      <c r="O66" t="s">
        <v>94</v>
      </c>
      <c r="P66" t="s">
        <v>51</v>
      </c>
      <c r="Q66" t="s">
        <v>55</v>
      </c>
      <c r="R66">
        <v>37000</v>
      </c>
      <c r="S66">
        <v>0.16739999999999999</v>
      </c>
      <c r="T66">
        <v>175.42</v>
      </c>
      <c r="U66">
        <v>9.1999999999999998E-2</v>
      </c>
      <c r="V66">
        <v>5500</v>
      </c>
      <c r="W66">
        <v>36</v>
      </c>
      <c r="X66">
        <v>6320</v>
      </c>
    </row>
    <row r="67" spans="1:24" x14ac:dyDescent="0.35">
      <c r="A67">
        <v>281384</v>
      </c>
      <c r="B67" t="s">
        <v>166</v>
      </c>
      <c r="C67" t="s">
        <v>35</v>
      </c>
      <c r="D67" t="s">
        <v>36</v>
      </c>
      <c r="E67" t="s">
        <v>167</v>
      </c>
      <c r="F67" t="s">
        <v>38</v>
      </c>
      <c r="G67" t="s">
        <v>39</v>
      </c>
      <c r="H67" s="1">
        <v>44263</v>
      </c>
      <c r="I67" s="1">
        <v>44266</v>
      </c>
      <c r="J67" s="1">
        <v>44266</v>
      </c>
      <c r="K67" t="s">
        <v>49</v>
      </c>
      <c r="L67" s="1">
        <v>44297</v>
      </c>
      <c r="M67">
        <v>281309</v>
      </c>
      <c r="N67" t="s">
        <v>41</v>
      </c>
      <c r="O67" t="s">
        <v>69</v>
      </c>
      <c r="P67" t="s">
        <v>51</v>
      </c>
      <c r="Q67" t="s">
        <v>55</v>
      </c>
      <c r="R67">
        <v>54263</v>
      </c>
      <c r="S67">
        <v>0.12379999999999999</v>
      </c>
      <c r="T67">
        <v>115.69</v>
      </c>
      <c r="U67">
        <v>0.1166</v>
      </c>
      <c r="V67">
        <v>3500</v>
      </c>
      <c r="W67">
        <v>23</v>
      </c>
      <c r="X67">
        <v>4164</v>
      </c>
    </row>
    <row r="68" spans="1:24" x14ac:dyDescent="0.35">
      <c r="A68">
        <v>120525</v>
      </c>
      <c r="B68" t="s">
        <v>168</v>
      </c>
      <c r="C68" t="s">
        <v>35</v>
      </c>
      <c r="D68" t="s">
        <v>92</v>
      </c>
      <c r="E68" t="s">
        <v>149</v>
      </c>
      <c r="F68" t="s">
        <v>38</v>
      </c>
      <c r="G68" t="s">
        <v>39</v>
      </c>
      <c r="H68" s="1">
        <v>44415</v>
      </c>
      <c r="I68" s="1">
        <v>44358</v>
      </c>
      <c r="J68" s="1">
        <v>44418</v>
      </c>
      <c r="K68" t="s">
        <v>49</v>
      </c>
      <c r="L68" s="1">
        <v>44449</v>
      </c>
      <c r="M68">
        <v>120227</v>
      </c>
      <c r="N68" t="s">
        <v>41</v>
      </c>
      <c r="O68" t="s">
        <v>69</v>
      </c>
      <c r="P68" t="s">
        <v>51</v>
      </c>
      <c r="Q68" t="s">
        <v>55</v>
      </c>
      <c r="R68">
        <v>18000</v>
      </c>
      <c r="S68">
        <v>0.18</v>
      </c>
      <c r="T68">
        <v>130.79</v>
      </c>
      <c r="U68">
        <v>0.1091</v>
      </c>
      <c r="V68">
        <v>4000</v>
      </c>
      <c r="W68">
        <v>5</v>
      </c>
      <c r="X68">
        <v>4708</v>
      </c>
    </row>
    <row r="69" spans="1:24" x14ac:dyDescent="0.35">
      <c r="A69">
        <v>253987</v>
      </c>
      <c r="B69" t="s">
        <v>168</v>
      </c>
      <c r="C69" t="s">
        <v>35</v>
      </c>
      <c r="D69" t="s">
        <v>119</v>
      </c>
      <c r="E69" t="s">
        <v>169</v>
      </c>
      <c r="F69" t="s">
        <v>38</v>
      </c>
      <c r="G69" t="s">
        <v>39</v>
      </c>
      <c r="H69" s="1">
        <v>44235</v>
      </c>
      <c r="I69" s="1">
        <v>44332</v>
      </c>
      <c r="J69" s="1">
        <v>44357</v>
      </c>
      <c r="K69" t="s">
        <v>49</v>
      </c>
      <c r="L69" s="1">
        <v>44387</v>
      </c>
      <c r="M69">
        <v>253974</v>
      </c>
      <c r="N69" t="s">
        <v>41</v>
      </c>
      <c r="O69" t="s">
        <v>170</v>
      </c>
      <c r="P69" t="s">
        <v>51</v>
      </c>
      <c r="Q69" t="s">
        <v>55</v>
      </c>
      <c r="R69">
        <v>41000</v>
      </c>
      <c r="S69">
        <v>0.16919999999999999</v>
      </c>
      <c r="T69">
        <v>98.26</v>
      </c>
      <c r="U69">
        <v>0.1103</v>
      </c>
      <c r="V69">
        <v>3000</v>
      </c>
      <c r="W69">
        <v>16</v>
      </c>
      <c r="X69">
        <v>3498</v>
      </c>
    </row>
    <row r="70" spans="1:24" x14ac:dyDescent="0.35">
      <c r="A70">
        <v>450292</v>
      </c>
      <c r="B70" t="s">
        <v>154</v>
      </c>
      <c r="C70" t="s">
        <v>35</v>
      </c>
      <c r="D70" t="s">
        <v>92</v>
      </c>
      <c r="E70" t="s">
        <v>171</v>
      </c>
      <c r="F70" t="s">
        <v>64</v>
      </c>
      <c r="G70" t="s">
        <v>59</v>
      </c>
      <c r="H70" s="1">
        <v>44478</v>
      </c>
      <c r="I70" s="1">
        <v>44243</v>
      </c>
      <c r="J70" s="1">
        <v>44481</v>
      </c>
      <c r="K70" t="s">
        <v>49</v>
      </c>
      <c r="L70" s="1">
        <v>44512</v>
      </c>
      <c r="M70">
        <v>553755</v>
      </c>
      <c r="N70" t="s">
        <v>41</v>
      </c>
      <c r="O70" t="s">
        <v>104</v>
      </c>
      <c r="P70" t="s">
        <v>51</v>
      </c>
      <c r="Q70" t="s">
        <v>55</v>
      </c>
      <c r="R70">
        <v>85000</v>
      </c>
      <c r="S70">
        <v>2.3900000000000001E-2</v>
      </c>
      <c r="T70">
        <v>136.66</v>
      </c>
      <c r="U70">
        <v>7.3999999999999996E-2</v>
      </c>
      <c r="V70">
        <v>4400</v>
      </c>
      <c r="W70">
        <v>19</v>
      </c>
      <c r="X70">
        <v>4920</v>
      </c>
    </row>
    <row r="71" spans="1:24" x14ac:dyDescent="0.35">
      <c r="A71">
        <v>401775</v>
      </c>
      <c r="B71" t="s">
        <v>34</v>
      </c>
      <c r="C71" t="s">
        <v>35</v>
      </c>
      <c r="D71" t="s">
        <v>92</v>
      </c>
      <c r="E71" t="s">
        <v>172</v>
      </c>
      <c r="F71" t="s">
        <v>64</v>
      </c>
      <c r="G71" t="s">
        <v>59</v>
      </c>
      <c r="H71" s="1">
        <v>44325</v>
      </c>
      <c r="I71" s="1">
        <v>44328</v>
      </c>
      <c r="J71" s="1">
        <v>44328</v>
      </c>
      <c r="K71" t="s">
        <v>49</v>
      </c>
      <c r="L71" s="1">
        <v>44359</v>
      </c>
      <c r="M71">
        <v>446077</v>
      </c>
      <c r="N71" t="s">
        <v>41</v>
      </c>
      <c r="O71" t="s">
        <v>104</v>
      </c>
      <c r="P71" t="s">
        <v>51</v>
      </c>
      <c r="Q71" t="s">
        <v>55</v>
      </c>
      <c r="R71">
        <v>28500</v>
      </c>
      <c r="S71">
        <v>2.23E-2</v>
      </c>
      <c r="T71">
        <v>265.13</v>
      </c>
      <c r="U71">
        <v>7.6799999999999993E-2</v>
      </c>
      <c r="V71">
        <v>8500</v>
      </c>
      <c r="W71">
        <v>10</v>
      </c>
      <c r="X71">
        <v>9544</v>
      </c>
    </row>
    <row r="72" spans="1:24" x14ac:dyDescent="0.35">
      <c r="A72">
        <v>373881</v>
      </c>
      <c r="B72" t="s">
        <v>56</v>
      </c>
      <c r="C72" t="s">
        <v>35</v>
      </c>
      <c r="D72" t="s">
        <v>92</v>
      </c>
      <c r="E72" t="s">
        <v>173</v>
      </c>
      <c r="F72" t="s">
        <v>64</v>
      </c>
      <c r="G72" t="s">
        <v>59</v>
      </c>
      <c r="H72" s="1">
        <v>44205</v>
      </c>
      <c r="I72" s="1">
        <v>44238</v>
      </c>
      <c r="J72" s="1">
        <v>44238</v>
      </c>
      <c r="K72" t="s">
        <v>49</v>
      </c>
      <c r="L72" s="1">
        <v>44266</v>
      </c>
      <c r="M72">
        <v>394401</v>
      </c>
      <c r="N72" t="s">
        <v>41</v>
      </c>
      <c r="O72" t="s">
        <v>104</v>
      </c>
      <c r="P72" t="s">
        <v>51</v>
      </c>
      <c r="Q72" t="s">
        <v>55</v>
      </c>
      <c r="R72">
        <v>40308</v>
      </c>
      <c r="S72">
        <v>5.7799999999999997E-2</v>
      </c>
      <c r="T72">
        <v>155.96</v>
      </c>
      <c r="U72">
        <v>7.6799999999999993E-2</v>
      </c>
      <c r="V72">
        <v>5000</v>
      </c>
      <c r="W72">
        <v>19</v>
      </c>
      <c r="X72">
        <v>5422</v>
      </c>
    </row>
    <row r="73" spans="1:24" x14ac:dyDescent="0.35">
      <c r="A73">
        <v>973780</v>
      </c>
      <c r="B73" t="s">
        <v>56</v>
      </c>
      <c r="C73" t="s">
        <v>35</v>
      </c>
      <c r="D73" t="s">
        <v>92</v>
      </c>
      <c r="E73" t="s">
        <v>174</v>
      </c>
      <c r="F73" t="s">
        <v>64</v>
      </c>
      <c r="G73" t="s">
        <v>59</v>
      </c>
      <c r="H73" s="1">
        <v>44480</v>
      </c>
      <c r="I73" s="1">
        <v>44483</v>
      </c>
      <c r="J73" s="1">
        <v>44483</v>
      </c>
      <c r="K73" t="s">
        <v>49</v>
      </c>
      <c r="L73" s="1">
        <v>44514</v>
      </c>
      <c r="M73">
        <v>1195796</v>
      </c>
      <c r="N73" t="s">
        <v>41</v>
      </c>
      <c r="O73" t="s">
        <v>104</v>
      </c>
      <c r="P73" t="s">
        <v>51</v>
      </c>
      <c r="Q73" t="s">
        <v>55</v>
      </c>
      <c r="R73">
        <v>149400</v>
      </c>
      <c r="S73">
        <v>9.9400000000000002E-2</v>
      </c>
      <c r="T73">
        <v>214.93</v>
      </c>
      <c r="U73">
        <v>6.6199999999999995E-2</v>
      </c>
      <c r="V73">
        <v>7000</v>
      </c>
      <c r="W73">
        <v>43</v>
      </c>
      <c r="X73">
        <v>7737</v>
      </c>
    </row>
    <row r="74" spans="1:24" x14ac:dyDescent="0.35">
      <c r="A74">
        <v>750759</v>
      </c>
      <c r="B74" t="s">
        <v>101</v>
      </c>
      <c r="C74" t="s">
        <v>35</v>
      </c>
      <c r="D74" t="s">
        <v>92</v>
      </c>
      <c r="E74" t="s">
        <v>175</v>
      </c>
      <c r="F74" t="s">
        <v>64</v>
      </c>
      <c r="G74" t="s">
        <v>59</v>
      </c>
      <c r="H74" s="1">
        <v>44358</v>
      </c>
      <c r="I74" s="1">
        <v>44361</v>
      </c>
      <c r="J74" s="1">
        <v>44361</v>
      </c>
      <c r="K74" t="s">
        <v>49</v>
      </c>
      <c r="L74" s="1">
        <v>44391</v>
      </c>
      <c r="M74">
        <v>950147</v>
      </c>
      <c r="N74" t="s">
        <v>41</v>
      </c>
      <c r="O74" t="s">
        <v>104</v>
      </c>
      <c r="P74" t="s">
        <v>51</v>
      </c>
      <c r="Q74" t="s">
        <v>55</v>
      </c>
      <c r="R74">
        <v>54000</v>
      </c>
      <c r="S74">
        <v>0.1129</v>
      </c>
      <c r="T74">
        <v>60.84</v>
      </c>
      <c r="U74">
        <v>5.9900000000000002E-2</v>
      </c>
      <c r="V74">
        <v>2000</v>
      </c>
      <c r="W74">
        <v>18</v>
      </c>
      <c r="X74">
        <v>2190</v>
      </c>
    </row>
    <row r="75" spans="1:24" x14ac:dyDescent="0.35">
      <c r="A75">
        <v>745149</v>
      </c>
      <c r="B75" t="s">
        <v>142</v>
      </c>
      <c r="C75" t="s">
        <v>35</v>
      </c>
      <c r="D75" t="s">
        <v>92</v>
      </c>
      <c r="E75" t="s">
        <v>176</v>
      </c>
      <c r="F75" t="s">
        <v>64</v>
      </c>
      <c r="G75" t="s">
        <v>59</v>
      </c>
      <c r="H75" s="1">
        <v>44327</v>
      </c>
      <c r="I75" s="1">
        <v>44332</v>
      </c>
      <c r="J75" s="1">
        <v>44330</v>
      </c>
      <c r="K75" t="s">
        <v>49</v>
      </c>
      <c r="L75" s="1">
        <v>44361</v>
      </c>
      <c r="M75">
        <v>943695</v>
      </c>
      <c r="N75" t="s">
        <v>41</v>
      </c>
      <c r="O75" t="s">
        <v>110</v>
      </c>
      <c r="P75" t="s">
        <v>51</v>
      </c>
      <c r="Q75" t="s">
        <v>55</v>
      </c>
      <c r="R75">
        <v>38400</v>
      </c>
      <c r="S75">
        <v>3.1899999999999998E-2</v>
      </c>
      <c r="T75">
        <v>74.099999999999994</v>
      </c>
      <c r="U75">
        <v>6.9900000000000004E-2</v>
      </c>
      <c r="V75">
        <v>2400</v>
      </c>
      <c r="W75">
        <v>7</v>
      </c>
      <c r="X75">
        <v>2667</v>
      </c>
    </row>
    <row r="76" spans="1:24" x14ac:dyDescent="0.35">
      <c r="A76">
        <v>775926</v>
      </c>
      <c r="B76" t="s">
        <v>177</v>
      </c>
      <c r="C76" t="s">
        <v>35</v>
      </c>
      <c r="D76" t="s">
        <v>92</v>
      </c>
      <c r="E76" t="s">
        <v>178</v>
      </c>
      <c r="F76" t="s">
        <v>64</v>
      </c>
      <c r="G76" t="s">
        <v>59</v>
      </c>
      <c r="H76" s="1">
        <v>44358</v>
      </c>
      <c r="I76" s="1">
        <v>44361</v>
      </c>
      <c r="J76" s="1">
        <v>44361</v>
      </c>
      <c r="K76" t="s">
        <v>49</v>
      </c>
      <c r="L76" s="1">
        <v>44391</v>
      </c>
      <c r="M76">
        <v>978223</v>
      </c>
      <c r="N76" t="s">
        <v>41</v>
      </c>
      <c r="O76" t="s">
        <v>75</v>
      </c>
      <c r="P76" t="s">
        <v>51</v>
      </c>
      <c r="Q76" t="s">
        <v>55</v>
      </c>
      <c r="R76">
        <v>60000</v>
      </c>
      <c r="S76">
        <v>2.4199999999999999E-2</v>
      </c>
      <c r="T76">
        <v>149.29</v>
      </c>
      <c r="U76">
        <v>7.4899999999999994E-2</v>
      </c>
      <c r="V76">
        <v>4800</v>
      </c>
      <c r="W76">
        <v>6</v>
      </c>
      <c r="X76">
        <v>5374</v>
      </c>
    </row>
    <row r="77" spans="1:24" x14ac:dyDescent="0.35">
      <c r="A77">
        <v>651079</v>
      </c>
      <c r="B77" t="s">
        <v>90</v>
      </c>
      <c r="C77" t="s">
        <v>35</v>
      </c>
      <c r="D77" t="s">
        <v>92</v>
      </c>
      <c r="E77" t="s">
        <v>179</v>
      </c>
      <c r="F77" t="s">
        <v>64</v>
      </c>
      <c r="G77" t="s">
        <v>59</v>
      </c>
      <c r="H77" s="1">
        <v>44207</v>
      </c>
      <c r="I77" s="1">
        <v>44210</v>
      </c>
      <c r="J77" s="1">
        <v>44210</v>
      </c>
      <c r="K77" t="s">
        <v>49</v>
      </c>
      <c r="L77" s="1">
        <v>44241</v>
      </c>
      <c r="M77">
        <v>832879</v>
      </c>
      <c r="N77" t="s">
        <v>41</v>
      </c>
      <c r="O77" t="s">
        <v>75</v>
      </c>
      <c r="P77" t="s">
        <v>51</v>
      </c>
      <c r="Q77" t="s">
        <v>55</v>
      </c>
      <c r="R77">
        <v>58000</v>
      </c>
      <c r="S77">
        <v>0.2127</v>
      </c>
      <c r="T77">
        <v>124.04</v>
      </c>
      <c r="U77">
        <v>7.2900000000000006E-2</v>
      </c>
      <c r="V77">
        <v>4000</v>
      </c>
      <c r="W77">
        <v>24</v>
      </c>
      <c r="X77">
        <v>4466</v>
      </c>
    </row>
    <row r="78" spans="1:24" x14ac:dyDescent="0.35">
      <c r="A78">
        <v>627209</v>
      </c>
      <c r="B78" t="s">
        <v>98</v>
      </c>
      <c r="C78" t="s">
        <v>35</v>
      </c>
      <c r="D78" t="s">
        <v>62</v>
      </c>
      <c r="E78" t="s">
        <v>180</v>
      </c>
      <c r="F78" t="s">
        <v>64</v>
      </c>
      <c r="G78" t="s">
        <v>59</v>
      </c>
      <c r="H78" s="1">
        <v>44540</v>
      </c>
      <c r="I78" s="1">
        <v>44483</v>
      </c>
      <c r="J78" s="1">
        <v>44543</v>
      </c>
      <c r="K78" t="s">
        <v>49</v>
      </c>
      <c r="L78" s="1">
        <v>44574</v>
      </c>
      <c r="M78">
        <v>803704</v>
      </c>
      <c r="N78" t="s">
        <v>41</v>
      </c>
      <c r="O78" t="s">
        <v>65</v>
      </c>
      <c r="P78" t="s">
        <v>51</v>
      </c>
      <c r="Q78" t="s">
        <v>55</v>
      </c>
      <c r="R78">
        <v>31000</v>
      </c>
      <c r="S78">
        <v>2.8299999999999999E-2</v>
      </c>
      <c r="T78">
        <v>241.28</v>
      </c>
      <c r="U78">
        <v>5.4199999999999998E-2</v>
      </c>
      <c r="V78">
        <v>8000</v>
      </c>
      <c r="W78">
        <v>17</v>
      </c>
      <c r="X78">
        <v>8686</v>
      </c>
    </row>
    <row r="79" spans="1:24" x14ac:dyDescent="0.35">
      <c r="A79">
        <v>781516</v>
      </c>
      <c r="B79" t="s">
        <v>177</v>
      </c>
      <c r="C79" t="s">
        <v>35</v>
      </c>
      <c r="D79" t="s">
        <v>62</v>
      </c>
      <c r="E79" t="s">
        <v>181</v>
      </c>
      <c r="F79" t="s">
        <v>64</v>
      </c>
      <c r="G79" t="s">
        <v>59</v>
      </c>
      <c r="H79" s="1">
        <v>44358</v>
      </c>
      <c r="I79" s="1">
        <v>44388</v>
      </c>
      <c r="J79" s="1">
        <v>44419</v>
      </c>
      <c r="K79" t="s">
        <v>49</v>
      </c>
      <c r="L79" s="1">
        <v>44450</v>
      </c>
      <c r="M79">
        <v>984370</v>
      </c>
      <c r="N79" t="s">
        <v>41</v>
      </c>
      <c r="O79" t="s">
        <v>65</v>
      </c>
      <c r="P79" t="s">
        <v>51</v>
      </c>
      <c r="Q79" t="s">
        <v>55</v>
      </c>
      <c r="R79">
        <v>33600</v>
      </c>
      <c r="S79">
        <v>1.61E-2</v>
      </c>
      <c r="T79">
        <v>90.48</v>
      </c>
      <c r="U79">
        <v>5.4199999999999998E-2</v>
      </c>
      <c r="V79">
        <v>3000</v>
      </c>
      <c r="W79">
        <v>15</v>
      </c>
      <c r="X79">
        <v>3014</v>
      </c>
    </row>
    <row r="80" spans="1:24" x14ac:dyDescent="0.35">
      <c r="A80">
        <v>971771</v>
      </c>
      <c r="B80" t="s">
        <v>45</v>
      </c>
      <c r="C80" t="s">
        <v>35</v>
      </c>
      <c r="D80" t="s">
        <v>62</v>
      </c>
      <c r="E80" t="s">
        <v>182</v>
      </c>
      <c r="F80" t="s">
        <v>64</v>
      </c>
      <c r="G80" t="s">
        <v>59</v>
      </c>
      <c r="H80" s="1">
        <v>44480</v>
      </c>
      <c r="I80" s="1">
        <v>44332</v>
      </c>
      <c r="J80" s="1">
        <v>44483</v>
      </c>
      <c r="K80" t="s">
        <v>49</v>
      </c>
      <c r="L80" s="1">
        <v>44514</v>
      </c>
      <c r="M80">
        <v>1193520</v>
      </c>
      <c r="N80" t="s">
        <v>41</v>
      </c>
      <c r="O80" t="s">
        <v>65</v>
      </c>
      <c r="P80" t="s">
        <v>51</v>
      </c>
      <c r="Q80" t="s">
        <v>55</v>
      </c>
      <c r="R80">
        <v>64320</v>
      </c>
      <c r="S80">
        <v>2.5000000000000001E-2</v>
      </c>
      <c r="T80">
        <v>243.49</v>
      </c>
      <c r="U80">
        <v>6.0299999999999999E-2</v>
      </c>
      <c r="V80">
        <v>8000</v>
      </c>
      <c r="W80">
        <v>17</v>
      </c>
      <c r="X80">
        <v>8765</v>
      </c>
    </row>
    <row r="81" spans="1:24" x14ac:dyDescent="0.35">
      <c r="A81">
        <v>796355</v>
      </c>
      <c r="B81" t="s">
        <v>90</v>
      </c>
      <c r="C81" t="s">
        <v>35</v>
      </c>
      <c r="D81" t="s">
        <v>62</v>
      </c>
      <c r="E81" t="s">
        <v>183</v>
      </c>
      <c r="F81" t="s">
        <v>64</v>
      </c>
      <c r="G81" t="s">
        <v>59</v>
      </c>
      <c r="H81" s="1">
        <v>44358</v>
      </c>
      <c r="I81" s="1">
        <v>44302</v>
      </c>
      <c r="J81" s="1">
        <v>44391</v>
      </c>
      <c r="K81" t="s">
        <v>49</v>
      </c>
      <c r="L81" s="1">
        <v>44422</v>
      </c>
      <c r="M81">
        <v>1001198</v>
      </c>
      <c r="N81" t="s">
        <v>41</v>
      </c>
      <c r="O81" t="s">
        <v>65</v>
      </c>
      <c r="P81" t="s">
        <v>51</v>
      </c>
      <c r="Q81" t="s">
        <v>55</v>
      </c>
      <c r="R81">
        <v>79200</v>
      </c>
      <c r="S81">
        <v>2.18E-2</v>
      </c>
      <c r="T81">
        <v>150.80000000000001</v>
      </c>
      <c r="U81">
        <v>5.4199999999999998E-2</v>
      </c>
      <c r="V81">
        <v>5000</v>
      </c>
      <c r="W81">
        <v>28</v>
      </c>
      <c r="X81">
        <v>5429</v>
      </c>
    </row>
    <row r="82" spans="1:24" x14ac:dyDescent="0.35">
      <c r="A82">
        <v>868443</v>
      </c>
      <c r="B82" t="s">
        <v>184</v>
      </c>
      <c r="C82" t="s">
        <v>35</v>
      </c>
      <c r="D82" t="s">
        <v>62</v>
      </c>
      <c r="E82" t="s">
        <v>185</v>
      </c>
      <c r="F82" t="s">
        <v>64</v>
      </c>
      <c r="G82" t="s">
        <v>59</v>
      </c>
      <c r="H82" s="1">
        <v>44450</v>
      </c>
      <c r="I82" s="1">
        <v>44332</v>
      </c>
      <c r="J82" s="1">
        <v>44300</v>
      </c>
      <c r="K82" t="s">
        <v>49</v>
      </c>
      <c r="L82" s="1">
        <v>44330</v>
      </c>
      <c r="M82">
        <v>1082151</v>
      </c>
      <c r="N82" t="s">
        <v>41</v>
      </c>
      <c r="O82" t="s">
        <v>65</v>
      </c>
      <c r="P82" t="s">
        <v>51</v>
      </c>
      <c r="Q82" t="s">
        <v>55</v>
      </c>
      <c r="R82">
        <v>63996</v>
      </c>
      <c r="S82">
        <v>6.5100000000000005E-2</v>
      </c>
      <c r="T82">
        <v>96.52</v>
      </c>
      <c r="U82">
        <v>5.4199999999999998E-2</v>
      </c>
      <c r="V82">
        <v>3200</v>
      </c>
      <c r="W82">
        <v>26</v>
      </c>
      <c r="X82">
        <v>3468</v>
      </c>
    </row>
    <row r="83" spans="1:24" x14ac:dyDescent="0.35">
      <c r="A83">
        <v>683816</v>
      </c>
      <c r="B83" t="s">
        <v>95</v>
      </c>
      <c r="C83" t="s">
        <v>35</v>
      </c>
      <c r="D83" t="s">
        <v>62</v>
      </c>
      <c r="E83" t="s">
        <v>186</v>
      </c>
      <c r="F83" t="s">
        <v>64</v>
      </c>
      <c r="G83" t="s">
        <v>59</v>
      </c>
      <c r="H83" s="1">
        <v>44266</v>
      </c>
      <c r="I83" s="1">
        <v>44450</v>
      </c>
      <c r="J83" s="1">
        <v>44450</v>
      </c>
      <c r="K83" t="s">
        <v>49</v>
      </c>
      <c r="L83" s="1">
        <v>44480</v>
      </c>
      <c r="M83">
        <v>873188</v>
      </c>
      <c r="N83" t="s">
        <v>41</v>
      </c>
      <c r="O83" t="s">
        <v>65</v>
      </c>
      <c r="P83" t="s">
        <v>51</v>
      </c>
      <c r="Q83" t="s">
        <v>55</v>
      </c>
      <c r="R83">
        <v>72000</v>
      </c>
      <c r="S83">
        <v>0.20749999999999999</v>
      </c>
      <c r="T83">
        <v>223.19</v>
      </c>
      <c r="U83">
        <v>5.4199999999999998E-2</v>
      </c>
      <c r="V83">
        <v>7400</v>
      </c>
      <c r="W83">
        <v>23</v>
      </c>
      <c r="X83">
        <v>7556</v>
      </c>
    </row>
    <row r="84" spans="1:24" x14ac:dyDescent="0.35">
      <c r="A84">
        <v>1023029</v>
      </c>
      <c r="B84" t="s">
        <v>72</v>
      </c>
      <c r="C84" t="s">
        <v>35</v>
      </c>
      <c r="D84" t="s">
        <v>62</v>
      </c>
      <c r="E84" t="s">
        <v>187</v>
      </c>
      <c r="F84" t="s">
        <v>64</v>
      </c>
      <c r="G84" t="s">
        <v>59</v>
      </c>
      <c r="H84" s="1">
        <v>44511</v>
      </c>
      <c r="I84" s="1">
        <v>44514</v>
      </c>
      <c r="J84" s="1">
        <v>44544</v>
      </c>
      <c r="K84" t="s">
        <v>49</v>
      </c>
      <c r="L84" s="1">
        <v>44575</v>
      </c>
      <c r="M84">
        <v>1251828</v>
      </c>
      <c r="N84" t="s">
        <v>41</v>
      </c>
      <c r="O84" t="s">
        <v>65</v>
      </c>
      <c r="P84" t="s">
        <v>51</v>
      </c>
      <c r="Q84" t="s">
        <v>55</v>
      </c>
      <c r="R84">
        <v>72000</v>
      </c>
      <c r="S84">
        <v>0.1782</v>
      </c>
      <c r="T84">
        <v>152.18</v>
      </c>
      <c r="U84">
        <v>6.0299999999999999E-2</v>
      </c>
      <c r="V84">
        <v>5000</v>
      </c>
      <c r="W84">
        <v>37</v>
      </c>
      <c r="X84">
        <v>5478</v>
      </c>
    </row>
    <row r="85" spans="1:24" x14ac:dyDescent="0.35">
      <c r="A85">
        <v>886517</v>
      </c>
      <c r="B85" t="s">
        <v>188</v>
      </c>
      <c r="C85" t="s">
        <v>35</v>
      </c>
      <c r="D85" t="s">
        <v>62</v>
      </c>
      <c r="E85" t="s">
        <v>189</v>
      </c>
      <c r="F85" t="s">
        <v>64</v>
      </c>
      <c r="G85" t="s">
        <v>59</v>
      </c>
      <c r="H85" s="1">
        <v>44450</v>
      </c>
      <c r="I85" s="1">
        <v>44453</v>
      </c>
      <c r="J85" s="1">
        <v>44483</v>
      </c>
      <c r="K85" t="s">
        <v>49</v>
      </c>
      <c r="L85" s="1">
        <v>44514</v>
      </c>
      <c r="M85">
        <v>1102391</v>
      </c>
      <c r="N85" t="s">
        <v>41</v>
      </c>
      <c r="O85" t="s">
        <v>65</v>
      </c>
      <c r="P85" t="s">
        <v>51</v>
      </c>
      <c r="Q85" t="s">
        <v>55</v>
      </c>
      <c r="R85">
        <v>41784</v>
      </c>
      <c r="S85">
        <v>0.18720000000000001</v>
      </c>
      <c r="T85">
        <v>152.18</v>
      </c>
      <c r="U85">
        <v>6.0299999999999999E-2</v>
      </c>
      <c r="V85">
        <v>5000</v>
      </c>
      <c r="W85">
        <v>22</v>
      </c>
      <c r="X85">
        <v>5478</v>
      </c>
    </row>
    <row r="86" spans="1:24" x14ac:dyDescent="0.35">
      <c r="A86">
        <v>1001581</v>
      </c>
      <c r="B86" t="s">
        <v>56</v>
      </c>
      <c r="C86" t="s">
        <v>35</v>
      </c>
      <c r="D86" t="s">
        <v>62</v>
      </c>
      <c r="E86" t="s">
        <v>190</v>
      </c>
      <c r="F86" t="s">
        <v>64</v>
      </c>
      <c r="G86" t="s">
        <v>59</v>
      </c>
      <c r="H86" s="1">
        <v>44480</v>
      </c>
      <c r="I86" s="1">
        <v>44332</v>
      </c>
      <c r="J86" s="1">
        <v>44482</v>
      </c>
      <c r="K86" t="s">
        <v>49</v>
      </c>
      <c r="L86" s="1">
        <v>44513</v>
      </c>
      <c r="M86">
        <v>1227382</v>
      </c>
      <c r="N86" t="s">
        <v>41</v>
      </c>
      <c r="O86" t="s">
        <v>65</v>
      </c>
      <c r="P86" t="s">
        <v>51</v>
      </c>
      <c r="Q86" t="s">
        <v>55</v>
      </c>
      <c r="R86">
        <v>96000</v>
      </c>
      <c r="S86">
        <v>0.23799999999999999</v>
      </c>
      <c r="T86">
        <v>182.62</v>
      </c>
      <c r="U86">
        <v>6.0299999999999999E-2</v>
      </c>
      <c r="V86">
        <v>6000</v>
      </c>
      <c r="W86">
        <v>27</v>
      </c>
      <c r="X86">
        <v>6493</v>
      </c>
    </row>
    <row r="87" spans="1:24" x14ac:dyDescent="0.35">
      <c r="A87">
        <v>1004019</v>
      </c>
      <c r="B87" t="s">
        <v>95</v>
      </c>
      <c r="C87" t="s">
        <v>35</v>
      </c>
      <c r="D87" t="s">
        <v>62</v>
      </c>
      <c r="E87" t="s">
        <v>191</v>
      </c>
      <c r="F87" t="s">
        <v>64</v>
      </c>
      <c r="G87" t="s">
        <v>59</v>
      </c>
      <c r="H87" s="1">
        <v>44480</v>
      </c>
      <c r="I87" s="1">
        <v>44302</v>
      </c>
      <c r="J87" s="1">
        <v>44422</v>
      </c>
      <c r="K87" t="s">
        <v>49</v>
      </c>
      <c r="L87" s="1">
        <v>44453</v>
      </c>
      <c r="M87">
        <v>1230439</v>
      </c>
      <c r="N87" t="s">
        <v>41</v>
      </c>
      <c r="O87" t="s">
        <v>65</v>
      </c>
      <c r="P87" t="s">
        <v>51</v>
      </c>
      <c r="Q87" t="s">
        <v>55</v>
      </c>
      <c r="R87">
        <v>54000</v>
      </c>
      <c r="S87">
        <v>0.2407</v>
      </c>
      <c r="T87">
        <v>182.62</v>
      </c>
      <c r="U87">
        <v>6.0299999999999999E-2</v>
      </c>
      <c r="V87">
        <v>6000</v>
      </c>
      <c r="W87">
        <v>32</v>
      </c>
      <c r="X87">
        <v>6569</v>
      </c>
    </row>
    <row r="88" spans="1:24" x14ac:dyDescent="0.35">
      <c r="A88">
        <v>675716</v>
      </c>
      <c r="B88" t="s">
        <v>107</v>
      </c>
      <c r="C88" t="s">
        <v>35</v>
      </c>
      <c r="D88" t="s">
        <v>62</v>
      </c>
      <c r="E88" t="s">
        <v>192</v>
      </c>
      <c r="F88" t="s">
        <v>64</v>
      </c>
      <c r="G88" t="s">
        <v>59</v>
      </c>
      <c r="H88" s="1">
        <v>44238</v>
      </c>
      <c r="I88" s="1">
        <v>44300</v>
      </c>
      <c r="J88" s="1">
        <v>44269</v>
      </c>
      <c r="K88" t="s">
        <v>49</v>
      </c>
      <c r="L88" s="1">
        <v>44300</v>
      </c>
      <c r="M88">
        <v>863546</v>
      </c>
      <c r="N88" t="s">
        <v>41</v>
      </c>
      <c r="O88" t="s">
        <v>65</v>
      </c>
      <c r="P88" t="s">
        <v>51</v>
      </c>
      <c r="Q88" t="s">
        <v>55</v>
      </c>
      <c r="R88">
        <v>36000</v>
      </c>
      <c r="S88">
        <v>0.2293</v>
      </c>
      <c r="T88">
        <v>271.44</v>
      </c>
      <c r="U88">
        <v>5.4199999999999998E-2</v>
      </c>
      <c r="V88">
        <v>9000</v>
      </c>
      <c r="W88">
        <v>47</v>
      </c>
      <c r="X88">
        <v>9772</v>
      </c>
    </row>
    <row r="89" spans="1:24" x14ac:dyDescent="0.35">
      <c r="A89">
        <v>887254</v>
      </c>
      <c r="B89" t="s">
        <v>158</v>
      </c>
      <c r="C89" t="s">
        <v>35</v>
      </c>
      <c r="D89" t="s">
        <v>62</v>
      </c>
      <c r="E89" t="s">
        <v>193</v>
      </c>
      <c r="F89" t="s">
        <v>64</v>
      </c>
      <c r="G89" t="s">
        <v>59</v>
      </c>
      <c r="H89" s="1">
        <v>44480</v>
      </c>
      <c r="I89" s="1">
        <v>44332</v>
      </c>
      <c r="J89" s="1">
        <v>44514</v>
      </c>
      <c r="K89" t="s">
        <v>49</v>
      </c>
      <c r="L89" s="1">
        <v>44544</v>
      </c>
      <c r="M89">
        <v>1103400</v>
      </c>
      <c r="N89" t="s">
        <v>41</v>
      </c>
      <c r="O89" t="s">
        <v>65</v>
      </c>
      <c r="P89" t="s">
        <v>51</v>
      </c>
      <c r="Q89" t="s">
        <v>55</v>
      </c>
      <c r="R89">
        <v>114000</v>
      </c>
      <c r="S89">
        <v>0.1658</v>
      </c>
      <c r="T89">
        <v>219.14</v>
      </c>
      <c r="U89">
        <v>6.0299999999999999E-2</v>
      </c>
      <c r="V89">
        <v>7200</v>
      </c>
      <c r="W89">
        <v>52</v>
      </c>
      <c r="X89">
        <v>7889</v>
      </c>
    </row>
    <row r="90" spans="1:24" x14ac:dyDescent="0.35">
      <c r="A90">
        <v>865714</v>
      </c>
      <c r="B90" t="s">
        <v>56</v>
      </c>
      <c r="C90" t="s">
        <v>35</v>
      </c>
      <c r="D90" t="s">
        <v>62</v>
      </c>
      <c r="E90" t="s">
        <v>194</v>
      </c>
      <c r="F90" t="s">
        <v>64</v>
      </c>
      <c r="G90" t="s">
        <v>59</v>
      </c>
      <c r="H90" s="1">
        <v>44450</v>
      </c>
      <c r="I90" s="1">
        <v>44332</v>
      </c>
      <c r="J90" s="1">
        <v>44421</v>
      </c>
      <c r="K90" t="s">
        <v>49</v>
      </c>
      <c r="L90" s="1">
        <v>44452</v>
      </c>
      <c r="M90">
        <v>1078994</v>
      </c>
      <c r="N90" t="s">
        <v>41</v>
      </c>
      <c r="O90" t="s">
        <v>65</v>
      </c>
      <c r="P90" t="s">
        <v>51</v>
      </c>
      <c r="Q90" t="s">
        <v>55</v>
      </c>
      <c r="R90">
        <v>48000</v>
      </c>
      <c r="S90">
        <v>0.17319999999999999</v>
      </c>
      <c r="T90">
        <v>170.41</v>
      </c>
      <c r="U90">
        <v>5.4199999999999998E-2</v>
      </c>
      <c r="V90">
        <v>5650</v>
      </c>
      <c r="W90">
        <v>32</v>
      </c>
      <c r="X90">
        <v>6067</v>
      </c>
    </row>
    <row r="91" spans="1:24" x14ac:dyDescent="0.35">
      <c r="A91">
        <v>770503</v>
      </c>
      <c r="B91" t="s">
        <v>195</v>
      </c>
      <c r="C91" t="s">
        <v>35</v>
      </c>
      <c r="D91" t="s">
        <v>62</v>
      </c>
      <c r="E91" t="s">
        <v>196</v>
      </c>
      <c r="F91" t="s">
        <v>64</v>
      </c>
      <c r="G91" t="s">
        <v>59</v>
      </c>
      <c r="H91" s="1">
        <v>44358</v>
      </c>
      <c r="I91" s="1">
        <v>44208</v>
      </c>
      <c r="J91" s="1">
        <v>44208</v>
      </c>
      <c r="K91" t="s">
        <v>49</v>
      </c>
      <c r="L91" s="1">
        <v>44239</v>
      </c>
      <c r="M91">
        <v>972180</v>
      </c>
      <c r="N91" t="s">
        <v>41</v>
      </c>
      <c r="O91" t="s">
        <v>104</v>
      </c>
      <c r="P91" t="s">
        <v>51</v>
      </c>
      <c r="Q91" t="s">
        <v>55</v>
      </c>
      <c r="R91">
        <v>39600</v>
      </c>
      <c r="S91">
        <v>0.1406</v>
      </c>
      <c r="T91">
        <v>182.51</v>
      </c>
      <c r="U91">
        <v>5.9900000000000002E-2</v>
      </c>
      <c r="V91">
        <v>6000</v>
      </c>
      <c r="W91">
        <v>32</v>
      </c>
      <c r="X91">
        <v>6194</v>
      </c>
    </row>
    <row r="92" spans="1:24" x14ac:dyDescent="0.35">
      <c r="A92">
        <v>548151</v>
      </c>
      <c r="B92" t="s">
        <v>140</v>
      </c>
      <c r="C92" t="s">
        <v>35</v>
      </c>
      <c r="D92" t="s">
        <v>62</v>
      </c>
      <c r="E92" t="s">
        <v>197</v>
      </c>
      <c r="F92" t="s">
        <v>64</v>
      </c>
      <c r="G92" t="s">
        <v>59</v>
      </c>
      <c r="H92" s="1">
        <v>44387</v>
      </c>
      <c r="I92" s="1">
        <v>44332</v>
      </c>
      <c r="J92" s="1">
        <v>44421</v>
      </c>
      <c r="K92" t="s">
        <v>49</v>
      </c>
      <c r="L92" s="1">
        <v>44452</v>
      </c>
      <c r="M92">
        <v>706758</v>
      </c>
      <c r="N92" t="s">
        <v>41</v>
      </c>
      <c r="O92" t="s">
        <v>104</v>
      </c>
      <c r="P92" t="s">
        <v>51</v>
      </c>
      <c r="Q92" t="s">
        <v>55</v>
      </c>
      <c r="R92">
        <v>108000</v>
      </c>
      <c r="S92">
        <v>0.1976</v>
      </c>
      <c r="T92">
        <v>107.69</v>
      </c>
      <c r="U92">
        <v>6.7599999999999993E-2</v>
      </c>
      <c r="V92">
        <v>3500</v>
      </c>
      <c r="W92">
        <v>37</v>
      </c>
      <c r="X92">
        <v>3877</v>
      </c>
    </row>
    <row r="93" spans="1:24" x14ac:dyDescent="0.35">
      <c r="A93">
        <v>542312</v>
      </c>
      <c r="B93" t="s">
        <v>76</v>
      </c>
      <c r="C93" t="s">
        <v>35</v>
      </c>
      <c r="D93" t="s">
        <v>62</v>
      </c>
      <c r="E93" t="s">
        <v>198</v>
      </c>
      <c r="F93" t="s">
        <v>64</v>
      </c>
      <c r="G93" t="s">
        <v>59</v>
      </c>
      <c r="H93" s="1">
        <v>44387</v>
      </c>
      <c r="I93" s="1">
        <v>44332</v>
      </c>
      <c r="J93" s="1">
        <v>44390</v>
      </c>
      <c r="K93" t="s">
        <v>49</v>
      </c>
      <c r="L93" s="1">
        <v>44421</v>
      </c>
      <c r="M93">
        <v>699868</v>
      </c>
      <c r="N93" t="s">
        <v>41</v>
      </c>
      <c r="O93" t="s">
        <v>104</v>
      </c>
      <c r="P93" t="s">
        <v>51</v>
      </c>
      <c r="Q93" t="s">
        <v>55</v>
      </c>
      <c r="R93">
        <v>57431</v>
      </c>
      <c r="S93">
        <v>6.1800000000000001E-2</v>
      </c>
      <c r="T93">
        <v>123.07</v>
      </c>
      <c r="U93">
        <v>6.7599999999999993E-2</v>
      </c>
      <c r="V93">
        <v>4000</v>
      </c>
      <c r="W93">
        <v>21</v>
      </c>
      <c r="X93">
        <v>4431</v>
      </c>
    </row>
    <row r="94" spans="1:24" x14ac:dyDescent="0.35">
      <c r="A94">
        <v>1008323</v>
      </c>
      <c r="B94" t="s">
        <v>199</v>
      </c>
      <c r="C94" t="s">
        <v>35</v>
      </c>
      <c r="D94" t="s">
        <v>62</v>
      </c>
      <c r="E94" t="s">
        <v>200</v>
      </c>
      <c r="F94" t="s">
        <v>64</v>
      </c>
      <c r="G94" t="s">
        <v>59</v>
      </c>
      <c r="H94" s="1">
        <v>44511</v>
      </c>
      <c r="I94" s="1">
        <v>44545</v>
      </c>
      <c r="J94" s="1">
        <v>44544</v>
      </c>
      <c r="K94" t="s">
        <v>49</v>
      </c>
      <c r="L94" s="1">
        <v>44575</v>
      </c>
      <c r="M94">
        <v>1234988</v>
      </c>
      <c r="N94" t="s">
        <v>41</v>
      </c>
      <c r="O94" t="s">
        <v>110</v>
      </c>
      <c r="P94" t="s">
        <v>51</v>
      </c>
      <c r="Q94" t="s">
        <v>55</v>
      </c>
      <c r="R94">
        <v>32468.799999999999</v>
      </c>
      <c r="S94">
        <v>0.29349999999999998</v>
      </c>
      <c r="T94">
        <v>186.67</v>
      </c>
      <c r="U94">
        <v>7.51E-2</v>
      </c>
      <c r="V94">
        <v>6000</v>
      </c>
      <c r="W94">
        <v>16</v>
      </c>
      <c r="X94">
        <v>6714</v>
      </c>
    </row>
    <row r="95" spans="1:24" x14ac:dyDescent="0.35">
      <c r="A95">
        <v>457893</v>
      </c>
      <c r="B95" t="s">
        <v>199</v>
      </c>
      <c r="C95" t="s">
        <v>35</v>
      </c>
      <c r="D95" t="s">
        <v>62</v>
      </c>
      <c r="E95" t="s">
        <v>201</v>
      </c>
      <c r="F95" t="s">
        <v>64</v>
      </c>
      <c r="G95" t="s">
        <v>59</v>
      </c>
      <c r="H95" s="1">
        <v>44509</v>
      </c>
      <c r="I95" s="1">
        <v>44512</v>
      </c>
      <c r="J95" s="1">
        <v>44512</v>
      </c>
      <c r="K95" t="s">
        <v>49</v>
      </c>
      <c r="L95" s="1">
        <v>44542</v>
      </c>
      <c r="M95">
        <v>569597</v>
      </c>
      <c r="N95" t="s">
        <v>41</v>
      </c>
      <c r="O95" t="s">
        <v>110</v>
      </c>
      <c r="P95" t="s">
        <v>51</v>
      </c>
      <c r="Q95" t="s">
        <v>55</v>
      </c>
      <c r="R95">
        <v>26000</v>
      </c>
      <c r="S95">
        <v>4.2900000000000001E-2</v>
      </c>
      <c r="T95">
        <v>218.54</v>
      </c>
      <c r="U95">
        <v>7.7399999999999997E-2</v>
      </c>
      <c r="V95">
        <v>7000</v>
      </c>
      <c r="W95">
        <v>11</v>
      </c>
      <c r="X95">
        <v>7867</v>
      </c>
    </row>
    <row r="96" spans="1:24" x14ac:dyDescent="0.35">
      <c r="A96">
        <v>451579</v>
      </c>
      <c r="B96" t="s">
        <v>142</v>
      </c>
      <c r="C96" t="s">
        <v>35</v>
      </c>
      <c r="D96" t="s">
        <v>62</v>
      </c>
      <c r="E96" t="s">
        <v>202</v>
      </c>
      <c r="F96" t="s">
        <v>64</v>
      </c>
      <c r="G96" t="s">
        <v>59</v>
      </c>
      <c r="H96" s="1">
        <v>44478</v>
      </c>
      <c r="I96" s="1">
        <v>44361</v>
      </c>
      <c r="J96" s="1">
        <v>44267</v>
      </c>
      <c r="K96" t="s">
        <v>49</v>
      </c>
      <c r="L96" s="1">
        <v>44298</v>
      </c>
      <c r="M96">
        <v>556476</v>
      </c>
      <c r="N96" t="s">
        <v>41</v>
      </c>
      <c r="O96" t="s">
        <v>110</v>
      </c>
      <c r="P96" t="s">
        <v>51</v>
      </c>
      <c r="Q96" t="s">
        <v>55</v>
      </c>
      <c r="R96">
        <v>75000</v>
      </c>
      <c r="S96">
        <v>2.3400000000000001E-2</v>
      </c>
      <c r="T96">
        <v>156.1</v>
      </c>
      <c r="U96">
        <v>7.7399999999999997E-2</v>
      </c>
      <c r="V96">
        <v>5000</v>
      </c>
      <c r="W96">
        <v>21</v>
      </c>
      <c r="X96">
        <v>5584</v>
      </c>
    </row>
    <row r="97" spans="1:24" x14ac:dyDescent="0.35">
      <c r="A97">
        <v>1027822</v>
      </c>
      <c r="B97" t="s">
        <v>203</v>
      </c>
      <c r="C97" t="s">
        <v>35</v>
      </c>
      <c r="D97" t="s">
        <v>62</v>
      </c>
      <c r="E97" t="s">
        <v>204</v>
      </c>
      <c r="F97" t="s">
        <v>64</v>
      </c>
      <c r="G97" t="s">
        <v>59</v>
      </c>
      <c r="H97" s="1">
        <v>44511</v>
      </c>
      <c r="I97" s="1">
        <v>44332</v>
      </c>
      <c r="J97" s="1">
        <v>44422</v>
      </c>
      <c r="K97" t="s">
        <v>49</v>
      </c>
      <c r="L97" s="1">
        <v>44453</v>
      </c>
      <c r="M97">
        <v>1257204</v>
      </c>
      <c r="N97" t="s">
        <v>41</v>
      </c>
      <c r="O97" t="s">
        <v>110</v>
      </c>
      <c r="P97" t="s">
        <v>51</v>
      </c>
      <c r="Q97" t="s">
        <v>55</v>
      </c>
      <c r="R97">
        <v>58000</v>
      </c>
      <c r="S97">
        <v>0.26919999999999999</v>
      </c>
      <c r="T97">
        <v>56</v>
      </c>
      <c r="U97">
        <v>7.51E-2</v>
      </c>
      <c r="V97">
        <v>1800</v>
      </c>
      <c r="W97">
        <v>28</v>
      </c>
      <c r="X97">
        <v>2013</v>
      </c>
    </row>
    <row r="98" spans="1:24" x14ac:dyDescent="0.35">
      <c r="A98">
        <v>700052</v>
      </c>
      <c r="B98" t="s">
        <v>205</v>
      </c>
      <c r="C98" t="s">
        <v>35</v>
      </c>
      <c r="D98" t="s">
        <v>62</v>
      </c>
      <c r="E98" t="s">
        <v>206</v>
      </c>
      <c r="F98" t="s">
        <v>64</v>
      </c>
      <c r="G98" t="s">
        <v>59</v>
      </c>
      <c r="H98" s="1">
        <v>44297</v>
      </c>
      <c r="I98" s="1">
        <v>44515</v>
      </c>
      <c r="J98" s="1">
        <v>44300</v>
      </c>
      <c r="K98" t="s">
        <v>49</v>
      </c>
      <c r="L98" s="1">
        <v>44330</v>
      </c>
      <c r="M98">
        <v>891691</v>
      </c>
      <c r="N98" t="s">
        <v>41</v>
      </c>
      <c r="O98" t="s">
        <v>110</v>
      </c>
      <c r="P98" t="s">
        <v>51</v>
      </c>
      <c r="Q98" t="s">
        <v>55</v>
      </c>
      <c r="R98">
        <v>50000</v>
      </c>
      <c r="S98">
        <v>0.20300000000000001</v>
      </c>
      <c r="T98">
        <v>308.41000000000003</v>
      </c>
      <c r="U98">
        <v>6.9199999999999998E-2</v>
      </c>
      <c r="V98">
        <v>10000</v>
      </c>
      <c r="W98">
        <v>32</v>
      </c>
      <c r="X98">
        <v>11103</v>
      </c>
    </row>
    <row r="99" spans="1:24" x14ac:dyDescent="0.35">
      <c r="A99">
        <v>661459</v>
      </c>
      <c r="B99" t="s">
        <v>142</v>
      </c>
      <c r="C99" t="s">
        <v>35</v>
      </c>
      <c r="D99" t="s">
        <v>62</v>
      </c>
      <c r="E99" t="s">
        <v>207</v>
      </c>
      <c r="F99" t="s">
        <v>64</v>
      </c>
      <c r="G99" t="s">
        <v>59</v>
      </c>
      <c r="H99" s="1">
        <v>44238</v>
      </c>
      <c r="I99" s="1">
        <v>44241</v>
      </c>
      <c r="J99" s="1">
        <v>44241</v>
      </c>
      <c r="K99" t="s">
        <v>49</v>
      </c>
      <c r="L99" s="1">
        <v>44269</v>
      </c>
      <c r="M99">
        <v>845936</v>
      </c>
      <c r="N99" t="s">
        <v>41</v>
      </c>
      <c r="O99" t="s">
        <v>75</v>
      </c>
      <c r="P99" t="s">
        <v>51</v>
      </c>
      <c r="Q99" t="s">
        <v>55</v>
      </c>
      <c r="R99">
        <v>48000</v>
      </c>
      <c r="S99">
        <v>0.1988</v>
      </c>
      <c r="T99">
        <v>201.57</v>
      </c>
      <c r="U99">
        <v>7.2900000000000006E-2</v>
      </c>
      <c r="V99">
        <v>6500</v>
      </c>
      <c r="W99">
        <v>24</v>
      </c>
      <c r="X99">
        <v>7257</v>
      </c>
    </row>
    <row r="100" spans="1:24" x14ac:dyDescent="0.35">
      <c r="A100">
        <v>768140</v>
      </c>
      <c r="B100" t="s">
        <v>45</v>
      </c>
      <c r="C100" t="s">
        <v>35</v>
      </c>
      <c r="D100" t="s">
        <v>62</v>
      </c>
      <c r="E100" t="s">
        <v>208</v>
      </c>
      <c r="F100" t="s">
        <v>64</v>
      </c>
      <c r="G100" t="s">
        <v>59</v>
      </c>
      <c r="H100" s="1">
        <v>44327</v>
      </c>
      <c r="I100" s="1">
        <v>44542</v>
      </c>
      <c r="J100" s="1">
        <v>44542</v>
      </c>
      <c r="K100" t="s">
        <v>49</v>
      </c>
      <c r="L100" s="1">
        <v>44573</v>
      </c>
      <c r="M100">
        <v>969361</v>
      </c>
      <c r="N100" t="s">
        <v>41</v>
      </c>
      <c r="O100" t="s">
        <v>75</v>
      </c>
      <c r="P100" t="s">
        <v>51</v>
      </c>
      <c r="Q100" t="s">
        <v>55</v>
      </c>
      <c r="R100">
        <v>73000</v>
      </c>
      <c r="S100">
        <v>0.14330000000000001</v>
      </c>
      <c r="T100">
        <v>155.51</v>
      </c>
      <c r="U100">
        <v>7.4899999999999994E-2</v>
      </c>
      <c r="V100">
        <v>5000</v>
      </c>
      <c r="W100">
        <v>23</v>
      </c>
      <c r="X100">
        <v>5312</v>
      </c>
    </row>
    <row r="101" spans="1:24" x14ac:dyDescent="0.35">
      <c r="A101">
        <v>823069</v>
      </c>
      <c r="B101" t="s">
        <v>154</v>
      </c>
      <c r="C101" t="s">
        <v>35</v>
      </c>
      <c r="D101" t="s">
        <v>62</v>
      </c>
      <c r="E101" t="s">
        <v>209</v>
      </c>
      <c r="F101" t="s">
        <v>64</v>
      </c>
      <c r="G101" t="s">
        <v>59</v>
      </c>
      <c r="H101" s="1">
        <v>44388</v>
      </c>
      <c r="I101" s="1">
        <v>44512</v>
      </c>
      <c r="J101" s="1">
        <v>44512</v>
      </c>
      <c r="K101" t="s">
        <v>49</v>
      </c>
      <c r="L101" s="1">
        <v>44542</v>
      </c>
      <c r="M101">
        <v>1031607</v>
      </c>
      <c r="N101" t="s">
        <v>41</v>
      </c>
      <c r="O101" t="s">
        <v>75</v>
      </c>
      <c r="P101" t="s">
        <v>51</v>
      </c>
      <c r="Q101" t="s">
        <v>55</v>
      </c>
      <c r="R101">
        <v>68000</v>
      </c>
      <c r="S101">
        <v>2.86E-2</v>
      </c>
      <c r="T101">
        <v>248.82</v>
      </c>
      <c r="U101">
        <v>7.4899999999999994E-2</v>
      </c>
      <c r="V101">
        <v>8000</v>
      </c>
      <c r="W101">
        <v>13</v>
      </c>
      <c r="X101">
        <v>8615</v>
      </c>
    </row>
    <row r="102" spans="1:24" x14ac:dyDescent="0.35">
      <c r="A102">
        <v>761499</v>
      </c>
      <c r="B102" t="s">
        <v>34</v>
      </c>
      <c r="C102" t="s">
        <v>35</v>
      </c>
      <c r="D102" t="s">
        <v>62</v>
      </c>
      <c r="E102" t="s">
        <v>210</v>
      </c>
      <c r="F102" t="s">
        <v>64</v>
      </c>
      <c r="G102" t="s">
        <v>59</v>
      </c>
      <c r="H102" s="1">
        <v>44327</v>
      </c>
      <c r="I102" s="1">
        <v>44422</v>
      </c>
      <c r="J102" s="1">
        <v>44361</v>
      </c>
      <c r="K102" t="s">
        <v>49</v>
      </c>
      <c r="L102" s="1">
        <v>44391</v>
      </c>
      <c r="M102">
        <v>961964</v>
      </c>
      <c r="N102" t="s">
        <v>41</v>
      </c>
      <c r="O102" t="s">
        <v>75</v>
      </c>
      <c r="P102" t="s">
        <v>51</v>
      </c>
      <c r="Q102" t="s">
        <v>55</v>
      </c>
      <c r="R102">
        <v>112992</v>
      </c>
      <c r="S102">
        <v>0.1825</v>
      </c>
      <c r="T102">
        <v>248.82</v>
      </c>
      <c r="U102">
        <v>7.4899999999999994E-2</v>
      </c>
      <c r="V102">
        <v>8000</v>
      </c>
      <c r="W102">
        <v>25</v>
      </c>
      <c r="X102">
        <v>8957</v>
      </c>
    </row>
    <row r="103" spans="1:24" x14ac:dyDescent="0.35">
      <c r="A103">
        <v>390651</v>
      </c>
      <c r="B103" t="s">
        <v>168</v>
      </c>
      <c r="C103" t="s">
        <v>35</v>
      </c>
      <c r="D103" t="s">
        <v>62</v>
      </c>
      <c r="E103" t="s">
        <v>211</v>
      </c>
      <c r="F103" t="s">
        <v>64</v>
      </c>
      <c r="G103" t="s">
        <v>59</v>
      </c>
      <c r="H103" s="1">
        <v>44295</v>
      </c>
      <c r="I103" s="1">
        <v>44392</v>
      </c>
      <c r="J103" s="1">
        <v>44298</v>
      </c>
      <c r="K103" t="s">
        <v>49</v>
      </c>
      <c r="L103" s="1">
        <v>44328</v>
      </c>
      <c r="M103">
        <v>425903</v>
      </c>
      <c r="N103" t="s">
        <v>41</v>
      </c>
      <c r="O103" t="s">
        <v>75</v>
      </c>
      <c r="P103" t="s">
        <v>51</v>
      </c>
      <c r="Q103" t="s">
        <v>55</v>
      </c>
      <c r="R103">
        <v>135000</v>
      </c>
      <c r="S103">
        <v>5.1799999999999999E-2</v>
      </c>
      <c r="T103">
        <v>255.58</v>
      </c>
      <c r="U103">
        <v>9.3200000000000005E-2</v>
      </c>
      <c r="V103">
        <v>8000</v>
      </c>
      <c r="W103">
        <v>14</v>
      </c>
      <c r="X103">
        <v>9201</v>
      </c>
    </row>
    <row r="104" spans="1:24" x14ac:dyDescent="0.35">
      <c r="A104">
        <v>483645</v>
      </c>
      <c r="B104" t="s">
        <v>34</v>
      </c>
      <c r="C104" t="s">
        <v>35</v>
      </c>
      <c r="D104" t="s">
        <v>62</v>
      </c>
      <c r="E104" t="s">
        <v>212</v>
      </c>
      <c r="F104" t="s">
        <v>64</v>
      </c>
      <c r="G104" t="s">
        <v>59</v>
      </c>
      <c r="H104" s="1">
        <v>44237</v>
      </c>
      <c r="I104" s="1">
        <v>44240</v>
      </c>
      <c r="J104" s="1">
        <v>44240</v>
      </c>
      <c r="K104" t="s">
        <v>49</v>
      </c>
      <c r="L104" s="1">
        <v>44268</v>
      </c>
      <c r="M104">
        <v>615502</v>
      </c>
      <c r="N104" t="s">
        <v>41</v>
      </c>
      <c r="O104" t="s">
        <v>75</v>
      </c>
      <c r="P104" t="s">
        <v>51</v>
      </c>
      <c r="Q104" t="s">
        <v>55</v>
      </c>
      <c r="R104">
        <v>75181</v>
      </c>
      <c r="S104">
        <v>0.18310000000000001</v>
      </c>
      <c r="T104">
        <v>186.66</v>
      </c>
      <c r="U104">
        <v>7.51E-2</v>
      </c>
      <c r="V104">
        <v>6000</v>
      </c>
      <c r="W104">
        <v>30</v>
      </c>
      <c r="X104">
        <v>6720</v>
      </c>
    </row>
    <row r="105" spans="1:24" x14ac:dyDescent="0.35">
      <c r="A105">
        <v>866551</v>
      </c>
      <c r="B105" t="s">
        <v>61</v>
      </c>
      <c r="C105" t="s">
        <v>35</v>
      </c>
      <c r="D105" t="s">
        <v>62</v>
      </c>
      <c r="E105" t="s">
        <v>213</v>
      </c>
      <c r="F105" t="s">
        <v>64</v>
      </c>
      <c r="G105" t="s">
        <v>59</v>
      </c>
      <c r="H105" s="1">
        <v>44450</v>
      </c>
      <c r="I105" s="1">
        <v>44453</v>
      </c>
      <c r="J105" s="1">
        <v>44453</v>
      </c>
      <c r="K105" t="s">
        <v>49</v>
      </c>
      <c r="L105" s="1">
        <v>44483</v>
      </c>
      <c r="M105">
        <v>1079988</v>
      </c>
      <c r="N105" t="s">
        <v>41</v>
      </c>
      <c r="O105" t="s">
        <v>75</v>
      </c>
      <c r="P105" t="s">
        <v>51</v>
      </c>
      <c r="Q105" t="s">
        <v>55</v>
      </c>
      <c r="R105">
        <v>110400</v>
      </c>
      <c r="S105">
        <v>0.19159999999999999</v>
      </c>
      <c r="T105">
        <v>93.31</v>
      </c>
      <c r="U105">
        <v>7.4899999999999994E-2</v>
      </c>
      <c r="V105">
        <v>3000</v>
      </c>
      <c r="W105">
        <v>41</v>
      </c>
      <c r="X105">
        <v>3359</v>
      </c>
    </row>
    <row r="106" spans="1:24" x14ac:dyDescent="0.35">
      <c r="A106">
        <v>394295</v>
      </c>
      <c r="B106" t="s">
        <v>45</v>
      </c>
      <c r="C106" t="s">
        <v>35</v>
      </c>
      <c r="D106" t="s">
        <v>62</v>
      </c>
      <c r="E106" t="s">
        <v>214</v>
      </c>
      <c r="F106" t="s">
        <v>64</v>
      </c>
      <c r="G106" t="s">
        <v>59</v>
      </c>
      <c r="H106" s="1">
        <v>44295</v>
      </c>
      <c r="I106" s="1">
        <v>44328</v>
      </c>
      <c r="J106" s="1">
        <v>44328</v>
      </c>
      <c r="K106" t="s">
        <v>49</v>
      </c>
      <c r="L106" s="1">
        <v>44359</v>
      </c>
      <c r="M106">
        <v>432897</v>
      </c>
      <c r="N106" t="s">
        <v>41</v>
      </c>
      <c r="O106" t="s">
        <v>78</v>
      </c>
      <c r="P106" t="s">
        <v>51</v>
      </c>
      <c r="Q106" t="s">
        <v>55</v>
      </c>
      <c r="R106">
        <v>48000</v>
      </c>
      <c r="S106">
        <v>0.12570000000000001</v>
      </c>
      <c r="T106">
        <v>481.42</v>
      </c>
      <c r="U106">
        <v>9.6299999999999997E-2</v>
      </c>
      <c r="V106">
        <v>15000</v>
      </c>
      <c r="W106">
        <v>31</v>
      </c>
      <c r="X106">
        <v>17331</v>
      </c>
    </row>
    <row r="107" spans="1:24" x14ac:dyDescent="0.35">
      <c r="A107">
        <v>472637</v>
      </c>
      <c r="B107" t="s">
        <v>56</v>
      </c>
      <c r="C107" t="s">
        <v>35</v>
      </c>
      <c r="D107" t="s">
        <v>119</v>
      </c>
      <c r="E107" t="s">
        <v>215</v>
      </c>
      <c r="F107" t="s">
        <v>64</v>
      </c>
      <c r="G107" t="s">
        <v>59</v>
      </c>
      <c r="H107" s="1">
        <v>44539</v>
      </c>
      <c r="I107" s="1">
        <v>44541</v>
      </c>
      <c r="J107" s="1">
        <v>44541</v>
      </c>
      <c r="K107" t="s">
        <v>49</v>
      </c>
      <c r="L107" s="1">
        <v>44572</v>
      </c>
      <c r="M107">
        <v>596861</v>
      </c>
      <c r="N107" t="s">
        <v>41</v>
      </c>
      <c r="O107" t="s">
        <v>65</v>
      </c>
      <c r="P107" t="s">
        <v>51</v>
      </c>
      <c r="Q107" t="s">
        <v>55</v>
      </c>
      <c r="R107">
        <v>54000</v>
      </c>
      <c r="S107">
        <v>2.6700000000000002E-2</v>
      </c>
      <c r="T107">
        <v>268.83</v>
      </c>
      <c r="U107">
        <v>7.0499999999999993E-2</v>
      </c>
      <c r="V107">
        <v>8700</v>
      </c>
      <c r="W107">
        <v>15</v>
      </c>
      <c r="X107">
        <v>9538</v>
      </c>
    </row>
    <row r="108" spans="1:24" x14ac:dyDescent="0.35">
      <c r="A108">
        <v>732697</v>
      </c>
      <c r="B108" t="s">
        <v>163</v>
      </c>
      <c r="C108" t="s">
        <v>35</v>
      </c>
      <c r="D108" t="s">
        <v>119</v>
      </c>
      <c r="E108" t="s">
        <v>216</v>
      </c>
      <c r="F108" t="s">
        <v>64</v>
      </c>
      <c r="G108" t="s">
        <v>59</v>
      </c>
      <c r="H108" s="1">
        <v>44297</v>
      </c>
      <c r="I108" s="1">
        <v>44484</v>
      </c>
      <c r="J108" s="1">
        <v>44330</v>
      </c>
      <c r="K108" t="s">
        <v>49</v>
      </c>
      <c r="L108" s="1">
        <v>44361</v>
      </c>
      <c r="M108">
        <v>928926</v>
      </c>
      <c r="N108" t="s">
        <v>41</v>
      </c>
      <c r="O108" t="s">
        <v>65</v>
      </c>
      <c r="P108" t="s">
        <v>51</v>
      </c>
      <c r="Q108" t="s">
        <v>55</v>
      </c>
      <c r="R108">
        <v>85000</v>
      </c>
      <c r="S108">
        <v>0.04</v>
      </c>
      <c r="T108">
        <v>168.9</v>
      </c>
      <c r="U108">
        <v>5.4199999999999998E-2</v>
      </c>
      <c r="V108">
        <v>5600</v>
      </c>
      <c r="W108">
        <v>36</v>
      </c>
      <c r="X108">
        <v>6080</v>
      </c>
    </row>
    <row r="109" spans="1:24" x14ac:dyDescent="0.35">
      <c r="A109">
        <v>628369</v>
      </c>
      <c r="B109" t="s">
        <v>56</v>
      </c>
      <c r="C109" t="s">
        <v>35</v>
      </c>
      <c r="D109" t="s">
        <v>119</v>
      </c>
      <c r="E109" t="s">
        <v>217</v>
      </c>
      <c r="F109" t="s">
        <v>64</v>
      </c>
      <c r="G109" t="s">
        <v>59</v>
      </c>
      <c r="H109" s="1">
        <v>44540</v>
      </c>
      <c r="I109" s="1">
        <v>44543</v>
      </c>
      <c r="J109" s="1">
        <v>44543</v>
      </c>
      <c r="K109" t="s">
        <v>49</v>
      </c>
      <c r="L109" s="1">
        <v>44574</v>
      </c>
      <c r="M109">
        <v>805177</v>
      </c>
      <c r="N109" t="s">
        <v>41</v>
      </c>
      <c r="O109" t="s">
        <v>110</v>
      </c>
      <c r="P109" t="s">
        <v>51</v>
      </c>
      <c r="Q109" t="s">
        <v>55</v>
      </c>
      <c r="R109">
        <v>36000</v>
      </c>
      <c r="S109">
        <v>0.19969999999999999</v>
      </c>
      <c r="T109">
        <v>54.9</v>
      </c>
      <c r="U109">
        <v>6.1699999999999998E-2</v>
      </c>
      <c r="V109">
        <v>1800</v>
      </c>
      <c r="W109">
        <v>21</v>
      </c>
      <c r="X109">
        <v>1977</v>
      </c>
    </row>
    <row r="110" spans="1:24" x14ac:dyDescent="0.35">
      <c r="A110">
        <v>842807</v>
      </c>
      <c r="B110" t="s">
        <v>95</v>
      </c>
      <c r="C110" t="s">
        <v>35</v>
      </c>
      <c r="D110" t="s">
        <v>119</v>
      </c>
      <c r="E110" t="s">
        <v>218</v>
      </c>
      <c r="F110" t="s">
        <v>64</v>
      </c>
      <c r="G110" t="s">
        <v>59</v>
      </c>
      <c r="H110" s="1">
        <v>44419</v>
      </c>
      <c r="I110" s="1">
        <v>44332</v>
      </c>
      <c r="J110" s="1">
        <v>44422</v>
      </c>
      <c r="K110" t="s">
        <v>49</v>
      </c>
      <c r="L110" s="1">
        <v>44453</v>
      </c>
      <c r="M110">
        <v>1053506</v>
      </c>
      <c r="N110" t="s">
        <v>41</v>
      </c>
      <c r="O110" t="s">
        <v>75</v>
      </c>
      <c r="P110" t="s">
        <v>51</v>
      </c>
      <c r="Q110" t="s">
        <v>55</v>
      </c>
      <c r="R110">
        <v>36000</v>
      </c>
      <c r="S110">
        <v>0.1883</v>
      </c>
      <c r="T110">
        <v>217.72</v>
      </c>
      <c r="U110">
        <v>7.4899999999999994E-2</v>
      </c>
      <c r="V110">
        <v>7000</v>
      </c>
      <c r="W110">
        <v>13</v>
      </c>
      <c r="X110">
        <v>7838</v>
      </c>
    </row>
    <row r="111" spans="1:24" x14ac:dyDescent="0.35">
      <c r="A111">
        <v>564180</v>
      </c>
      <c r="B111" t="s">
        <v>45</v>
      </c>
      <c r="C111" t="s">
        <v>35</v>
      </c>
      <c r="D111" t="s">
        <v>67</v>
      </c>
      <c r="E111" t="s">
        <v>219</v>
      </c>
      <c r="F111" t="s">
        <v>64</v>
      </c>
      <c r="G111" t="s">
        <v>59</v>
      </c>
      <c r="H111" s="1">
        <v>44418</v>
      </c>
      <c r="I111" s="1">
        <v>44421</v>
      </c>
      <c r="J111" s="1">
        <v>44452</v>
      </c>
      <c r="K111" t="s">
        <v>49</v>
      </c>
      <c r="L111" s="1">
        <v>44482</v>
      </c>
      <c r="M111">
        <v>725950</v>
      </c>
      <c r="N111" t="s">
        <v>41</v>
      </c>
      <c r="O111" t="s">
        <v>65</v>
      </c>
      <c r="P111" t="s">
        <v>51</v>
      </c>
      <c r="Q111" t="s">
        <v>55</v>
      </c>
      <c r="R111">
        <v>120000</v>
      </c>
      <c r="S111">
        <v>5.1999999999999998E-2</v>
      </c>
      <c r="T111">
        <v>140.76</v>
      </c>
      <c r="U111">
        <v>6.3899999999999998E-2</v>
      </c>
      <c r="V111">
        <v>4600</v>
      </c>
      <c r="W111">
        <v>42</v>
      </c>
      <c r="X111">
        <v>5068</v>
      </c>
    </row>
    <row r="112" spans="1:24" x14ac:dyDescent="0.35">
      <c r="A112">
        <v>464609</v>
      </c>
      <c r="B112" t="s">
        <v>147</v>
      </c>
      <c r="C112" t="s">
        <v>35</v>
      </c>
      <c r="D112" t="s">
        <v>67</v>
      </c>
      <c r="E112" t="s">
        <v>220</v>
      </c>
      <c r="F112" t="s">
        <v>64</v>
      </c>
      <c r="G112" t="s">
        <v>59</v>
      </c>
      <c r="H112" s="1">
        <v>44539</v>
      </c>
      <c r="I112" s="1">
        <v>44332</v>
      </c>
      <c r="J112" s="1">
        <v>44265</v>
      </c>
      <c r="K112" t="s">
        <v>49</v>
      </c>
      <c r="L112" s="1">
        <v>44296</v>
      </c>
      <c r="M112">
        <v>582432</v>
      </c>
      <c r="N112" t="s">
        <v>41</v>
      </c>
      <c r="O112" t="s">
        <v>104</v>
      </c>
      <c r="P112" t="s">
        <v>51</v>
      </c>
      <c r="Q112" t="s">
        <v>55</v>
      </c>
      <c r="R112">
        <v>60000</v>
      </c>
      <c r="S112">
        <v>0.1004</v>
      </c>
      <c r="T112">
        <v>62.12</v>
      </c>
      <c r="U112">
        <v>7.3999999999999996E-2</v>
      </c>
      <c r="V112">
        <v>2000</v>
      </c>
      <c r="W112">
        <v>14</v>
      </c>
      <c r="X112">
        <v>2036</v>
      </c>
    </row>
    <row r="113" spans="1:24" x14ac:dyDescent="0.35">
      <c r="A113">
        <v>1050642</v>
      </c>
      <c r="B113" t="s">
        <v>142</v>
      </c>
      <c r="C113" t="s">
        <v>35</v>
      </c>
      <c r="D113" t="s">
        <v>67</v>
      </c>
      <c r="E113" t="s">
        <v>221</v>
      </c>
      <c r="F113" t="s">
        <v>64</v>
      </c>
      <c r="G113" t="s">
        <v>59</v>
      </c>
      <c r="H113" s="1">
        <v>44541</v>
      </c>
      <c r="I113" s="1">
        <v>44361</v>
      </c>
      <c r="J113" s="1">
        <v>44361</v>
      </c>
      <c r="K113" t="s">
        <v>49</v>
      </c>
      <c r="L113" s="1">
        <v>44391</v>
      </c>
      <c r="M113">
        <v>1281883</v>
      </c>
      <c r="N113" t="s">
        <v>41</v>
      </c>
      <c r="O113" t="s">
        <v>104</v>
      </c>
      <c r="P113" t="s">
        <v>51</v>
      </c>
      <c r="Q113" t="s">
        <v>55</v>
      </c>
      <c r="R113">
        <v>62352</v>
      </c>
      <c r="S113">
        <v>0.1207</v>
      </c>
      <c r="T113">
        <v>116.68</v>
      </c>
      <c r="U113">
        <v>6.6199999999999995E-2</v>
      </c>
      <c r="V113">
        <v>3800</v>
      </c>
      <c r="W113">
        <v>24</v>
      </c>
      <c r="X113">
        <v>4187</v>
      </c>
    </row>
    <row r="114" spans="1:24" x14ac:dyDescent="0.35">
      <c r="A114">
        <v>710680</v>
      </c>
      <c r="B114" t="s">
        <v>72</v>
      </c>
      <c r="C114" t="s">
        <v>35</v>
      </c>
      <c r="D114" t="s">
        <v>67</v>
      </c>
      <c r="E114" t="s">
        <v>222</v>
      </c>
      <c r="F114" t="s">
        <v>64</v>
      </c>
      <c r="G114" t="s">
        <v>59</v>
      </c>
      <c r="H114" s="1">
        <v>44266</v>
      </c>
      <c r="I114" s="1">
        <v>44300</v>
      </c>
      <c r="J114" s="1">
        <v>44300</v>
      </c>
      <c r="K114" t="s">
        <v>49</v>
      </c>
      <c r="L114" s="1">
        <v>44330</v>
      </c>
      <c r="M114">
        <v>903454</v>
      </c>
      <c r="N114" t="s">
        <v>41</v>
      </c>
      <c r="O114" t="s">
        <v>104</v>
      </c>
      <c r="P114" t="s">
        <v>51</v>
      </c>
      <c r="Q114" t="s">
        <v>55</v>
      </c>
      <c r="R114">
        <v>54000</v>
      </c>
      <c r="S114">
        <v>0.1129</v>
      </c>
      <c r="T114">
        <v>151.63999999999999</v>
      </c>
      <c r="U114">
        <v>5.79E-2</v>
      </c>
      <c r="V114">
        <v>5000</v>
      </c>
      <c r="W114">
        <v>20</v>
      </c>
      <c r="X114">
        <v>5459</v>
      </c>
    </row>
    <row r="115" spans="1:24" x14ac:dyDescent="0.35">
      <c r="A115">
        <v>390765</v>
      </c>
      <c r="B115" t="s">
        <v>98</v>
      </c>
      <c r="C115" t="s">
        <v>35</v>
      </c>
      <c r="D115" t="s">
        <v>67</v>
      </c>
      <c r="E115" t="s">
        <v>223</v>
      </c>
      <c r="F115" t="s">
        <v>64</v>
      </c>
      <c r="G115" t="s">
        <v>59</v>
      </c>
      <c r="H115" s="1">
        <v>44295</v>
      </c>
      <c r="I115" s="1">
        <v>44265</v>
      </c>
      <c r="J115" s="1">
        <v>44237</v>
      </c>
      <c r="K115" t="s">
        <v>49</v>
      </c>
      <c r="L115" s="1">
        <v>44265</v>
      </c>
      <c r="M115">
        <v>426115</v>
      </c>
      <c r="N115" t="s">
        <v>41</v>
      </c>
      <c r="O115" t="s">
        <v>110</v>
      </c>
      <c r="P115" t="s">
        <v>51</v>
      </c>
      <c r="Q115" t="s">
        <v>55</v>
      </c>
      <c r="R115">
        <v>60000</v>
      </c>
      <c r="S115">
        <v>3.5999999999999999E-3</v>
      </c>
      <c r="T115">
        <v>313.37</v>
      </c>
      <c r="U115">
        <v>0.08</v>
      </c>
      <c r="V115">
        <v>10000</v>
      </c>
      <c r="W115">
        <v>11</v>
      </c>
      <c r="X115">
        <v>10513</v>
      </c>
    </row>
    <row r="116" spans="1:24" x14ac:dyDescent="0.35">
      <c r="A116">
        <v>1026512</v>
      </c>
      <c r="B116" t="s">
        <v>56</v>
      </c>
      <c r="C116" t="s">
        <v>35</v>
      </c>
      <c r="D116" t="s">
        <v>52</v>
      </c>
      <c r="E116" t="s">
        <v>224</v>
      </c>
      <c r="F116" t="s">
        <v>64</v>
      </c>
      <c r="G116" t="s">
        <v>59</v>
      </c>
      <c r="H116" s="1">
        <v>44511</v>
      </c>
      <c r="I116" s="1">
        <v>44514</v>
      </c>
      <c r="J116" s="1">
        <v>44544</v>
      </c>
      <c r="K116" t="s">
        <v>49</v>
      </c>
      <c r="L116" s="1">
        <v>44575</v>
      </c>
      <c r="M116">
        <v>1255698</v>
      </c>
      <c r="N116" t="s">
        <v>41</v>
      </c>
      <c r="O116" t="s">
        <v>65</v>
      </c>
      <c r="P116" t="s">
        <v>51</v>
      </c>
      <c r="Q116" t="s">
        <v>55</v>
      </c>
      <c r="R116">
        <v>66000</v>
      </c>
      <c r="S116">
        <v>1.18E-2</v>
      </c>
      <c r="T116">
        <v>91.31</v>
      </c>
      <c r="U116">
        <v>6.0299999999999999E-2</v>
      </c>
      <c r="V116">
        <v>3000</v>
      </c>
      <c r="W116">
        <v>23</v>
      </c>
      <c r="X116">
        <v>3287</v>
      </c>
    </row>
    <row r="117" spans="1:24" x14ac:dyDescent="0.35">
      <c r="A117">
        <v>471543</v>
      </c>
      <c r="B117" t="s">
        <v>76</v>
      </c>
      <c r="C117" t="s">
        <v>35</v>
      </c>
      <c r="D117" t="s">
        <v>52</v>
      </c>
      <c r="E117" t="s">
        <v>225</v>
      </c>
      <c r="F117" t="s">
        <v>64</v>
      </c>
      <c r="G117" t="s">
        <v>59</v>
      </c>
      <c r="H117" s="1">
        <v>44539</v>
      </c>
      <c r="I117" s="1">
        <v>44419</v>
      </c>
      <c r="J117" s="1">
        <v>44419</v>
      </c>
      <c r="K117" t="s">
        <v>49</v>
      </c>
      <c r="L117" s="1">
        <v>44450</v>
      </c>
      <c r="M117">
        <v>595343</v>
      </c>
      <c r="N117" t="s">
        <v>41</v>
      </c>
      <c r="O117" t="s">
        <v>65</v>
      </c>
      <c r="P117" t="s">
        <v>51</v>
      </c>
      <c r="Q117" t="s">
        <v>55</v>
      </c>
      <c r="R117">
        <v>241875</v>
      </c>
      <c r="S117">
        <v>6.4000000000000001E-2</v>
      </c>
      <c r="T117">
        <v>494.4</v>
      </c>
      <c r="U117">
        <v>7.0499999999999993E-2</v>
      </c>
      <c r="V117">
        <v>16000</v>
      </c>
      <c r="W117">
        <v>24</v>
      </c>
      <c r="X117">
        <v>17370</v>
      </c>
    </row>
    <row r="118" spans="1:24" x14ac:dyDescent="0.35">
      <c r="A118">
        <v>873529</v>
      </c>
      <c r="B118" t="s">
        <v>95</v>
      </c>
      <c r="C118" t="s">
        <v>35</v>
      </c>
      <c r="D118" t="s">
        <v>52</v>
      </c>
      <c r="E118" t="s">
        <v>226</v>
      </c>
      <c r="F118" t="s">
        <v>64</v>
      </c>
      <c r="G118" t="s">
        <v>59</v>
      </c>
      <c r="H118" s="1">
        <v>44450</v>
      </c>
      <c r="I118" s="1">
        <v>44454</v>
      </c>
      <c r="J118" s="1">
        <v>44453</v>
      </c>
      <c r="K118" t="s">
        <v>49</v>
      </c>
      <c r="L118" s="1">
        <v>44483</v>
      </c>
      <c r="M118">
        <v>1087835</v>
      </c>
      <c r="N118" t="s">
        <v>41</v>
      </c>
      <c r="O118" t="s">
        <v>65</v>
      </c>
      <c r="P118" t="s">
        <v>51</v>
      </c>
      <c r="Q118" t="s">
        <v>55</v>
      </c>
      <c r="R118">
        <v>24000</v>
      </c>
      <c r="S118">
        <v>6.7000000000000004E-2</v>
      </c>
      <c r="T118">
        <v>39.21</v>
      </c>
      <c r="U118">
        <v>5.4199999999999998E-2</v>
      </c>
      <c r="V118">
        <v>1300</v>
      </c>
      <c r="W118">
        <v>46</v>
      </c>
      <c r="X118">
        <v>1411</v>
      </c>
    </row>
    <row r="119" spans="1:24" x14ac:dyDescent="0.35">
      <c r="A119">
        <v>550334</v>
      </c>
      <c r="B119" t="s">
        <v>168</v>
      </c>
      <c r="C119" t="s">
        <v>35</v>
      </c>
      <c r="D119" t="s">
        <v>52</v>
      </c>
      <c r="E119" t="s">
        <v>227</v>
      </c>
      <c r="F119" t="s">
        <v>64</v>
      </c>
      <c r="G119" t="s">
        <v>59</v>
      </c>
      <c r="H119" s="1">
        <v>44387</v>
      </c>
      <c r="I119" s="1">
        <v>44332</v>
      </c>
      <c r="J119" s="1">
        <v>44266</v>
      </c>
      <c r="K119" t="s">
        <v>49</v>
      </c>
      <c r="L119" s="1">
        <v>44297</v>
      </c>
      <c r="M119">
        <v>709388</v>
      </c>
      <c r="N119" t="s">
        <v>41</v>
      </c>
      <c r="O119" t="s">
        <v>104</v>
      </c>
      <c r="P119" t="s">
        <v>51</v>
      </c>
      <c r="Q119" t="s">
        <v>55</v>
      </c>
      <c r="R119">
        <v>96000</v>
      </c>
      <c r="S119">
        <v>8.2900000000000001E-2</v>
      </c>
      <c r="T119">
        <v>138.46</v>
      </c>
      <c r="U119">
        <v>6.7599999999999993E-2</v>
      </c>
      <c r="V119">
        <v>4500</v>
      </c>
      <c r="W119">
        <v>28</v>
      </c>
      <c r="X119">
        <v>4613</v>
      </c>
    </row>
    <row r="120" spans="1:24" x14ac:dyDescent="0.35">
      <c r="A120">
        <v>361816</v>
      </c>
      <c r="B120" t="s">
        <v>45</v>
      </c>
      <c r="C120" t="s">
        <v>35</v>
      </c>
      <c r="D120" t="s">
        <v>52</v>
      </c>
      <c r="E120" t="s">
        <v>228</v>
      </c>
      <c r="F120" t="s">
        <v>64</v>
      </c>
      <c r="G120" t="s">
        <v>59</v>
      </c>
      <c r="H120" s="1">
        <v>44508</v>
      </c>
      <c r="I120" s="1">
        <v>44332</v>
      </c>
      <c r="J120" s="1">
        <v>44511</v>
      </c>
      <c r="K120" t="s">
        <v>49</v>
      </c>
      <c r="L120" s="1">
        <v>44541</v>
      </c>
      <c r="M120">
        <v>370608</v>
      </c>
      <c r="N120" t="s">
        <v>41</v>
      </c>
      <c r="O120" t="s">
        <v>110</v>
      </c>
      <c r="P120" t="s">
        <v>51</v>
      </c>
      <c r="Q120" t="s">
        <v>55</v>
      </c>
      <c r="R120">
        <v>90000</v>
      </c>
      <c r="S120">
        <v>4.2799999999999998E-2</v>
      </c>
      <c r="T120">
        <v>156.69</v>
      </c>
      <c r="U120">
        <v>0.08</v>
      </c>
      <c r="V120">
        <v>5000</v>
      </c>
      <c r="W120">
        <v>12</v>
      </c>
      <c r="X120">
        <v>5641</v>
      </c>
    </row>
    <row r="121" spans="1:24" x14ac:dyDescent="0.35">
      <c r="A121">
        <v>399481</v>
      </c>
      <c r="B121" t="s">
        <v>76</v>
      </c>
      <c r="C121" t="s">
        <v>35</v>
      </c>
      <c r="D121" t="s">
        <v>52</v>
      </c>
      <c r="E121" t="s">
        <v>229</v>
      </c>
      <c r="F121" t="s">
        <v>64</v>
      </c>
      <c r="G121" t="s">
        <v>59</v>
      </c>
      <c r="H121" s="1">
        <v>44325</v>
      </c>
      <c r="I121" s="1">
        <v>44271</v>
      </c>
      <c r="J121" s="1">
        <v>44328</v>
      </c>
      <c r="K121" t="s">
        <v>49</v>
      </c>
      <c r="L121" s="1">
        <v>44359</v>
      </c>
      <c r="M121">
        <v>442237</v>
      </c>
      <c r="N121" t="s">
        <v>41</v>
      </c>
      <c r="O121" t="s">
        <v>110</v>
      </c>
      <c r="P121" t="s">
        <v>51</v>
      </c>
      <c r="Q121" t="s">
        <v>55</v>
      </c>
      <c r="R121">
        <v>81804</v>
      </c>
      <c r="S121">
        <v>8.9800000000000005E-2</v>
      </c>
      <c r="T121">
        <v>282.02999999999997</v>
      </c>
      <c r="U121">
        <v>0.08</v>
      </c>
      <c r="V121">
        <v>9000</v>
      </c>
      <c r="W121">
        <v>30</v>
      </c>
      <c r="X121">
        <v>10153</v>
      </c>
    </row>
    <row r="122" spans="1:24" x14ac:dyDescent="0.35">
      <c r="A122">
        <v>446873</v>
      </c>
      <c r="B122" t="s">
        <v>45</v>
      </c>
      <c r="C122" t="s">
        <v>35</v>
      </c>
      <c r="D122" t="s">
        <v>52</v>
      </c>
      <c r="E122" t="s">
        <v>230</v>
      </c>
      <c r="F122" t="s">
        <v>64</v>
      </c>
      <c r="G122" t="s">
        <v>59</v>
      </c>
      <c r="H122" s="1">
        <v>44478</v>
      </c>
      <c r="I122" s="1">
        <v>44212</v>
      </c>
      <c r="J122" s="1">
        <v>44239</v>
      </c>
      <c r="K122" t="s">
        <v>49</v>
      </c>
      <c r="L122" s="1">
        <v>44267</v>
      </c>
      <c r="M122">
        <v>546914</v>
      </c>
      <c r="N122" t="s">
        <v>41</v>
      </c>
      <c r="O122" t="s">
        <v>75</v>
      </c>
      <c r="P122" t="s">
        <v>51</v>
      </c>
      <c r="Q122" t="s">
        <v>55</v>
      </c>
      <c r="R122">
        <v>28880</v>
      </c>
      <c r="S122">
        <v>0.15959999999999999</v>
      </c>
      <c r="T122">
        <v>63.23</v>
      </c>
      <c r="U122">
        <v>8.5900000000000004E-2</v>
      </c>
      <c r="V122">
        <v>2000</v>
      </c>
      <c r="W122">
        <v>12</v>
      </c>
      <c r="X122">
        <v>2260</v>
      </c>
    </row>
    <row r="123" spans="1:24" x14ac:dyDescent="0.35">
      <c r="A123">
        <v>887905</v>
      </c>
      <c r="B123" t="s">
        <v>168</v>
      </c>
      <c r="C123" t="s">
        <v>35</v>
      </c>
      <c r="D123" t="s">
        <v>87</v>
      </c>
      <c r="E123" t="s">
        <v>231</v>
      </c>
      <c r="F123" t="s">
        <v>64</v>
      </c>
      <c r="G123" t="s">
        <v>59</v>
      </c>
      <c r="H123" s="1">
        <v>44450</v>
      </c>
      <c r="I123" s="1">
        <v>44332</v>
      </c>
      <c r="J123" s="1">
        <v>44483</v>
      </c>
      <c r="K123" t="s">
        <v>49</v>
      </c>
      <c r="L123" s="1">
        <v>44514</v>
      </c>
      <c r="M123">
        <v>1104233</v>
      </c>
      <c r="N123" t="s">
        <v>41</v>
      </c>
      <c r="O123" t="s">
        <v>65</v>
      </c>
      <c r="P123" t="s">
        <v>51</v>
      </c>
      <c r="Q123" t="s">
        <v>55</v>
      </c>
      <c r="R123">
        <v>51000</v>
      </c>
      <c r="S123">
        <v>0.17530000000000001</v>
      </c>
      <c r="T123">
        <v>121.75</v>
      </c>
      <c r="U123">
        <v>6.0299999999999999E-2</v>
      </c>
      <c r="V123">
        <v>4000</v>
      </c>
      <c r="W123">
        <v>15</v>
      </c>
      <c r="X123">
        <v>4383</v>
      </c>
    </row>
    <row r="124" spans="1:24" x14ac:dyDescent="0.35">
      <c r="A124">
        <v>834628</v>
      </c>
      <c r="B124" t="s">
        <v>34</v>
      </c>
      <c r="C124" t="s">
        <v>35</v>
      </c>
      <c r="D124" t="s">
        <v>87</v>
      </c>
      <c r="E124" t="s">
        <v>232</v>
      </c>
      <c r="F124" t="s">
        <v>64</v>
      </c>
      <c r="G124" t="s">
        <v>59</v>
      </c>
      <c r="H124" s="1">
        <v>44419</v>
      </c>
      <c r="I124" s="1">
        <v>44332</v>
      </c>
      <c r="J124" s="1">
        <v>44422</v>
      </c>
      <c r="K124" t="s">
        <v>49</v>
      </c>
      <c r="L124" s="1">
        <v>44453</v>
      </c>
      <c r="M124">
        <v>1044500</v>
      </c>
      <c r="N124" t="s">
        <v>41</v>
      </c>
      <c r="O124" t="s">
        <v>65</v>
      </c>
      <c r="P124" t="s">
        <v>51</v>
      </c>
      <c r="Q124" t="s">
        <v>55</v>
      </c>
      <c r="R124">
        <v>49000</v>
      </c>
      <c r="S124">
        <v>5.8500000000000003E-2</v>
      </c>
      <c r="T124">
        <v>105.56</v>
      </c>
      <c r="U124">
        <v>5.4199999999999998E-2</v>
      </c>
      <c r="V124">
        <v>3500</v>
      </c>
      <c r="W124">
        <v>16</v>
      </c>
      <c r="X124">
        <v>3800</v>
      </c>
    </row>
    <row r="125" spans="1:24" x14ac:dyDescent="0.35">
      <c r="A125">
        <v>803977</v>
      </c>
      <c r="B125" t="s">
        <v>117</v>
      </c>
      <c r="C125" t="s">
        <v>35</v>
      </c>
      <c r="D125" t="s">
        <v>87</v>
      </c>
      <c r="E125" t="s">
        <v>233</v>
      </c>
      <c r="F125" t="s">
        <v>64</v>
      </c>
      <c r="G125" t="s">
        <v>59</v>
      </c>
      <c r="H125" s="1">
        <v>44388</v>
      </c>
      <c r="I125" s="1">
        <v>44332</v>
      </c>
      <c r="J125" s="1">
        <v>44391</v>
      </c>
      <c r="K125" t="s">
        <v>49</v>
      </c>
      <c r="L125" s="1">
        <v>44422</v>
      </c>
      <c r="M125">
        <v>1009793</v>
      </c>
      <c r="N125" t="s">
        <v>41</v>
      </c>
      <c r="O125" t="s">
        <v>65</v>
      </c>
      <c r="P125" t="s">
        <v>51</v>
      </c>
      <c r="Q125" t="s">
        <v>55</v>
      </c>
      <c r="R125">
        <v>42000</v>
      </c>
      <c r="S125">
        <v>4.3999999999999997E-2</v>
      </c>
      <c r="T125">
        <v>180.96</v>
      </c>
      <c r="U125">
        <v>5.4199999999999998E-2</v>
      </c>
      <c r="V125">
        <v>6000</v>
      </c>
      <c r="W125">
        <v>31</v>
      </c>
      <c r="X125">
        <v>6515</v>
      </c>
    </row>
    <row r="126" spans="1:24" x14ac:dyDescent="0.35">
      <c r="A126">
        <v>460501</v>
      </c>
      <c r="B126" t="s">
        <v>34</v>
      </c>
      <c r="C126" t="s">
        <v>35</v>
      </c>
      <c r="D126" t="s">
        <v>87</v>
      </c>
      <c r="E126" t="s">
        <v>234</v>
      </c>
      <c r="F126" t="s">
        <v>64</v>
      </c>
      <c r="G126" t="s">
        <v>59</v>
      </c>
      <c r="H126" s="1">
        <v>44509</v>
      </c>
      <c r="I126" s="1">
        <v>44208</v>
      </c>
      <c r="J126" s="1">
        <v>44297</v>
      </c>
      <c r="K126" t="s">
        <v>49</v>
      </c>
      <c r="L126" s="1">
        <v>44327</v>
      </c>
      <c r="M126">
        <v>574859</v>
      </c>
      <c r="N126" t="s">
        <v>41</v>
      </c>
      <c r="O126" t="s">
        <v>104</v>
      </c>
      <c r="P126" t="s">
        <v>51</v>
      </c>
      <c r="Q126" t="s">
        <v>55</v>
      </c>
      <c r="R126">
        <v>50000</v>
      </c>
      <c r="S126">
        <v>3.1699999999999999E-2</v>
      </c>
      <c r="T126">
        <v>155.30000000000001</v>
      </c>
      <c r="U126">
        <v>7.3999999999999996E-2</v>
      </c>
      <c r="V126">
        <v>5000</v>
      </c>
      <c r="W126">
        <v>32</v>
      </c>
      <c r="X126">
        <v>5398</v>
      </c>
    </row>
    <row r="127" spans="1:24" x14ac:dyDescent="0.35">
      <c r="A127">
        <v>500124</v>
      </c>
      <c r="B127" t="s">
        <v>147</v>
      </c>
      <c r="C127" t="s">
        <v>35</v>
      </c>
      <c r="D127" t="s">
        <v>87</v>
      </c>
      <c r="E127" t="s">
        <v>235</v>
      </c>
      <c r="F127" t="s">
        <v>64</v>
      </c>
      <c r="G127" t="s">
        <v>59</v>
      </c>
      <c r="H127" s="1">
        <v>44296</v>
      </c>
      <c r="I127" s="1">
        <v>44240</v>
      </c>
      <c r="J127" s="1">
        <v>44240</v>
      </c>
      <c r="K127" t="s">
        <v>49</v>
      </c>
      <c r="L127" s="1">
        <v>44268</v>
      </c>
      <c r="M127">
        <v>642219</v>
      </c>
      <c r="N127" t="s">
        <v>41</v>
      </c>
      <c r="O127" t="s">
        <v>110</v>
      </c>
      <c r="P127" t="s">
        <v>51</v>
      </c>
      <c r="Q127" t="s">
        <v>55</v>
      </c>
      <c r="R127">
        <v>85000</v>
      </c>
      <c r="S127">
        <v>3.2899999999999999E-2</v>
      </c>
      <c r="T127">
        <v>247.52</v>
      </c>
      <c r="U127">
        <v>7.1400000000000005E-2</v>
      </c>
      <c r="V127">
        <v>8000</v>
      </c>
      <c r="W127">
        <v>32</v>
      </c>
      <c r="X127">
        <v>8906</v>
      </c>
    </row>
    <row r="128" spans="1:24" x14ac:dyDescent="0.35">
      <c r="A128">
        <v>421959</v>
      </c>
      <c r="B128" t="s">
        <v>34</v>
      </c>
      <c r="C128" t="s">
        <v>35</v>
      </c>
      <c r="D128" t="s">
        <v>87</v>
      </c>
      <c r="E128" t="s">
        <v>236</v>
      </c>
      <c r="F128" t="s">
        <v>64</v>
      </c>
      <c r="G128" t="s">
        <v>59</v>
      </c>
      <c r="H128" s="1">
        <v>44386</v>
      </c>
      <c r="I128" s="1">
        <v>44326</v>
      </c>
      <c r="J128" s="1">
        <v>44326</v>
      </c>
      <c r="K128" t="s">
        <v>49</v>
      </c>
      <c r="L128" s="1">
        <v>44357</v>
      </c>
      <c r="M128">
        <v>496234</v>
      </c>
      <c r="N128" t="s">
        <v>41</v>
      </c>
      <c r="O128" t="s">
        <v>75</v>
      </c>
      <c r="P128" t="s">
        <v>51</v>
      </c>
      <c r="Q128" t="s">
        <v>55</v>
      </c>
      <c r="R128">
        <v>50000</v>
      </c>
      <c r="S128">
        <v>8.3299999999999999E-2</v>
      </c>
      <c r="T128">
        <v>95.85</v>
      </c>
      <c r="U128">
        <v>9.3200000000000005E-2</v>
      </c>
      <c r="V128">
        <v>3000</v>
      </c>
      <c r="W128">
        <v>28</v>
      </c>
      <c r="X128">
        <v>3189</v>
      </c>
    </row>
    <row r="129" spans="1:24" x14ac:dyDescent="0.35">
      <c r="A129">
        <v>1040942</v>
      </c>
      <c r="B129" t="s">
        <v>72</v>
      </c>
      <c r="C129" t="s">
        <v>35</v>
      </c>
      <c r="D129" t="s">
        <v>87</v>
      </c>
      <c r="E129" t="s">
        <v>237</v>
      </c>
      <c r="F129" t="s">
        <v>64</v>
      </c>
      <c r="G129" t="s">
        <v>59</v>
      </c>
      <c r="H129" s="1">
        <v>44541</v>
      </c>
      <c r="I129" s="1">
        <v>44390</v>
      </c>
      <c r="J129" s="1">
        <v>44390</v>
      </c>
      <c r="K129" t="s">
        <v>49</v>
      </c>
      <c r="L129" s="1">
        <v>44421</v>
      </c>
      <c r="M129">
        <v>1271153</v>
      </c>
      <c r="N129" t="s">
        <v>41</v>
      </c>
      <c r="O129" t="s">
        <v>75</v>
      </c>
      <c r="P129" t="s">
        <v>51</v>
      </c>
      <c r="Q129" t="s">
        <v>55</v>
      </c>
      <c r="R129">
        <v>139200</v>
      </c>
      <c r="S129">
        <v>0.2009</v>
      </c>
      <c r="T129">
        <v>187.75</v>
      </c>
      <c r="U129">
        <v>7.9000000000000001E-2</v>
      </c>
      <c r="V129">
        <v>6000</v>
      </c>
      <c r="W129">
        <v>31</v>
      </c>
      <c r="X129">
        <v>6395</v>
      </c>
    </row>
    <row r="130" spans="1:24" x14ac:dyDescent="0.35">
      <c r="A130">
        <v>694067</v>
      </c>
      <c r="B130" t="s">
        <v>95</v>
      </c>
      <c r="C130" t="s">
        <v>35</v>
      </c>
      <c r="D130" t="s">
        <v>102</v>
      </c>
      <c r="E130" t="s">
        <v>238</v>
      </c>
      <c r="F130" t="s">
        <v>64</v>
      </c>
      <c r="G130" t="s">
        <v>59</v>
      </c>
      <c r="H130" s="1">
        <v>44266</v>
      </c>
      <c r="I130" s="1">
        <v>44269</v>
      </c>
      <c r="J130" s="1">
        <v>44269</v>
      </c>
      <c r="K130" t="s">
        <v>49</v>
      </c>
      <c r="L130" s="1">
        <v>44300</v>
      </c>
      <c r="M130">
        <v>884942</v>
      </c>
      <c r="N130" t="s">
        <v>41</v>
      </c>
      <c r="O130" t="s">
        <v>65</v>
      </c>
      <c r="P130" t="s">
        <v>51</v>
      </c>
      <c r="Q130" t="s">
        <v>55</v>
      </c>
      <c r="R130">
        <v>57600</v>
      </c>
      <c r="S130">
        <v>7.2499999999999995E-2</v>
      </c>
      <c r="T130">
        <v>120.64</v>
      </c>
      <c r="U130">
        <v>5.4199999999999998E-2</v>
      </c>
      <c r="V130">
        <v>4000</v>
      </c>
      <c r="W130">
        <v>24</v>
      </c>
      <c r="X130">
        <v>4343</v>
      </c>
    </row>
    <row r="131" spans="1:24" x14ac:dyDescent="0.35">
      <c r="A131">
        <v>720394</v>
      </c>
      <c r="B131" t="s">
        <v>107</v>
      </c>
      <c r="C131" t="s">
        <v>35</v>
      </c>
      <c r="D131" t="s">
        <v>102</v>
      </c>
      <c r="E131" t="s">
        <v>239</v>
      </c>
      <c r="F131" t="s">
        <v>64</v>
      </c>
      <c r="G131" t="s">
        <v>59</v>
      </c>
      <c r="H131" s="1">
        <v>44297</v>
      </c>
      <c r="I131" s="1">
        <v>44299</v>
      </c>
      <c r="J131" s="1">
        <v>44268</v>
      </c>
      <c r="K131" t="s">
        <v>49</v>
      </c>
      <c r="L131" s="1">
        <v>44299</v>
      </c>
      <c r="M131">
        <v>914846</v>
      </c>
      <c r="N131" t="s">
        <v>41</v>
      </c>
      <c r="O131" t="s">
        <v>110</v>
      </c>
      <c r="P131" t="s">
        <v>51</v>
      </c>
      <c r="Q131" t="s">
        <v>55</v>
      </c>
      <c r="R131">
        <v>37459</v>
      </c>
      <c r="S131">
        <v>6.1000000000000004E-3</v>
      </c>
      <c r="T131">
        <v>172.71</v>
      </c>
      <c r="U131">
        <v>6.9199999999999998E-2</v>
      </c>
      <c r="V131">
        <v>5600</v>
      </c>
      <c r="W131">
        <v>8</v>
      </c>
      <c r="X131">
        <v>6130</v>
      </c>
    </row>
    <row r="132" spans="1:24" x14ac:dyDescent="0.35">
      <c r="A132">
        <v>360506</v>
      </c>
      <c r="B132" t="s">
        <v>34</v>
      </c>
      <c r="C132" t="s">
        <v>35</v>
      </c>
      <c r="D132" t="s">
        <v>102</v>
      </c>
      <c r="E132" t="s">
        <v>240</v>
      </c>
      <c r="F132" t="s">
        <v>64</v>
      </c>
      <c r="G132" t="s">
        <v>59</v>
      </c>
      <c r="H132" s="1">
        <v>44508</v>
      </c>
      <c r="I132" s="1">
        <v>44511</v>
      </c>
      <c r="J132" s="1">
        <v>44511</v>
      </c>
      <c r="K132" t="s">
        <v>49</v>
      </c>
      <c r="L132" s="1">
        <v>44541</v>
      </c>
      <c r="M132">
        <v>368318</v>
      </c>
      <c r="N132" t="s">
        <v>41</v>
      </c>
      <c r="O132" t="s">
        <v>110</v>
      </c>
      <c r="P132" t="s">
        <v>51</v>
      </c>
      <c r="Q132" t="s">
        <v>55</v>
      </c>
      <c r="R132">
        <v>58500</v>
      </c>
      <c r="S132">
        <v>5.0700000000000002E-2</v>
      </c>
      <c r="T132">
        <v>125.35</v>
      </c>
      <c r="U132">
        <v>0.08</v>
      </c>
      <c r="V132">
        <v>4000</v>
      </c>
      <c r="W132">
        <v>19</v>
      </c>
      <c r="X132">
        <v>4512</v>
      </c>
    </row>
    <row r="133" spans="1:24" x14ac:dyDescent="0.35">
      <c r="A133">
        <v>673841</v>
      </c>
      <c r="B133" t="s">
        <v>45</v>
      </c>
      <c r="C133" t="s">
        <v>35</v>
      </c>
      <c r="D133" t="s">
        <v>102</v>
      </c>
      <c r="E133" t="s">
        <v>241</v>
      </c>
      <c r="F133" t="s">
        <v>64</v>
      </c>
      <c r="G133" t="s">
        <v>59</v>
      </c>
      <c r="H133" s="1">
        <v>44238</v>
      </c>
      <c r="I133" s="1">
        <v>44390</v>
      </c>
      <c r="J133" s="1">
        <v>44450</v>
      </c>
      <c r="K133" t="s">
        <v>49</v>
      </c>
      <c r="L133" s="1">
        <v>44480</v>
      </c>
      <c r="M133">
        <v>861281</v>
      </c>
      <c r="N133" t="s">
        <v>41</v>
      </c>
      <c r="O133" t="s">
        <v>75</v>
      </c>
      <c r="P133" t="s">
        <v>51</v>
      </c>
      <c r="Q133" t="s">
        <v>55</v>
      </c>
      <c r="R133">
        <v>60000</v>
      </c>
      <c r="S133">
        <v>1.4E-2</v>
      </c>
      <c r="T133">
        <v>94.59</v>
      </c>
      <c r="U133">
        <v>7.2900000000000006E-2</v>
      </c>
      <c r="V133">
        <v>3050</v>
      </c>
      <c r="W133">
        <v>12</v>
      </c>
      <c r="X133">
        <v>3170</v>
      </c>
    </row>
    <row r="134" spans="1:24" x14ac:dyDescent="0.35">
      <c r="A134">
        <v>667916</v>
      </c>
      <c r="B134" t="s">
        <v>95</v>
      </c>
      <c r="C134" t="s">
        <v>35</v>
      </c>
      <c r="D134" t="s">
        <v>130</v>
      </c>
      <c r="E134" t="s">
        <v>242</v>
      </c>
      <c r="F134" t="s">
        <v>64</v>
      </c>
      <c r="G134" t="s">
        <v>59</v>
      </c>
      <c r="H134" s="1">
        <v>44238</v>
      </c>
      <c r="I134" s="1">
        <v>44241</v>
      </c>
      <c r="J134" s="1">
        <v>44241</v>
      </c>
      <c r="K134" t="s">
        <v>49</v>
      </c>
      <c r="L134" s="1">
        <v>44269</v>
      </c>
      <c r="M134">
        <v>853863</v>
      </c>
      <c r="N134" t="s">
        <v>41</v>
      </c>
      <c r="O134" t="s">
        <v>65</v>
      </c>
      <c r="P134" t="s">
        <v>51</v>
      </c>
      <c r="Q134" t="s">
        <v>55</v>
      </c>
      <c r="R134">
        <v>65000</v>
      </c>
      <c r="S134">
        <v>0.1429</v>
      </c>
      <c r="T134">
        <v>180.96</v>
      </c>
      <c r="U134">
        <v>5.4199999999999998E-2</v>
      </c>
      <c r="V134">
        <v>6000</v>
      </c>
      <c r="W134">
        <v>33</v>
      </c>
      <c r="X134">
        <v>6515</v>
      </c>
    </row>
    <row r="135" spans="1:24" x14ac:dyDescent="0.35">
      <c r="A135">
        <v>708650</v>
      </c>
      <c r="B135" t="s">
        <v>76</v>
      </c>
      <c r="C135" t="s">
        <v>35</v>
      </c>
      <c r="D135" t="s">
        <v>130</v>
      </c>
      <c r="E135" t="s">
        <v>243</v>
      </c>
      <c r="F135" t="s">
        <v>64</v>
      </c>
      <c r="G135" t="s">
        <v>59</v>
      </c>
      <c r="H135" s="1">
        <v>44266</v>
      </c>
      <c r="I135" s="1">
        <v>44543</v>
      </c>
      <c r="J135" s="1">
        <v>44543</v>
      </c>
      <c r="K135" t="s">
        <v>49</v>
      </c>
      <c r="L135" s="1">
        <v>44574</v>
      </c>
      <c r="M135">
        <v>901168</v>
      </c>
      <c r="N135" t="s">
        <v>41</v>
      </c>
      <c r="O135" t="s">
        <v>110</v>
      </c>
      <c r="P135" t="s">
        <v>51</v>
      </c>
      <c r="Q135" t="s">
        <v>55</v>
      </c>
      <c r="R135">
        <v>72000</v>
      </c>
      <c r="S135">
        <v>2.1700000000000001E-2</v>
      </c>
      <c r="T135">
        <v>154.21</v>
      </c>
      <c r="U135">
        <v>6.9199999999999998E-2</v>
      </c>
      <c r="V135">
        <v>5000</v>
      </c>
      <c r="W135">
        <v>11</v>
      </c>
      <c r="X135">
        <v>5543</v>
      </c>
    </row>
    <row r="136" spans="1:24" x14ac:dyDescent="0.35">
      <c r="A136">
        <v>608757</v>
      </c>
      <c r="B136" t="s">
        <v>45</v>
      </c>
      <c r="C136" t="s">
        <v>35</v>
      </c>
      <c r="D136" t="s">
        <v>130</v>
      </c>
      <c r="E136" t="s">
        <v>244</v>
      </c>
      <c r="F136" t="s">
        <v>64</v>
      </c>
      <c r="G136" t="s">
        <v>59</v>
      </c>
      <c r="H136" s="1">
        <v>44510</v>
      </c>
      <c r="I136" s="1">
        <v>44332</v>
      </c>
      <c r="J136" s="1">
        <v>44513</v>
      </c>
      <c r="K136" t="s">
        <v>49</v>
      </c>
      <c r="L136" s="1">
        <v>44543</v>
      </c>
      <c r="M136">
        <v>780895</v>
      </c>
      <c r="N136" t="s">
        <v>41</v>
      </c>
      <c r="O136" t="s">
        <v>78</v>
      </c>
      <c r="P136" t="s">
        <v>51</v>
      </c>
      <c r="Q136" t="s">
        <v>55</v>
      </c>
      <c r="R136">
        <v>123000</v>
      </c>
      <c r="S136">
        <v>0.23400000000000001</v>
      </c>
      <c r="T136">
        <v>280.61</v>
      </c>
      <c r="U136">
        <v>6.9099999999999995E-2</v>
      </c>
      <c r="V136">
        <v>15000</v>
      </c>
      <c r="W136">
        <v>50</v>
      </c>
      <c r="X136">
        <v>10102</v>
      </c>
    </row>
    <row r="137" spans="1:24" x14ac:dyDescent="0.35">
      <c r="A137">
        <v>645985</v>
      </c>
      <c r="B137" t="s">
        <v>45</v>
      </c>
      <c r="C137" t="s">
        <v>35</v>
      </c>
      <c r="D137" t="s">
        <v>136</v>
      </c>
      <c r="E137" t="s">
        <v>245</v>
      </c>
      <c r="F137" t="s">
        <v>64</v>
      </c>
      <c r="G137" t="s">
        <v>59</v>
      </c>
      <c r="H137" s="1">
        <v>44207</v>
      </c>
      <c r="I137" s="1">
        <v>44242</v>
      </c>
      <c r="J137" s="1">
        <v>44240</v>
      </c>
      <c r="K137" t="s">
        <v>49</v>
      </c>
      <c r="L137" s="1">
        <v>44268</v>
      </c>
      <c r="M137">
        <v>826524</v>
      </c>
      <c r="N137" t="s">
        <v>41</v>
      </c>
      <c r="O137" t="s">
        <v>65</v>
      </c>
      <c r="P137" t="s">
        <v>51</v>
      </c>
      <c r="Q137" t="s">
        <v>55</v>
      </c>
      <c r="R137">
        <v>110000</v>
      </c>
      <c r="S137">
        <v>5.2400000000000002E-2</v>
      </c>
      <c r="T137">
        <v>235.25</v>
      </c>
      <c r="U137">
        <v>5.4199999999999998E-2</v>
      </c>
      <c r="V137">
        <v>7800</v>
      </c>
      <c r="W137">
        <v>27</v>
      </c>
      <c r="X137">
        <v>8388</v>
      </c>
    </row>
    <row r="138" spans="1:24" x14ac:dyDescent="0.35">
      <c r="A138">
        <v>784380</v>
      </c>
      <c r="B138" t="s">
        <v>246</v>
      </c>
      <c r="C138" t="s">
        <v>35</v>
      </c>
      <c r="D138" t="s">
        <v>136</v>
      </c>
      <c r="E138" t="s">
        <v>247</v>
      </c>
      <c r="F138" t="s">
        <v>64</v>
      </c>
      <c r="G138" t="s">
        <v>59</v>
      </c>
      <c r="H138" s="1">
        <v>44358</v>
      </c>
      <c r="I138" s="1">
        <v>44545</v>
      </c>
      <c r="J138" s="1">
        <v>44328</v>
      </c>
      <c r="K138" t="s">
        <v>49</v>
      </c>
      <c r="L138" s="1">
        <v>44359</v>
      </c>
      <c r="M138">
        <v>987587</v>
      </c>
      <c r="N138" t="s">
        <v>41</v>
      </c>
      <c r="O138" t="s">
        <v>65</v>
      </c>
      <c r="P138" t="s">
        <v>51</v>
      </c>
      <c r="Q138" t="s">
        <v>55</v>
      </c>
      <c r="R138">
        <v>48000</v>
      </c>
      <c r="S138">
        <v>0.109</v>
      </c>
      <c r="T138">
        <v>135.72</v>
      </c>
      <c r="U138">
        <v>5.4199999999999998E-2</v>
      </c>
      <c r="V138">
        <v>4500</v>
      </c>
      <c r="W138">
        <v>28</v>
      </c>
      <c r="X138">
        <v>4680</v>
      </c>
    </row>
    <row r="139" spans="1:24" x14ac:dyDescent="0.35">
      <c r="A139">
        <v>863309</v>
      </c>
      <c r="B139" t="s">
        <v>154</v>
      </c>
      <c r="C139" t="s">
        <v>35</v>
      </c>
      <c r="D139" t="s">
        <v>136</v>
      </c>
      <c r="E139" t="s">
        <v>248</v>
      </c>
      <c r="F139" t="s">
        <v>64</v>
      </c>
      <c r="G139" t="s">
        <v>59</v>
      </c>
      <c r="H139" s="1">
        <v>44450</v>
      </c>
      <c r="I139" s="1">
        <v>44453</v>
      </c>
      <c r="J139" s="1">
        <v>44453</v>
      </c>
      <c r="K139" t="s">
        <v>49</v>
      </c>
      <c r="L139" s="1">
        <v>44483</v>
      </c>
      <c r="M139">
        <v>1076434</v>
      </c>
      <c r="N139" t="s">
        <v>41</v>
      </c>
      <c r="O139" t="s">
        <v>104</v>
      </c>
      <c r="P139" t="s">
        <v>51</v>
      </c>
      <c r="Q139" t="s">
        <v>55</v>
      </c>
      <c r="R139">
        <v>77040</v>
      </c>
      <c r="S139">
        <v>0.20499999999999999</v>
      </c>
      <c r="T139">
        <v>179.47</v>
      </c>
      <c r="U139">
        <v>5.9900000000000002E-2</v>
      </c>
      <c r="V139">
        <v>5900</v>
      </c>
      <c r="W139">
        <v>30</v>
      </c>
      <c r="X139">
        <v>6461</v>
      </c>
    </row>
    <row r="140" spans="1:24" x14ac:dyDescent="0.35">
      <c r="A140">
        <v>831388</v>
      </c>
      <c r="B140" t="s">
        <v>142</v>
      </c>
      <c r="C140" t="s">
        <v>35</v>
      </c>
      <c r="D140" t="s">
        <v>136</v>
      </c>
      <c r="E140" t="s">
        <v>249</v>
      </c>
      <c r="F140" t="s">
        <v>64</v>
      </c>
      <c r="G140" t="s">
        <v>59</v>
      </c>
      <c r="H140" s="1">
        <v>44419</v>
      </c>
      <c r="I140" s="1">
        <v>44422</v>
      </c>
      <c r="J140" s="1">
        <v>44422</v>
      </c>
      <c r="K140" t="s">
        <v>49</v>
      </c>
      <c r="L140" s="1">
        <v>44453</v>
      </c>
      <c r="M140">
        <v>1040609</v>
      </c>
      <c r="N140" t="s">
        <v>41</v>
      </c>
      <c r="O140" t="s">
        <v>75</v>
      </c>
      <c r="P140" t="s">
        <v>51</v>
      </c>
      <c r="Q140" t="s">
        <v>55</v>
      </c>
      <c r="R140">
        <v>60000</v>
      </c>
      <c r="S140">
        <v>0.2712</v>
      </c>
      <c r="T140">
        <v>62.21</v>
      </c>
      <c r="U140">
        <v>7.4899999999999994E-2</v>
      </c>
      <c r="V140">
        <v>2000</v>
      </c>
      <c r="W140">
        <v>31</v>
      </c>
      <c r="X140">
        <v>2239</v>
      </c>
    </row>
    <row r="141" spans="1:24" x14ac:dyDescent="0.35">
      <c r="A141">
        <v>726906</v>
      </c>
      <c r="B141" t="s">
        <v>168</v>
      </c>
      <c r="C141" t="s">
        <v>35</v>
      </c>
      <c r="D141" t="s">
        <v>136</v>
      </c>
      <c r="E141" t="s">
        <v>250</v>
      </c>
      <c r="F141" t="s">
        <v>64</v>
      </c>
      <c r="G141" t="s">
        <v>59</v>
      </c>
      <c r="H141" s="1">
        <v>44297</v>
      </c>
      <c r="I141" s="1">
        <v>44545</v>
      </c>
      <c r="J141" s="1">
        <v>44240</v>
      </c>
      <c r="K141" t="s">
        <v>49</v>
      </c>
      <c r="L141" s="1">
        <v>44268</v>
      </c>
      <c r="M141">
        <v>922378</v>
      </c>
      <c r="N141" t="s">
        <v>41</v>
      </c>
      <c r="O141" t="s">
        <v>75</v>
      </c>
      <c r="P141" t="s">
        <v>51</v>
      </c>
      <c r="Q141" t="s">
        <v>55</v>
      </c>
      <c r="R141">
        <v>40560</v>
      </c>
      <c r="S141">
        <v>7.3700000000000002E-2</v>
      </c>
      <c r="T141">
        <v>93.03</v>
      </c>
      <c r="U141">
        <v>7.2900000000000006E-2</v>
      </c>
      <c r="V141">
        <v>3000</v>
      </c>
      <c r="W141">
        <v>47</v>
      </c>
      <c r="X141">
        <v>3292</v>
      </c>
    </row>
    <row r="142" spans="1:24" x14ac:dyDescent="0.35">
      <c r="A142">
        <v>749594</v>
      </c>
      <c r="B142" t="s">
        <v>45</v>
      </c>
      <c r="C142" t="s">
        <v>35</v>
      </c>
      <c r="D142" t="s">
        <v>46</v>
      </c>
      <c r="E142" t="s">
        <v>251</v>
      </c>
      <c r="F142" t="s">
        <v>64</v>
      </c>
      <c r="G142" t="s">
        <v>59</v>
      </c>
      <c r="H142" s="1">
        <v>44327</v>
      </c>
      <c r="I142" s="1">
        <v>44330</v>
      </c>
      <c r="J142" s="1">
        <v>44330</v>
      </c>
      <c r="K142" t="s">
        <v>49</v>
      </c>
      <c r="L142" s="1">
        <v>44361</v>
      </c>
      <c r="M142">
        <v>948842</v>
      </c>
      <c r="N142" t="s">
        <v>41</v>
      </c>
      <c r="O142" t="s">
        <v>65</v>
      </c>
      <c r="P142" t="s">
        <v>51</v>
      </c>
      <c r="Q142" t="s">
        <v>55</v>
      </c>
      <c r="R142">
        <v>60000</v>
      </c>
      <c r="S142">
        <v>0.15</v>
      </c>
      <c r="T142">
        <v>108.58</v>
      </c>
      <c r="U142">
        <v>5.4199999999999998E-2</v>
      </c>
      <c r="V142">
        <v>3600</v>
      </c>
      <c r="W142">
        <v>41</v>
      </c>
      <c r="X142">
        <v>3909</v>
      </c>
    </row>
    <row r="143" spans="1:24" x14ac:dyDescent="0.35">
      <c r="A143">
        <v>1039551</v>
      </c>
      <c r="B143" t="s">
        <v>45</v>
      </c>
      <c r="C143" t="s">
        <v>35</v>
      </c>
      <c r="D143" t="s">
        <v>46</v>
      </c>
      <c r="E143" t="s">
        <v>252</v>
      </c>
      <c r="F143" t="s">
        <v>64</v>
      </c>
      <c r="G143" t="s">
        <v>59</v>
      </c>
      <c r="H143" s="1">
        <v>44511</v>
      </c>
      <c r="I143" s="1">
        <v>44332</v>
      </c>
      <c r="J143" s="1">
        <v>44544</v>
      </c>
      <c r="K143" t="s">
        <v>49</v>
      </c>
      <c r="L143" s="1">
        <v>44575</v>
      </c>
      <c r="M143">
        <v>1269489</v>
      </c>
      <c r="N143" t="s">
        <v>41</v>
      </c>
      <c r="O143" t="s">
        <v>65</v>
      </c>
      <c r="P143" t="s">
        <v>51</v>
      </c>
      <c r="Q143" t="s">
        <v>55</v>
      </c>
      <c r="R143">
        <v>54960</v>
      </c>
      <c r="S143">
        <v>0.1085</v>
      </c>
      <c r="T143">
        <v>167.4</v>
      </c>
      <c r="U143">
        <v>6.0299999999999999E-2</v>
      </c>
      <c r="V143">
        <v>5500</v>
      </c>
      <c r="W143">
        <v>15</v>
      </c>
      <c r="X143">
        <v>6026</v>
      </c>
    </row>
    <row r="144" spans="1:24" x14ac:dyDescent="0.35">
      <c r="A144">
        <v>725132</v>
      </c>
      <c r="B144" t="s">
        <v>184</v>
      </c>
      <c r="C144" t="s">
        <v>35</v>
      </c>
      <c r="D144" t="s">
        <v>46</v>
      </c>
      <c r="E144" t="s">
        <v>253</v>
      </c>
      <c r="F144" t="s">
        <v>64</v>
      </c>
      <c r="G144" t="s">
        <v>59</v>
      </c>
      <c r="H144" s="1">
        <v>44297</v>
      </c>
      <c r="I144" s="1">
        <v>44329</v>
      </c>
      <c r="J144" s="1">
        <v>44299</v>
      </c>
      <c r="K144" t="s">
        <v>49</v>
      </c>
      <c r="L144" s="1">
        <v>44329</v>
      </c>
      <c r="M144">
        <v>920343</v>
      </c>
      <c r="N144" t="s">
        <v>41</v>
      </c>
      <c r="O144" t="s">
        <v>78</v>
      </c>
      <c r="P144" t="s">
        <v>51</v>
      </c>
      <c r="Q144" t="s">
        <v>55</v>
      </c>
      <c r="R144">
        <v>84000</v>
      </c>
      <c r="S144">
        <v>0.1734</v>
      </c>
      <c r="T144">
        <v>183.97</v>
      </c>
      <c r="U144">
        <v>7.6600000000000001E-2</v>
      </c>
      <c r="V144">
        <v>5900</v>
      </c>
      <c r="W144">
        <v>31</v>
      </c>
      <c r="X144">
        <v>6534</v>
      </c>
    </row>
    <row r="145" spans="1:24" x14ac:dyDescent="0.35">
      <c r="A145">
        <v>759237</v>
      </c>
      <c r="B145" t="s">
        <v>177</v>
      </c>
      <c r="C145" t="s">
        <v>35</v>
      </c>
      <c r="D145" t="s">
        <v>36</v>
      </c>
      <c r="E145" t="s">
        <v>254</v>
      </c>
      <c r="F145" t="s">
        <v>64</v>
      </c>
      <c r="G145" t="s">
        <v>59</v>
      </c>
      <c r="H145" s="1">
        <v>44327</v>
      </c>
      <c r="I145" s="1">
        <v>44330</v>
      </c>
      <c r="J145" s="1">
        <v>44361</v>
      </c>
      <c r="K145" t="s">
        <v>49</v>
      </c>
      <c r="L145" s="1">
        <v>44391</v>
      </c>
      <c r="M145">
        <v>959469</v>
      </c>
      <c r="N145" t="s">
        <v>41</v>
      </c>
      <c r="O145" t="s">
        <v>65</v>
      </c>
      <c r="P145" t="s">
        <v>51</v>
      </c>
      <c r="Q145" t="s">
        <v>55</v>
      </c>
      <c r="R145">
        <v>65000</v>
      </c>
      <c r="S145">
        <v>0.19270000000000001</v>
      </c>
      <c r="T145">
        <v>120.64</v>
      </c>
      <c r="U145">
        <v>5.4199999999999998E-2</v>
      </c>
      <c r="V145">
        <v>4000</v>
      </c>
      <c r="W145">
        <v>20</v>
      </c>
      <c r="X145">
        <v>4343</v>
      </c>
    </row>
    <row r="146" spans="1:24" x14ac:dyDescent="0.35">
      <c r="A146">
        <v>388170</v>
      </c>
      <c r="B146" t="s">
        <v>76</v>
      </c>
      <c r="C146" t="s">
        <v>35</v>
      </c>
      <c r="D146" t="s">
        <v>36</v>
      </c>
      <c r="E146" t="s">
        <v>255</v>
      </c>
      <c r="F146" t="s">
        <v>64</v>
      </c>
      <c r="G146" t="s">
        <v>59</v>
      </c>
      <c r="H146" s="1">
        <v>44264</v>
      </c>
      <c r="I146" s="1">
        <v>44331</v>
      </c>
      <c r="J146" s="1">
        <v>44298</v>
      </c>
      <c r="K146" t="s">
        <v>49</v>
      </c>
      <c r="L146" s="1">
        <v>44328</v>
      </c>
      <c r="M146">
        <v>421436</v>
      </c>
      <c r="N146" t="s">
        <v>41</v>
      </c>
      <c r="O146" t="s">
        <v>65</v>
      </c>
      <c r="P146" t="s">
        <v>51</v>
      </c>
      <c r="Q146" t="s">
        <v>55</v>
      </c>
      <c r="R146">
        <v>50004</v>
      </c>
      <c r="S146">
        <v>0.10100000000000001</v>
      </c>
      <c r="T146">
        <v>372.55</v>
      </c>
      <c r="U146">
        <v>7.3700000000000002E-2</v>
      </c>
      <c r="V146">
        <v>12000</v>
      </c>
      <c r="W146">
        <v>31</v>
      </c>
      <c r="X146">
        <v>13412</v>
      </c>
    </row>
    <row r="147" spans="1:24" x14ac:dyDescent="0.35">
      <c r="A147">
        <v>455641</v>
      </c>
      <c r="B147" t="s">
        <v>154</v>
      </c>
      <c r="C147" t="s">
        <v>35</v>
      </c>
      <c r="D147" t="s">
        <v>36</v>
      </c>
      <c r="E147" t="s">
        <v>256</v>
      </c>
      <c r="F147" t="s">
        <v>64</v>
      </c>
      <c r="G147" t="s">
        <v>59</v>
      </c>
      <c r="H147" s="1">
        <v>44237</v>
      </c>
      <c r="I147" s="1">
        <v>44484</v>
      </c>
      <c r="J147" s="1">
        <v>44268</v>
      </c>
      <c r="K147" t="s">
        <v>49</v>
      </c>
      <c r="L147" s="1">
        <v>44299</v>
      </c>
      <c r="M147">
        <v>565159</v>
      </c>
      <c r="N147" t="s">
        <v>41</v>
      </c>
      <c r="O147" t="s">
        <v>78</v>
      </c>
      <c r="P147" t="s">
        <v>51</v>
      </c>
      <c r="Q147" t="s">
        <v>55</v>
      </c>
      <c r="R147">
        <v>52000</v>
      </c>
      <c r="S147">
        <v>9.0899999999999995E-2</v>
      </c>
      <c r="T147">
        <v>312.81</v>
      </c>
      <c r="U147">
        <v>7.8799999999999995E-2</v>
      </c>
      <c r="V147">
        <v>10000</v>
      </c>
      <c r="W147">
        <v>20</v>
      </c>
      <c r="X147">
        <v>11277</v>
      </c>
    </row>
    <row r="148" spans="1:24" x14ac:dyDescent="0.35">
      <c r="A148">
        <v>1031003</v>
      </c>
      <c r="B148" t="s">
        <v>56</v>
      </c>
      <c r="C148" t="s">
        <v>35</v>
      </c>
      <c r="D148" t="s">
        <v>62</v>
      </c>
      <c r="E148" t="s">
        <v>212</v>
      </c>
      <c r="F148" t="s">
        <v>64</v>
      </c>
      <c r="G148" t="s">
        <v>59</v>
      </c>
      <c r="H148" s="1">
        <v>44511</v>
      </c>
      <c r="I148" s="1">
        <v>44514</v>
      </c>
      <c r="J148" s="1">
        <v>44544</v>
      </c>
      <c r="K148" t="s">
        <v>49</v>
      </c>
      <c r="L148" s="1">
        <v>44575</v>
      </c>
      <c r="M148">
        <v>1260425</v>
      </c>
      <c r="N148" t="s">
        <v>41</v>
      </c>
      <c r="O148" t="s">
        <v>65</v>
      </c>
      <c r="P148" t="s">
        <v>51</v>
      </c>
      <c r="Q148" t="s">
        <v>55</v>
      </c>
      <c r="R148">
        <v>115000</v>
      </c>
      <c r="S148">
        <v>2.7099999999999999E-2</v>
      </c>
      <c r="T148">
        <v>121.75</v>
      </c>
      <c r="U148">
        <v>6.0299999999999999E-2</v>
      </c>
      <c r="V148">
        <v>4000</v>
      </c>
      <c r="W148">
        <v>22</v>
      </c>
      <c r="X148">
        <v>4383</v>
      </c>
    </row>
    <row r="149" spans="1:24" x14ac:dyDescent="0.35">
      <c r="A149">
        <v>396521</v>
      </c>
      <c r="B149" t="s">
        <v>134</v>
      </c>
      <c r="C149" t="s">
        <v>35</v>
      </c>
      <c r="D149" t="s">
        <v>67</v>
      </c>
      <c r="E149" t="s">
        <v>257</v>
      </c>
      <c r="F149" t="s">
        <v>64</v>
      </c>
      <c r="G149" t="s">
        <v>59</v>
      </c>
      <c r="H149" s="1">
        <v>44325</v>
      </c>
      <c r="I149" s="1">
        <v>44484</v>
      </c>
      <c r="J149" s="1">
        <v>44357</v>
      </c>
      <c r="K149" t="s">
        <v>49</v>
      </c>
      <c r="L149" s="1">
        <v>44387</v>
      </c>
      <c r="M149">
        <v>436823</v>
      </c>
      <c r="N149" t="s">
        <v>41</v>
      </c>
      <c r="O149" t="s">
        <v>110</v>
      </c>
      <c r="P149" t="s">
        <v>51</v>
      </c>
      <c r="Q149" t="s">
        <v>55</v>
      </c>
      <c r="R149">
        <v>99996</v>
      </c>
      <c r="S149">
        <v>4.3200000000000002E-2</v>
      </c>
      <c r="T149">
        <v>250.69</v>
      </c>
      <c r="U149">
        <v>0.08</v>
      </c>
      <c r="V149">
        <v>8000</v>
      </c>
      <c r="W149">
        <v>18</v>
      </c>
      <c r="X149">
        <v>8551</v>
      </c>
    </row>
    <row r="150" spans="1:24" x14ac:dyDescent="0.35">
      <c r="A150">
        <v>808963</v>
      </c>
      <c r="B150" t="s">
        <v>61</v>
      </c>
      <c r="C150" t="s">
        <v>35</v>
      </c>
      <c r="D150" t="s">
        <v>87</v>
      </c>
      <c r="E150" t="s">
        <v>258</v>
      </c>
      <c r="F150" t="s">
        <v>64</v>
      </c>
      <c r="G150" t="s">
        <v>59</v>
      </c>
      <c r="H150" s="1">
        <v>44388</v>
      </c>
      <c r="I150" s="1">
        <v>44391</v>
      </c>
      <c r="J150" s="1">
        <v>44391</v>
      </c>
      <c r="K150" t="s">
        <v>49</v>
      </c>
      <c r="L150" s="1">
        <v>44422</v>
      </c>
      <c r="M150">
        <v>1015737</v>
      </c>
      <c r="N150" t="s">
        <v>41</v>
      </c>
      <c r="O150" t="s">
        <v>65</v>
      </c>
      <c r="P150" t="s">
        <v>51</v>
      </c>
      <c r="Q150" t="s">
        <v>55</v>
      </c>
      <c r="R150">
        <v>60000</v>
      </c>
      <c r="S150">
        <v>0.20960000000000001</v>
      </c>
      <c r="T150">
        <v>150.80000000000001</v>
      </c>
      <c r="U150">
        <v>5.4199999999999998E-2</v>
      </c>
      <c r="V150">
        <v>5000</v>
      </c>
      <c r="W150">
        <v>34</v>
      </c>
      <c r="X150">
        <v>5429</v>
      </c>
    </row>
    <row r="151" spans="1:24" x14ac:dyDescent="0.35">
      <c r="A151">
        <v>1044077</v>
      </c>
      <c r="B151" t="s">
        <v>76</v>
      </c>
      <c r="C151" t="s">
        <v>35</v>
      </c>
      <c r="D151" t="s">
        <v>92</v>
      </c>
      <c r="E151" t="s">
        <v>259</v>
      </c>
      <c r="F151" t="s">
        <v>64</v>
      </c>
      <c r="G151" t="s">
        <v>59</v>
      </c>
      <c r="H151" s="1">
        <v>44511</v>
      </c>
      <c r="I151" s="1">
        <v>44332</v>
      </c>
      <c r="J151" s="1">
        <v>44544</v>
      </c>
      <c r="K151" t="s">
        <v>49</v>
      </c>
      <c r="L151" s="1">
        <v>44575</v>
      </c>
      <c r="M151">
        <v>1274416</v>
      </c>
      <c r="N151" t="s">
        <v>41</v>
      </c>
      <c r="O151" t="s">
        <v>104</v>
      </c>
      <c r="P151" t="s">
        <v>51</v>
      </c>
      <c r="Q151" t="s">
        <v>55</v>
      </c>
      <c r="R151">
        <v>45000</v>
      </c>
      <c r="S151">
        <v>0.16320000000000001</v>
      </c>
      <c r="T151">
        <v>92.12</v>
      </c>
      <c r="U151">
        <v>6.6199999999999995E-2</v>
      </c>
      <c r="V151">
        <v>3000</v>
      </c>
      <c r="W151">
        <v>23</v>
      </c>
      <c r="X151">
        <v>3316</v>
      </c>
    </row>
    <row r="152" spans="1:24" x14ac:dyDescent="0.35">
      <c r="A152">
        <v>697609</v>
      </c>
      <c r="B152" t="s">
        <v>56</v>
      </c>
      <c r="C152" t="s">
        <v>35</v>
      </c>
      <c r="D152" t="s">
        <v>92</v>
      </c>
      <c r="E152" t="s">
        <v>260</v>
      </c>
      <c r="F152" t="s">
        <v>64</v>
      </c>
      <c r="G152" t="s">
        <v>59</v>
      </c>
      <c r="H152" s="1">
        <v>44266</v>
      </c>
      <c r="I152" s="1">
        <v>44514</v>
      </c>
      <c r="J152" s="1">
        <v>44269</v>
      </c>
      <c r="K152" t="s">
        <v>49</v>
      </c>
      <c r="L152" s="1">
        <v>44300</v>
      </c>
      <c r="M152">
        <v>888953</v>
      </c>
      <c r="N152" t="s">
        <v>41</v>
      </c>
      <c r="O152" t="s">
        <v>75</v>
      </c>
      <c r="P152" t="s">
        <v>51</v>
      </c>
      <c r="Q152" t="s">
        <v>55</v>
      </c>
      <c r="R152">
        <v>40000</v>
      </c>
      <c r="S152">
        <v>0.1041</v>
      </c>
      <c r="T152">
        <v>124.04</v>
      </c>
      <c r="U152">
        <v>7.2900000000000006E-2</v>
      </c>
      <c r="V152">
        <v>4000</v>
      </c>
      <c r="W152">
        <v>12</v>
      </c>
      <c r="X152">
        <v>4465</v>
      </c>
    </row>
    <row r="153" spans="1:24" x14ac:dyDescent="0.35">
      <c r="A153">
        <v>757255</v>
      </c>
      <c r="B153" t="s">
        <v>76</v>
      </c>
      <c r="C153" t="s">
        <v>35</v>
      </c>
      <c r="D153" t="s">
        <v>92</v>
      </c>
      <c r="E153" t="s">
        <v>261</v>
      </c>
      <c r="F153" t="s">
        <v>64</v>
      </c>
      <c r="G153" t="s">
        <v>59</v>
      </c>
      <c r="H153" s="1">
        <v>44358</v>
      </c>
      <c r="I153" s="1">
        <v>44361</v>
      </c>
      <c r="J153" s="1">
        <v>44361</v>
      </c>
      <c r="K153" t="s">
        <v>49</v>
      </c>
      <c r="L153" s="1">
        <v>44391</v>
      </c>
      <c r="M153">
        <v>957278</v>
      </c>
      <c r="N153" t="s">
        <v>41</v>
      </c>
      <c r="O153" t="s">
        <v>78</v>
      </c>
      <c r="P153" t="s">
        <v>51</v>
      </c>
      <c r="Q153" t="s">
        <v>55</v>
      </c>
      <c r="R153">
        <v>55000</v>
      </c>
      <c r="S153">
        <v>0.16470000000000001</v>
      </c>
      <c r="T153">
        <v>252.51</v>
      </c>
      <c r="U153">
        <v>8.4900000000000003E-2</v>
      </c>
      <c r="V153">
        <v>8000</v>
      </c>
      <c r="W153">
        <v>27</v>
      </c>
      <c r="X153">
        <v>9090</v>
      </c>
    </row>
    <row r="154" spans="1:24" x14ac:dyDescent="0.35">
      <c r="A154">
        <v>713504</v>
      </c>
      <c r="B154" t="s">
        <v>168</v>
      </c>
      <c r="C154" t="s">
        <v>35</v>
      </c>
      <c r="D154" t="s">
        <v>92</v>
      </c>
      <c r="E154" t="s">
        <v>262</v>
      </c>
      <c r="F154" t="s">
        <v>64</v>
      </c>
      <c r="G154" t="s">
        <v>59</v>
      </c>
      <c r="H154" s="1">
        <v>44297</v>
      </c>
      <c r="I154" s="1">
        <v>44332</v>
      </c>
      <c r="J154" s="1">
        <v>44300</v>
      </c>
      <c r="K154" t="s">
        <v>49</v>
      </c>
      <c r="L154" s="1">
        <v>44330</v>
      </c>
      <c r="M154">
        <v>906743</v>
      </c>
      <c r="N154" t="s">
        <v>41</v>
      </c>
      <c r="O154" t="s">
        <v>78</v>
      </c>
      <c r="P154" t="s">
        <v>51</v>
      </c>
      <c r="Q154" t="s">
        <v>55</v>
      </c>
      <c r="R154">
        <v>72000</v>
      </c>
      <c r="S154">
        <v>0.18870000000000001</v>
      </c>
      <c r="T154">
        <v>65.48</v>
      </c>
      <c r="U154">
        <v>7.6600000000000001E-2</v>
      </c>
      <c r="V154">
        <v>2100</v>
      </c>
      <c r="W154">
        <v>39</v>
      </c>
      <c r="X154">
        <v>2357</v>
      </c>
    </row>
    <row r="155" spans="1:24" x14ac:dyDescent="0.35">
      <c r="A155">
        <v>472636</v>
      </c>
      <c r="B155" t="s">
        <v>168</v>
      </c>
      <c r="C155" t="s">
        <v>35</v>
      </c>
      <c r="D155" t="s">
        <v>62</v>
      </c>
      <c r="E155" t="s">
        <v>263</v>
      </c>
      <c r="F155" t="s">
        <v>64</v>
      </c>
      <c r="G155" t="s">
        <v>59</v>
      </c>
      <c r="H155" s="1">
        <v>44206</v>
      </c>
      <c r="I155" s="1">
        <v>44240</v>
      </c>
      <c r="J155" s="1">
        <v>44209</v>
      </c>
      <c r="K155" t="s">
        <v>49</v>
      </c>
      <c r="L155" s="1">
        <v>44240</v>
      </c>
      <c r="M155">
        <v>596860</v>
      </c>
      <c r="N155" t="s">
        <v>41</v>
      </c>
      <c r="O155" t="s">
        <v>65</v>
      </c>
      <c r="P155" t="s">
        <v>51</v>
      </c>
      <c r="Q155" t="s">
        <v>55</v>
      </c>
      <c r="R155">
        <v>75000</v>
      </c>
      <c r="S155">
        <v>1.7299999999999999E-2</v>
      </c>
      <c r="T155">
        <v>247.2</v>
      </c>
      <c r="U155">
        <v>7.0499999999999993E-2</v>
      </c>
      <c r="V155">
        <v>8000</v>
      </c>
      <c r="W155">
        <v>24</v>
      </c>
      <c r="X155">
        <v>8900</v>
      </c>
    </row>
    <row r="156" spans="1:24" x14ac:dyDescent="0.35">
      <c r="A156">
        <v>764852</v>
      </c>
      <c r="B156" t="s">
        <v>142</v>
      </c>
      <c r="C156" t="s">
        <v>35</v>
      </c>
      <c r="D156" t="s">
        <v>62</v>
      </c>
      <c r="E156" t="s">
        <v>264</v>
      </c>
      <c r="F156" t="s">
        <v>64</v>
      </c>
      <c r="G156" t="s">
        <v>59</v>
      </c>
      <c r="H156" s="1">
        <v>44327</v>
      </c>
      <c r="I156" s="1">
        <v>44361</v>
      </c>
      <c r="J156" s="1">
        <v>44361</v>
      </c>
      <c r="K156" t="s">
        <v>49</v>
      </c>
      <c r="L156" s="1">
        <v>44391</v>
      </c>
      <c r="M156">
        <v>965621</v>
      </c>
      <c r="N156" t="s">
        <v>41</v>
      </c>
      <c r="O156" t="s">
        <v>65</v>
      </c>
      <c r="P156" t="s">
        <v>51</v>
      </c>
      <c r="Q156" t="s">
        <v>55</v>
      </c>
      <c r="R156">
        <v>85000</v>
      </c>
      <c r="S156">
        <v>4.7600000000000003E-2</v>
      </c>
      <c r="T156">
        <v>180.96</v>
      </c>
      <c r="U156">
        <v>5.4199999999999998E-2</v>
      </c>
      <c r="V156">
        <v>6000</v>
      </c>
      <c r="W156">
        <v>22</v>
      </c>
      <c r="X156">
        <v>6515</v>
      </c>
    </row>
    <row r="157" spans="1:24" x14ac:dyDescent="0.35">
      <c r="A157">
        <v>552448</v>
      </c>
      <c r="B157" t="s">
        <v>177</v>
      </c>
      <c r="C157" t="s">
        <v>35</v>
      </c>
      <c r="D157" t="s">
        <v>62</v>
      </c>
      <c r="E157" t="s">
        <v>265</v>
      </c>
      <c r="F157" t="s">
        <v>64</v>
      </c>
      <c r="G157" t="s">
        <v>59</v>
      </c>
      <c r="H157" s="1">
        <v>44387</v>
      </c>
      <c r="I157" s="1">
        <v>44454</v>
      </c>
      <c r="J157" s="1">
        <v>44240</v>
      </c>
      <c r="K157" t="s">
        <v>49</v>
      </c>
      <c r="L157" s="1">
        <v>44268</v>
      </c>
      <c r="M157">
        <v>711857</v>
      </c>
      <c r="N157" t="s">
        <v>41</v>
      </c>
      <c r="O157" t="s">
        <v>104</v>
      </c>
      <c r="P157" t="s">
        <v>51</v>
      </c>
      <c r="Q157" t="s">
        <v>55</v>
      </c>
      <c r="R157">
        <v>70000</v>
      </c>
      <c r="S157">
        <v>0.10100000000000001</v>
      </c>
      <c r="T157">
        <v>135.38</v>
      </c>
      <c r="U157">
        <v>6.7599999999999993E-2</v>
      </c>
      <c r="V157">
        <v>4400</v>
      </c>
      <c r="W157">
        <v>15</v>
      </c>
      <c r="X157">
        <v>4858</v>
      </c>
    </row>
    <row r="158" spans="1:24" x14ac:dyDescent="0.35">
      <c r="A158">
        <v>668787</v>
      </c>
      <c r="B158" t="s">
        <v>95</v>
      </c>
      <c r="C158" t="s">
        <v>35</v>
      </c>
      <c r="D158" t="s">
        <v>62</v>
      </c>
      <c r="E158" t="s">
        <v>266</v>
      </c>
      <c r="F158" t="s">
        <v>64</v>
      </c>
      <c r="G158" t="s">
        <v>59</v>
      </c>
      <c r="H158" s="1">
        <v>44238</v>
      </c>
      <c r="I158" s="1">
        <v>44241</v>
      </c>
      <c r="J158" s="1">
        <v>44241</v>
      </c>
      <c r="K158" t="s">
        <v>49</v>
      </c>
      <c r="L158" s="1">
        <v>44269</v>
      </c>
      <c r="M158">
        <v>855127</v>
      </c>
      <c r="N158" t="s">
        <v>41</v>
      </c>
      <c r="O158" t="s">
        <v>104</v>
      </c>
      <c r="P158" t="s">
        <v>51</v>
      </c>
      <c r="Q158" t="s">
        <v>55</v>
      </c>
      <c r="R158">
        <v>48000</v>
      </c>
      <c r="S158">
        <v>0.104</v>
      </c>
      <c r="T158">
        <v>150.88</v>
      </c>
      <c r="U158">
        <v>5.79E-2</v>
      </c>
      <c r="V158">
        <v>4975</v>
      </c>
      <c r="W158">
        <v>11</v>
      </c>
      <c r="X158">
        <v>5432</v>
      </c>
    </row>
    <row r="159" spans="1:24" x14ac:dyDescent="0.35">
      <c r="A159">
        <v>508736</v>
      </c>
      <c r="B159" t="s">
        <v>72</v>
      </c>
      <c r="C159" t="s">
        <v>35</v>
      </c>
      <c r="D159" t="s">
        <v>62</v>
      </c>
      <c r="E159" t="s">
        <v>267</v>
      </c>
      <c r="F159" t="s">
        <v>64</v>
      </c>
      <c r="G159" t="s">
        <v>59</v>
      </c>
      <c r="H159" s="1">
        <v>44296</v>
      </c>
      <c r="I159" s="1">
        <v>44420</v>
      </c>
      <c r="J159" s="1">
        <v>44420</v>
      </c>
      <c r="K159" t="s">
        <v>49</v>
      </c>
      <c r="L159" s="1">
        <v>44451</v>
      </c>
      <c r="M159">
        <v>656465</v>
      </c>
      <c r="N159" t="s">
        <v>41</v>
      </c>
      <c r="O159" t="s">
        <v>104</v>
      </c>
      <c r="P159" t="s">
        <v>51</v>
      </c>
      <c r="Q159" t="s">
        <v>55</v>
      </c>
      <c r="R159">
        <v>73400</v>
      </c>
      <c r="S159">
        <v>2.81E-2</v>
      </c>
      <c r="T159">
        <v>64.62</v>
      </c>
      <c r="U159">
        <v>6.7599999999999993E-2</v>
      </c>
      <c r="V159">
        <v>2100</v>
      </c>
      <c r="W159">
        <v>28</v>
      </c>
      <c r="X159">
        <v>2306</v>
      </c>
    </row>
    <row r="160" spans="1:24" x14ac:dyDescent="0.35">
      <c r="A160">
        <v>719399</v>
      </c>
      <c r="B160" t="s">
        <v>177</v>
      </c>
      <c r="C160" t="s">
        <v>35</v>
      </c>
      <c r="D160" t="s">
        <v>62</v>
      </c>
      <c r="E160" t="s">
        <v>268</v>
      </c>
      <c r="F160" t="s">
        <v>64</v>
      </c>
      <c r="G160" t="s">
        <v>59</v>
      </c>
      <c r="H160" s="1">
        <v>44297</v>
      </c>
      <c r="I160" s="1">
        <v>44484</v>
      </c>
      <c r="J160" s="1">
        <v>44480</v>
      </c>
      <c r="K160" t="s">
        <v>49</v>
      </c>
      <c r="L160" s="1">
        <v>44511</v>
      </c>
      <c r="M160">
        <v>913732</v>
      </c>
      <c r="N160" t="s">
        <v>41</v>
      </c>
      <c r="O160" t="s">
        <v>104</v>
      </c>
      <c r="P160" t="s">
        <v>51</v>
      </c>
      <c r="Q160" t="s">
        <v>55</v>
      </c>
      <c r="R160">
        <v>68800</v>
      </c>
      <c r="S160">
        <v>0.13869999999999999</v>
      </c>
      <c r="T160">
        <v>145.57</v>
      </c>
      <c r="U160">
        <v>5.79E-2</v>
      </c>
      <c r="V160">
        <v>4800</v>
      </c>
      <c r="W160">
        <v>46</v>
      </c>
      <c r="X160">
        <v>4930</v>
      </c>
    </row>
    <row r="161" spans="1:24" x14ac:dyDescent="0.35">
      <c r="A161">
        <v>707303</v>
      </c>
      <c r="B161" t="s">
        <v>269</v>
      </c>
      <c r="C161" t="s">
        <v>35</v>
      </c>
      <c r="D161" t="s">
        <v>62</v>
      </c>
      <c r="E161" t="s">
        <v>270</v>
      </c>
      <c r="F161" t="s">
        <v>64</v>
      </c>
      <c r="G161" t="s">
        <v>59</v>
      </c>
      <c r="H161" s="1">
        <v>44266</v>
      </c>
      <c r="I161" s="1">
        <v>44271</v>
      </c>
      <c r="J161" s="1">
        <v>44209</v>
      </c>
      <c r="K161" t="s">
        <v>49</v>
      </c>
      <c r="L161" s="1">
        <v>44240</v>
      </c>
      <c r="M161">
        <v>899636</v>
      </c>
      <c r="N161" t="s">
        <v>41</v>
      </c>
      <c r="O161" t="s">
        <v>104</v>
      </c>
      <c r="P161" t="s">
        <v>51</v>
      </c>
      <c r="Q161" t="s">
        <v>55</v>
      </c>
      <c r="R161">
        <v>40000</v>
      </c>
      <c r="S161">
        <v>8.8499999999999995E-2</v>
      </c>
      <c r="T161">
        <v>121.31</v>
      </c>
      <c r="U161">
        <v>5.79E-2</v>
      </c>
      <c r="V161">
        <v>4000</v>
      </c>
      <c r="W161">
        <v>31</v>
      </c>
      <c r="X161">
        <v>4299</v>
      </c>
    </row>
    <row r="162" spans="1:24" x14ac:dyDescent="0.35">
      <c r="A162">
        <v>788944</v>
      </c>
      <c r="B162" t="s">
        <v>61</v>
      </c>
      <c r="C162" t="s">
        <v>35</v>
      </c>
      <c r="D162" t="s">
        <v>62</v>
      </c>
      <c r="E162" t="s">
        <v>271</v>
      </c>
      <c r="F162" t="s">
        <v>64</v>
      </c>
      <c r="G162" t="s">
        <v>59</v>
      </c>
      <c r="H162" s="1">
        <v>44358</v>
      </c>
      <c r="I162" s="1">
        <v>44391</v>
      </c>
      <c r="J162" s="1">
        <v>44391</v>
      </c>
      <c r="K162" t="s">
        <v>49</v>
      </c>
      <c r="L162" s="1">
        <v>44422</v>
      </c>
      <c r="M162">
        <v>992748</v>
      </c>
      <c r="N162" t="s">
        <v>41</v>
      </c>
      <c r="O162" t="s">
        <v>104</v>
      </c>
      <c r="P162" t="s">
        <v>51</v>
      </c>
      <c r="Q162" t="s">
        <v>55</v>
      </c>
      <c r="R162">
        <v>65500</v>
      </c>
      <c r="S162">
        <v>0.22550000000000001</v>
      </c>
      <c r="T162">
        <v>91.26</v>
      </c>
      <c r="U162">
        <v>5.9900000000000002E-2</v>
      </c>
      <c r="V162">
        <v>3000</v>
      </c>
      <c r="W162">
        <v>34</v>
      </c>
      <c r="X162">
        <v>3285</v>
      </c>
    </row>
    <row r="163" spans="1:24" x14ac:dyDescent="0.35">
      <c r="A163">
        <v>597469</v>
      </c>
      <c r="B163" t="s">
        <v>61</v>
      </c>
      <c r="C163" t="s">
        <v>35</v>
      </c>
      <c r="D163" t="s">
        <v>62</v>
      </c>
      <c r="E163" t="s">
        <v>272</v>
      </c>
      <c r="F163" t="s">
        <v>64</v>
      </c>
      <c r="G163" t="s">
        <v>59</v>
      </c>
      <c r="H163" s="1">
        <v>44479</v>
      </c>
      <c r="I163" s="1">
        <v>44419</v>
      </c>
      <c r="J163" s="1">
        <v>44419</v>
      </c>
      <c r="K163" t="s">
        <v>49</v>
      </c>
      <c r="L163" s="1">
        <v>44450</v>
      </c>
      <c r="M163">
        <v>766903</v>
      </c>
      <c r="N163" t="s">
        <v>41</v>
      </c>
      <c r="O163" t="s">
        <v>104</v>
      </c>
      <c r="P163" t="s">
        <v>51</v>
      </c>
      <c r="Q163" t="s">
        <v>55</v>
      </c>
      <c r="R163">
        <v>52800</v>
      </c>
      <c r="S163">
        <v>0.1527</v>
      </c>
      <c r="T163">
        <v>59.23</v>
      </c>
      <c r="U163">
        <v>6.7599999999999993E-2</v>
      </c>
      <c r="V163">
        <v>1925</v>
      </c>
      <c r="W163">
        <v>43</v>
      </c>
      <c r="X163">
        <v>2013</v>
      </c>
    </row>
    <row r="164" spans="1:24" x14ac:dyDescent="0.35">
      <c r="A164">
        <v>987462</v>
      </c>
      <c r="B164" t="s">
        <v>203</v>
      </c>
      <c r="C164" t="s">
        <v>35</v>
      </c>
      <c r="D164" t="s">
        <v>62</v>
      </c>
      <c r="E164" t="s">
        <v>273</v>
      </c>
      <c r="F164" t="s">
        <v>64</v>
      </c>
      <c r="G164" t="s">
        <v>59</v>
      </c>
      <c r="H164" s="1">
        <v>44480</v>
      </c>
      <c r="I164" s="1">
        <v>44211</v>
      </c>
      <c r="J164" s="1">
        <v>44483</v>
      </c>
      <c r="K164" t="s">
        <v>49</v>
      </c>
      <c r="L164" s="1">
        <v>44514</v>
      </c>
      <c r="M164">
        <v>1211442</v>
      </c>
      <c r="N164" t="s">
        <v>41</v>
      </c>
      <c r="O164" t="s">
        <v>110</v>
      </c>
      <c r="P164" t="s">
        <v>51</v>
      </c>
      <c r="Q164" t="s">
        <v>55</v>
      </c>
      <c r="R164">
        <v>60000</v>
      </c>
      <c r="S164">
        <v>8.5800000000000001E-2</v>
      </c>
      <c r="T164">
        <v>248.89</v>
      </c>
      <c r="U164">
        <v>7.51E-2</v>
      </c>
      <c r="V164">
        <v>8000</v>
      </c>
      <c r="W164">
        <v>52</v>
      </c>
      <c r="X164">
        <v>8936</v>
      </c>
    </row>
    <row r="165" spans="1:24" x14ac:dyDescent="0.35">
      <c r="A165">
        <v>661158</v>
      </c>
      <c r="B165" t="s">
        <v>147</v>
      </c>
      <c r="C165" t="s">
        <v>35</v>
      </c>
      <c r="D165" t="s">
        <v>119</v>
      </c>
      <c r="E165" t="s">
        <v>274</v>
      </c>
      <c r="F165" t="s">
        <v>64</v>
      </c>
      <c r="G165" t="s">
        <v>59</v>
      </c>
      <c r="H165" s="1">
        <v>44207</v>
      </c>
      <c r="I165" s="1">
        <v>44332</v>
      </c>
      <c r="J165" s="1">
        <v>44241</v>
      </c>
      <c r="K165" t="s">
        <v>49</v>
      </c>
      <c r="L165" s="1">
        <v>44269</v>
      </c>
      <c r="M165">
        <v>845559</v>
      </c>
      <c r="N165" t="s">
        <v>41</v>
      </c>
      <c r="O165" t="s">
        <v>65</v>
      </c>
      <c r="P165" t="s">
        <v>51</v>
      </c>
      <c r="Q165" t="s">
        <v>55</v>
      </c>
      <c r="R165">
        <v>105000</v>
      </c>
      <c r="S165">
        <v>5.1400000000000001E-2</v>
      </c>
      <c r="T165">
        <v>150.80000000000001</v>
      </c>
      <c r="U165">
        <v>5.4199999999999998E-2</v>
      </c>
      <c r="V165">
        <v>5000</v>
      </c>
      <c r="W165">
        <v>20</v>
      </c>
      <c r="X165">
        <v>5429</v>
      </c>
    </row>
    <row r="166" spans="1:24" x14ac:dyDescent="0.35">
      <c r="A166">
        <v>1010097</v>
      </c>
      <c r="B166" t="s">
        <v>79</v>
      </c>
      <c r="C166" t="s">
        <v>35</v>
      </c>
      <c r="D166" t="s">
        <v>119</v>
      </c>
      <c r="E166" t="s">
        <v>275</v>
      </c>
      <c r="F166" t="s">
        <v>64</v>
      </c>
      <c r="G166" t="s">
        <v>59</v>
      </c>
      <c r="H166" s="1">
        <v>44511</v>
      </c>
      <c r="I166" s="1">
        <v>44212</v>
      </c>
      <c r="J166" s="1">
        <v>44267</v>
      </c>
      <c r="K166" t="s">
        <v>49</v>
      </c>
      <c r="L166" s="1">
        <v>44298</v>
      </c>
      <c r="M166">
        <v>1236893</v>
      </c>
      <c r="N166" t="s">
        <v>41</v>
      </c>
      <c r="O166" t="s">
        <v>65</v>
      </c>
      <c r="P166" t="s">
        <v>51</v>
      </c>
      <c r="Q166" t="s">
        <v>55</v>
      </c>
      <c r="R166">
        <v>60000</v>
      </c>
      <c r="S166">
        <v>0.14460000000000001</v>
      </c>
      <c r="T166">
        <v>45.66</v>
      </c>
      <c r="U166">
        <v>6.0299999999999999E-2</v>
      </c>
      <c r="V166">
        <v>1500</v>
      </c>
      <c r="W166">
        <v>35</v>
      </c>
      <c r="X166">
        <v>1529</v>
      </c>
    </row>
    <row r="167" spans="1:24" x14ac:dyDescent="0.35">
      <c r="A167">
        <v>484323</v>
      </c>
      <c r="B167" t="s">
        <v>140</v>
      </c>
      <c r="C167" t="s">
        <v>35</v>
      </c>
      <c r="D167" t="s">
        <v>119</v>
      </c>
      <c r="E167" t="s">
        <v>276</v>
      </c>
      <c r="F167" t="s">
        <v>64</v>
      </c>
      <c r="G167" t="s">
        <v>59</v>
      </c>
      <c r="H167" s="1">
        <v>44357</v>
      </c>
      <c r="I167" s="1">
        <v>44243</v>
      </c>
      <c r="J167" s="1">
        <v>44390</v>
      </c>
      <c r="K167" t="s">
        <v>49</v>
      </c>
      <c r="L167" s="1">
        <v>44421</v>
      </c>
      <c r="M167">
        <v>616593</v>
      </c>
      <c r="N167" t="s">
        <v>41</v>
      </c>
      <c r="O167" t="s">
        <v>65</v>
      </c>
      <c r="P167" t="s">
        <v>51</v>
      </c>
      <c r="Q167" t="s">
        <v>55</v>
      </c>
      <c r="R167">
        <v>52000</v>
      </c>
      <c r="S167">
        <v>0.1452</v>
      </c>
      <c r="T167">
        <v>146.88</v>
      </c>
      <c r="U167">
        <v>6.3899999999999998E-2</v>
      </c>
      <c r="V167">
        <v>4800</v>
      </c>
      <c r="W167">
        <v>28</v>
      </c>
      <c r="X167">
        <v>5288</v>
      </c>
    </row>
    <row r="168" spans="1:24" x14ac:dyDescent="0.35">
      <c r="A168">
        <v>489841</v>
      </c>
      <c r="B168" t="s">
        <v>140</v>
      </c>
      <c r="C168" t="s">
        <v>35</v>
      </c>
      <c r="D168" t="s">
        <v>119</v>
      </c>
      <c r="E168" t="s">
        <v>277</v>
      </c>
      <c r="F168" t="s">
        <v>64</v>
      </c>
      <c r="G168" t="s">
        <v>59</v>
      </c>
      <c r="H168" s="1">
        <v>44265</v>
      </c>
      <c r="I168" s="1">
        <v>44327</v>
      </c>
      <c r="J168" s="1">
        <v>44327</v>
      </c>
      <c r="K168" t="s">
        <v>49</v>
      </c>
      <c r="L168" s="1">
        <v>44358</v>
      </c>
      <c r="M168">
        <v>625184</v>
      </c>
      <c r="N168" t="s">
        <v>41</v>
      </c>
      <c r="O168" t="s">
        <v>78</v>
      </c>
      <c r="P168" t="s">
        <v>51</v>
      </c>
      <c r="Q168" t="s">
        <v>55</v>
      </c>
      <c r="R168">
        <v>69000</v>
      </c>
      <c r="S168">
        <v>0.22969999999999999</v>
      </c>
      <c r="T168">
        <v>344.09</v>
      </c>
      <c r="U168">
        <v>7.8799999999999995E-2</v>
      </c>
      <c r="V168">
        <v>11000</v>
      </c>
      <c r="W168">
        <v>59</v>
      </c>
      <c r="X168">
        <v>11796</v>
      </c>
    </row>
    <row r="169" spans="1:24" x14ac:dyDescent="0.35">
      <c r="A169">
        <v>1022407</v>
      </c>
      <c r="B169" t="s">
        <v>195</v>
      </c>
      <c r="C169" t="s">
        <v>35</v>
      </c>
      <c r="D169" t="s">
        <v>67</v>
      </c>
      <c r="E169" t="s">
        <v>278</v>
      </c>
      <c r="F169" t="s">
        <v>64</v>
      </c>
      <c r="G169" t="s">
        <v>59</v>
      </c>
      <c r="H169" s="1">
        <v>44511</v>
      </c>
      <c r="I169" s="1">
        <v>44301</v>
      </c>
      <c r="J169" s="1">
        <v>44421</v>
      </c>
      <c r="K169" t="s">
        <v>49</v>
      </c>
      <c r="L169" s="1">
        <v>44452</v>
      </c>
      <c r="M169">
        <v>1251195</v>
      </c>
      <c r="N169" t="s">
        <v>41</v>
      </c>
      <c r="O169" t="s">
        <v>104</v>
      </c>
      <c r="P169" t="s">
        <v>51</v>
      </c>
      <c r="Q169" t="s">
        <v>55</v>
      </c>
      <c r="R169">
        <v>76800</v>
      </c>
      <c r="S169">
        <v>0.10340000000000001</v>
      </c>
      <c r="T169">
        <v>184.23</v>
      </c>
      <c r="U169">
        <v>6.6199999999999995E-2</v>
      </c>
      <c r="V169">
        <v>6000</v>
      </c>
      <c r="W169">
        <v>27</v>
      </c>
      <c r="X169">
        <v>6514</v>
      </c>
    </row>
    <row r="170" spans="1:24" x14ac:dyDescent="0.35">
      <c r="A170">
        <v>1027067</v>
      </c>
      <c r="B170" t="s">
        <v>79</v>
      </c>
      <c r="C170" t="s">
        <v>35</v>
      </c>
      <c r="D170" t="s">
        <v>67</v>
      </c>
      <c r="E170" t="s">
        <v>279</v>
      </c>
      <c r="F170" t="s">
        <v>64</v>
      </c>
      <c r="G170" t="s">
        <v>59</v>
      </c>
      <c r="H170" s="1">
        <v>44511</v>
      </c>
      <c r="I170" s="1">
        <v>44332</v>
      </c>
      <c r="J170" s="1">
        <v>44544</v>
      </c>
      <c r="K170" t="s">
        <v>49</v>
      </c>
      <c r="L170" s="1">
        <v>44575</v>
      </c>
      <c r="M170">
        <v>1256261</v>
      </c>
      <c r="N170" t="s">
        <v>41</v>
      </c>
      <c r="O170" t="s">
        <v>104</v>
      </c>
      <c r="P170" t="s">
        <v>51</v>
      </c>
      <c r="Q170" t="s">
        <v>55</v>
      </c>
      <c r="R170">
        <v>70000</v>
      </c>
      <c r="S170">
        <v>0.20380000000000001</v>
      </c>
      <c r="T170">
        <v>237.96</v>
      </c>
      <c r="U170">
        <v>6.6199999999999995E-2</v>
      </c>
      <c r="V170">
        <v>7750</v>
      </c>
      <c r="W170">
        <v>26</v>
      </c>
      <c r="X170">
        <v>8566</v>
      </c>
    </row>
    <row r="171" spans="1:24" x14ac:dyDescent="0.35">
      <c r="A171">
        <v>466091</v>
      </c>
      <c r="B171" t="s">
        <v>95</v>
      </c>
      <c r="C171" t="s">
        <v>35</v>
      </c>
      <c r="D171" t="s">
        <v>67</v>
      </c>
      <c r="E171" t="s">
        <v>280</v>
      </c>
      <c r="F171" t="s">
        <v>64</v>
      </c>
      <c r="G171" t="s">
        <v>59</v>
      </c>
      <c r="H171" s="1">
        <v>44539</v>
      </c>
      <c r="I171" s="1">
        <v>44241</v>
      </c>
      <c r="J171" s="1">
        <v>44542</v>
      </c>
      <c r="K171" t="s">
        <v>49</v>
      </c>
      <c r="L171" s="1">
        <v>44573</v>
      </c>
      <c r="M171">
        <v>585294</v>
      </c>
      <c r="N171" t="s">
        <v>41</v>
      </c>
      <c r="O171" t="s">
        <v>104</v>
      </c>
      <c r="P171" t="s">
        <v>51</v>
      </c>
      <c r="Q171" t="s">
        <v>55</v>
      </c>
      <c r="R171">
        <v>60000</v>
      </c>
      <c r="S171">
        <v>0.12759999999999999</v>
      </c>
      <c r="T171">
        <v>139.77000000000001</v>
      </c>
      <c r="U171">
        <v>7.3999999999999996E-2</v>
      </c>
      <c r="V171">
        <v>4500</v>
      </c>
      <c r="W171">
        <v>33</v>
      </c>
      <c r="X171">
        <v>5032</v>
      </c>
    </row>
    <row r="172" spans="1:24" x14ac:dyDescent="0.35">
      <c r="A172">
        <v>737488</v>
      </c>
      <c r="B172" t="s">
        <v>56</v>
      </c>
      <c r="C172" t="s">
        <v>35</v>
      </c>
      <c r="D172" t="s">
        <v>67</v>
      </c>
      <c r="E172" t="s">
        <v>281</v>
      </c>
      <c r="F172" t="s">
        <v>64</v>
      </c>
      <c r="G172" t="s">
        <v>59</v>
      </c>
      <c r="H172" s="1">
        <v>44297</v>
      </c>
      <c r="I172" s="1">
        <v>44241</v>
      </c>
      <c r="J172" s="1">
        <v>44241</v>
      </c>
      <c r="K172" t="s">
        <v>49</v>
      </c>
      <c r="L172" s="1">
        <v>44269</v>
      </c>
      <c r="M172">
        <v>934676</v>
      </c>
      <c r="N172" t="s">
        <v>41</v>
      </c>
      <c r="O172" t="s">
        <v>110</v>
      </c>
      <c r="P172" t="s">
        <v>51</v>
      </c>
      <c r="Q172" t="s">
        <v>55</v>
      </c>
      <c r="R172">
        <v>99400</v>
      </c>
      <c r="S172">
        <v>8.8999999999999996E-2</v>
      </c>
      <c r="T172">
        <v>185.05</v>
      </c>
      <c r="U172">
        <v>6.9199999999999998E-2</v>
      </c>
      <c r="V172">
        <v>6000</v>
      </c>
      <c r="W172">
        <v>38</v>
      </c>
      <c r="X172">
        <v>6655</v>
      </c>
    </row>
    <row r="173" spans="1:24" x14ac:dyDescent="0.35">
      <c r="A173">
        <v>839671</v>
      </c>
      <c r="B173" t="s">
        <v>98</v>
      </c>
      <c r="C173" t="s">
        <v>35</v>
      </c>
      <c r="D173" t="s">
        <v>52</v>
      </c>
      <c r="E173" t="s">
        <v>282</v>
      </c>
      <c r="F173" t="s">
        <v>64</v>
      </c>
      <c r="G173" t="s">
        <v>59</v>
      </c>
      <c r="H173" s="1">
        <v>44419</v>
      </c>
      <c r="I173" s="1">
        <v>44332</v>
      </c>
      <c r="J173" s="1">
        <v>44422</v>
      </c>
      <c r="K173" t="s">
        <v>49</v>
      </c>
      <c r="L173" s="1">
        <v>44453</v>
      </c>
      <c r="M173">
        <v>1049845</v>
      </c>
      <c r="N173" t="s">
        <v>41</v>
      </c>
      <c r="O173" t="s">
        <v>104</v>
      </c>
      <c r="P173" t="s">
        <v>51</v>
      </c>
      <c r="Q173" t="s">
        <v>55</v>
      </c>
      <c r="R173">
        <v>96000</v>
      </c>
      <c r="S173">
        <v>1.6E-2</v>
      </c>
      <c r="T173">
        <v>292.01</v>
      </c>
      <c r="U173">
        <v>5.9900000000000002E-2</v>
      </c>
      <c r="V173">
        <v>9600</v>
      </c>
      <c r="W173">
        <v>11</v>
      </c>
      <c r="X173">
        <v>10512</v>
      </c>
    </row>
    <row r="174" spans="1:24" x14ac:dyDescent="0.35">
      <c r="A174">
        <v>644846</v>
      </c>
      <c r="B174" t="s">
        <v>95</v>
      </c>
      <c r="C174" t="s">
        <v>35</v>
      </c>
      <c r="D174" t="s">
        <v>52</v>
      </c>
      <c r="E174" t="s">
        <v>283</v>
      </c>
      <c r="F174" t="s">
        <v>64</v>
      </c>
      <c r="G174" t="s">
        <v>59</v>
      </c>
      <c r="H174" s="1">
        <v>44207</v>
      </c>
      <c r="I174" s="1">
        <v>44484</v>
      </c>
      <c r="J174" s="1">
        <v>44210</v>
      </c>
      <c r="K174" t="s">
        <v>49</v>
      </c>
      <c r="L174" s="1">
        <v>44241</v>
      </c>
      <c r="M174">
        <v>825145</v>
      </c>
      <c r="N174" t="s">
        <v>41</v>
      </c>
      <c r="O174" t="s">
        <v>104</v>
      </c>
      <c r="P174" t="s">
        <v>51</v>
      </c>
      <c r="Q174" t="s">
        <v>55</v>
      </c>
      <c r="R174">
        <v>95000</v>
      </c>
      <c r="S174">
        <v>7.2800000000000004E-2</v>
      </c>
      <c r="T174">
        <v>242.62</v>
      </c>
      <c r="U174">
        <v>5.79E-2</v>
      </c>
      <c r="V174">
        <v>8000</v>
      </c>
      <c r="W174">
        <v>43</v>
      </c>
      <c r="X174">
        <v>8734</v>
      </c>
    </row>
    <row r="175" spans="1:24" x14ac:dyDescent="0.35">
      <c r="A175">
        <v>511422</v>
      </c>
      <c r="B175" t="s">
        <v>101</v>
      </c>
      <c r="C175" t="s">
        <v>35</v>
      </c>
      <c r="D175" t="s">
        <v>52</v>
      </c>
      <c r="E175" t="s">
        <v>284</v>
      </c>
      <c r="F175" t="s">
        <v>64</v>
      </c>
      <c r="G175" t="s">
        <v>59</v>
      </c>
      <c r="H175" s="1">
        <v>44326</v>
      </c>
      <c r="I175" s="1">
        <v>44271</v>
      </c>
      <c r="J175" s="1">
        <v>44329</v>
      </c>
      <c r="K175" t="s">
        <v>49</v>
      </c>
      <c r="L175" s="1">
        <v>44360</v>
      </c>
      <c r="M175">
        <v>660596</v>
      </c>
      <c r="N175" t="s">
        <v>41</v>
      </c>
      <c r="O175" t="s">
        <v>110</v>
      </c>
      <c r="P175" t="s">
        <v>51</v>
      </c>
      <c r="Q175" t="s">
        <v>55</v>
      </c>
      <c r="R175">
        <v>45000</v>
      </c>
      <c r="S175">
        <v>4.8000000000000001E-2</v>
      </c>
      <c r="T175">
        <v>46.41</v>
      </c>
      <c r="U175">
        <v>7.1400000000000005E-2</v>
      </c>
      <c r="V175">
        <v>1500</v>
      </c>
      <c r="W175">
        <v>29</v>
      </c>
      <c r="X175">
        <v>1671</v>
      </c>
    </row>
    <row r="176" spans="1:24" x14ac:dyDescent="0.35">
      <c r="A176">
        <v>840046</v>
      </c>
      <c r="B176" t="s">
        <v>163</v>
      </c>
      <c r="C176" t="s">
        <v>35</v>
      </c>
      <c r="D176" t="s">
        <v>87</v>
      </c>
      <c r="E176" t="s">
        <v>285</v>
      </c>
      <c r="F176" t="s">
        <v>64</v>
      </c>
      <c r="G176" t="s">
        <v>59</v>
      </c>
      <c r="H176" s="1">
        <v>44419</v>
      </c>
      <c r="I176" s="1">
        <v>44332</v>
      </c>
      <c r="J176" s="1">
        <v>44391</v>
      </c>
      <c r="K176" t="s">
        <v>49</v>
      </c>
      <c r="L176" s="1">
        <v>44422</v>
      </c>
      <c r="M176">
        <v>1050351</v>
      </c>
      <c r="N176" t="s">
        <v>41</v>
      </c>
      <c r="O176" t="s">
        <v>65</v>
      </c>
      <c r="P176" t="s">
        <v>51</v>
      </c>
      <c r="Q176" t="s">
        <v>55</v>
      </c>
      <c r="R176">
        <v>60000</v>
      </c>
      <c r="S176">
        <v>1.8800000000000001E-2</v>
      </c>
      <c r="T176">
        <v>60.32</v>
      </c>
      <c r="U176">
        <v>5.4199999999999998E-2</v>
      </c>
      <c r="V176">
        <v>2000</v>
      </c>
      <c r="W176">
        <v>29</v>
      </c>
      <c r="X176">
        <v>2171</v>
      </c>
    </row>
    <row r="177" spans="1:24" x14ac:dyDescent="0.35">
      <c r="A177">
        <v>470186</v>
      </c>
      <c r="B177" t="s">
        <v>117</v>
      </c>
      <c r="C177" t="s">
        <v>35</v>
      </c>
      <c r="D177" t="s">
        <v>87</v>
      </c>
      <c r="E177" t="s">
        <v>286</v>
      </c>
      <c r="F177" t="s">
        <v>64</v>
      </c>
      <c r="G177" t="s">
        <v>59</v>
      </c>
      <c r="H177" s="1">
        <v>44206</v>
      </c>
      <c r="I177" s="1">
        <v>44240</v>
      </c>
      <c r="J177" s="1">
        <v>44209</v>
      </c>
      <c r="K177" t="s">
        <v>49</v>
      </c>
      <c r="L177" s="1">
        <v>44240</v>
      </c>
      <c r="M177">
        <v>593497</v>
      </c>
      <c r="N177" t="s">
        <v>41</v>
      </c>
      <c r="O177" t="s">
        <v>104</v>
      </c>
      <c r="P177" t="s">
        <v>51</v>
      </c>
      <c r="Q177" t="s">
        <v>55</v>
      </c>
      <c r="R177">
        <v>72000</v>
      </c>
      <c r="S177">
        <v>0.2152</v>
      </c>
      <c r="T177">
        <v>496.95</v>
      </c>
      <c r="U177">
        <v>7.3999999999999996E-2</v>
      </c>
      <c r="V177">
        <v>16000</v>
      </c>
      <c r="W177">
        <v>23</v>
      </c>
      <c r="X177">
        <v>17890</v>
      </c>
    </row>
    <row r="178" spans="1:24" x14ac:dyDescent="0.35">
      <c r="A178">
        <v>810774</v>
      </c>
      <c r="B178" t="s">
        <v>195</v>
      </c>
      <c r="C178" t="s">
        <v>35</v>
      </c>
      <c r="D178" t="s">
        <v>87</v>
      </c>
      <c r="E178" t="s">
        <v>287</v>
      </c>
      <c r="F178" t="s">
        <v>64</v>
      </c>
      <c r="G178" t="s">
        <v>59</v>
      </c>
      <c r="H178" s="1">
        <v>44388</v>
      </c>
      <c r="I178" s="1">
        <v>44454</v>
      </c>
      <c r="J178" s="1">
        <v>44391</v>
      </c>
      <c r="K178" t="s">
        <v>49</v>
      </c>
      <c r="L178" s="1">
        <v>44422</v>
      </c>
      <c r="M178">
        <v>1017727</v>
      </c>
      <c r="N178" t="s">
        <v>41</v>
      </c>
      <c r="O178" t="s">
        <v>110</v>
      </c>
      <c r="P178" t="s">
        <v>51</v>
      </c>
      <c r="Q178" t="s">
        <v>55</v>
      </c>
      <c r="R178">
        <v>80000</v>
      </c>
      <c r="S178">
        <v>0.1452</v>
      </c>
      <c r="T178">
        <v>154.37</v>
      </c>
      <c r="U178">
        <v>6.9900000000000004E-2</v>
      </c>
      <c r="V178">
        <v>5000</v>
      </c>
      <c r="W178">
        <v>20</v>
      </c>
      <c r="X178">
        <v>5557</v>
      </c>
    </row>
    <row r="179" spans="1:24" x14ac:dyDescent="0.35">
      <c r="A179">
        <v>591656</v>
      </c>
      <c r="B179" t="s">
        <v>188</v>
      </c>
      <c r="C179" t="s">
        <v>35</v>
      </c>
      <c r="D179" t="s">
        <v>87</v>
      </c>
      <c r="E179" t="s">
        <v>288</v>
      </c>
      <c r="F179" t="s">
        <v>64</v>
      </c>
      <c r="G179" t="s">
        <v>59</v>
      </c>
      <c r="H179" s="1">
        <v>44479</v>
      </c>
      <c r="I179" s="1">
        <v>44240</v>
      </c>
      <c r="J179" s="1">
        <v>44209</v>
      </c>
      <c r="K179" t="s">
        <v>49</v>
      </c>
      <c r="L179" s="1">
        <v>44240</v>
      </c>
      <c r="M179">
        <v>759924</v>
      </c>
      <c r="N179" t="s">
        <v>41</v>
      </c>
      <c r="O179" t="s">
        <v>75</v>
      </c>
      <c r="P179" t="s">
        <v>51</v>
      </c>
      <c r="Q179" t="s">
        <v>55</v>
      </c>
      <c r="R179">
        <v>38400</v>
      </c>
      <c r="S179">
        <v>0.1072</v>
      </c>
      <c r="T179">
        <v>186.67</v>
      </c>
      <c r="U179">
        <v>7.51E-2</v>
      </c>
      <c r="V179">
        <v>6000</v>
      </c>
      <c r="W179">
        <v>13</v>
      </c>
      <c r="X179">
        <v>6641</v>
      </c>
    </row>
    <row r="180" spans="1:24" x14ac:dyDescent="0.35">
      <c r="A180">
        <v>489630</v>
      </c>
      <c r="B180" t="s">
        <v>61</v>
      </c>
      <c r="C180" t="s">
        <v>35</v>
      </c>
      <c r="D180" t="s">
        <v>87</v>
      </c>
      <c r="E180" t="s">
        <v>289</v>
      </c>
      <c r="F180" t="s">
        <v>64</v>
      </c>
      <c r="G180" t="s">
        <v>59</v>
      </c>
      <c r="H180" s="1">
        <v>44265</v>
      </c>
      <c r="I180" s="1">
        <v>44450</v>
      </c>
      <c r="J180" s="1">
        <v>44419</v>
      </c>
      <c r="K180" t="s">
        <v>49</v>
      </c>
      <c r="L180" s="1">
        <v>44450</v>
      </c>
      <c r="M180">
        <v>624789</v>
      </c>
      <c r="N180" t="s">
        <v>41</v>
      </c>
      <c r="O180" t="s">
        <v>75</v>
      </c>
      <c r="P180" t="s">
        <v>51</v>
      </c>
      <c r="Q180" t="s">
        <v>55</v>
      </c>
      <c r="R180">
        <v>52000</v>
      </c>
      <c r="S180">
        <v>0.1048</v>
      </c>
      <c r="T180">
        <v>121.33</v>
      </c>
      <c r="U180">
        <v>7.51E-2</v>
      </c>
      <c r="V180">
        <v>3900</v>
      </c>
      <c r="W180">
        <v>12</v>
      </c>
      <c r="X180">
        <v>4168</v>
      </c>
    </row>
    <row r="181" spans="1:24" x14ac:dyDescent="0.35">
      <c r="A181">
        <v>504878</v>
      </c>
      <c r="B181" t="s">
        <v>98</v>
      </c>
      <c r="C181" t="s">
        <v>35</v>
      </c>
      <c r="D181" t="s">
        <v>87</v>
      </c>
      <c r="E181" t="s">
        <v>290</v>
      </c>
      <c r="F181" t="s">
        <v>64</v>
      </c>
      <c r="G181" t="s">
        <v>59</v>
      </c>
      <c r="H181" s="1">
        <v>44296</v>
      </c>
      <c r="I181" s="1">
        <v>44359</v>
      </c>
      <c r="J181" s="1">
        <v>44359</v>
      </c>
      <c r="K181" t="s">
        <v>49</v>
      </c>
      <c r="L181" s="1">
        <v>44389</v>
      </c>
      <c r="M181">
        <v>650279</v>
      </c>
      <c r="N181" t="s">
        <v>41</v>
      </c>
      <c r="O181" t="s">
        <v>75</v>
      </c>
      <c r="P181" t="s">
        <v>51</v>
      </c>
      <c r="Q181" t="s">
        <v>55</v>
      </c>
      <c r="R181">
        <v>100000</v>
      </c>
      <c r="S181">
        <v>8.0299999999999996E-2</v>
      </c>
      <c r="T181">
        <v>342.21</v>
      </c>
      <c r="U181">
        <v>7.51E-2</v>
      </c>
      <c r="V181">
        <v>11000</v>
      </c>
      <c r="W181">
        <v>36</v>
      </c>
      <c r="X181">
        <v>12106</v>
      </c>
    </row>
    <row r="182" spans="1:24" x14ac:dyDescent="0.35">
      <c r="A182">
        <v>638309</v>
      </c>
      <c r="B182" t="s">
        <v>95</v>
      </c>
      <c r="C182" t="s">
        <v>35</v>
      </c>
      <c r="D182" t="s">
        <v>102</v>
      </c>
      <c r="E182" t="s">
        <v>291</v>
      </c>
      <c r="F182" t="s">
        <v>64</v>
      </c>
      <c r="G182" t="s">
        <v>59</v>
      </c>
      <c r="H182" s="1">
        <v>44540</v>
      </c>
      <c r="I182" s="1">
        <v>44210</v>
      </c>
      <c r="J182" s="1">
        <v>44210</v>
      </c>
      <c r="K182" t="s">
        <v>49</v>
      </c>
      <c r="L182" s="1">
        <v>44241</v>
      </c>
      <c r="M182">
        <v>817666</v>
      </c>
      <c r="N182" t="s">
        <v>41</v>
      </c>
      <c r="O182" t="s">
        <v>65</v>
      </c>
      <c r="P182" t="s">
        <v>51</v>
      </c>
      <c r="Q182" t="s">
        <v>55</v>
      </c>
      <c r="R182">
        <v>70000</v>
      </c>
      <c r="S182">
        <v>8.0699999999999994E-2</v>
      </c>
      <c r="T182">
        <v>180.96</v>
      </c>
      <c r="U182">
        <v>5.4199999999999998E-2</v>
      </c>
      <c r="V182">
        <v>6000</v>
      </c>
      <c r="W182">
        <v>45</v>
      </c>
      <c r="X182">
        <v>6515</v>
      </c>
    </row>
    <row r="183" spans="1:24" x14ac:dyDescent="0.35">
      <c r="A183">
        <v>636676</v>
      </c>
      <c r="B183" t="s">
        <v>95</v>
      </c>
      <c r="C183" t="s">
        <v>35</v>
      </c>
      <c r="D183" t="s">
        <v>102</v>
      </c>
      <c r="E183" t="s">
        <v>292</v>
      </c>
      <c r="F183" t="s">
        <v>64</v>
      </c>
      <c r="G183" t="s">
        <v>59</v>
      </c>
      <c r="H183" s="1">
        <v>44540</v>
      </c>
      <c r="I183" s="1">
        <v>44210</v>
      </c>
      <c r="J183" s="1">
        <v>44210</v>
      </c>
      <c r="K183" t="s">
        <v>49</v>
      </c>
      <c r="L183" s="1">
        <v>44241</v>
      </c>
      <c r="M183">
        <v>815592</v>
      </c>
      <c r="N183" t="s">
        <v>41</v>
      </c>
      <c r="O183" t="s">
        <v>104</v>
      </c>
      <c r="P183" t="s">
        <v>51</v>
      </c>
      <c r="Q183" t="s">
        <v>55</v>
      </c>
      <c r="R183">
        <v>51000</v>
      </c>
      <c r="S183">
        <v>1.37E-2</v>
      </c>
      <c r="T183">
        <v>181.97</v>
      </c>
      <c r="U183">
        <v>5.79E-2</v>
      </c>
      <c r="V183">
        <v>6000</v>
      </c>
      <c r="W183">
        <v>10</v>
      </c>
      <c r="X183">
        <v>6551</v>
      </c>
    </row>
    <row r="184" spans="1:24" x14ac:dyDescent="0.35">
      <c r="A184">
        <v>818975</v>
      </c>
      <c r="B184" t="s">
        <v>177</v>
      </c>
      <c r="C184" t="s">
        <v>35</v>
      </c>
      <c r="D184" t="s">
        <v>102</v>
      </c>
      <c r="E184" t="s">
        <v>293</v>
      </c>
      <c r="F184" t="s">
        <v>64</v>
      </c>
      <c r="G184" t="s">
        <v>59</v>
      </c>
      <c r="H184" s="1">
        <v>44388</v>
      </c>
      <c r="I184" s="1">
        <v>44513</v>
      </c>
      <c r="J184" s="1">
        <v>44513</v>
      </c>
      <c r="K184" t="s">
        <v>49</v>
      </c>
      <c r="L184" s="1">
        <v>44543</v>
      </c>
      <c r="M184">
        <v>1027019</v>
      </c>
      <c r="N184" t="s">
        <v>41</v>
      </c>
      <c r="O184" t="s">
        <v>104</v>
      </c>
      <c r="P184" t="s">
        <v>51</v>
      </c>
      <c r="Q184" t="s">
        <v>55</v>
      </c>
      <c r="R184">
        <v>41664</v>
      </c>
      <c r="S184">
        <v>0.15290000000000001</v>
      </c>
      <c r="T184">
        <v>121.67</v>
      </c>
      <c r="U184">
        <v>5.9900000000000002E-2</v>
      </c>
      <c r="V184">
        <v>4000</v>
      </c>
      <c r="W184">
        <v>26</v>
      </c>
      <c r="X184">
        <v>4254</v>
      </c>
    </row>
    <row r="185" spans="1:24" x14ac:dyDescent="0.35">
      <c r="A185">
        <v>608997</v>
      </c>
      <c r="B185" t="s">
        <v>114</v>
      </c>
      <c r="C185" t="s">
        <v>35</v>
      </c>
      <c r="D185" t="s">
        <v>102</v>
      </c>
      <c r="E185" t="s">
        <v>294</v>
      </c>
      <c r="F185" t="s">
        <v>64</v>
      </c>
      <c r="G185" t="s">
        <v>59</v>
      </c>
      <c r="H185" s="1">
        <v>44510</v>
      </c>
      <c r="I185" s="1">
        <v>44481</v>
      </c>
      <c r="J185" s="1">
        <v>44481</v>
      </c>
      <c r="K185" t="s">
        <v>49</v>
      </c>
      <c r="L185" s="1">
        <v>44512</v>
      </c>
      <c r="M185">
        <v>773056</v>
      </c>
      <c r="N185" t="s">
        <v>41</v>
      </c>
      <c r="O185" t="s">
        <v>78</v>
      </c>
      <c r="P185" t="s">
        <v>51</v>
      </c>
      <c r="Q185" t="s">
        <v>55</v>
      </c>
      <c r="R185">
        <v>97000</v>
      </c>
      <c r="S185">
        <v>0.1018</v>
      </c>
      <c r="T185">
        <v>252.86</v>
      </c>
      <c r="U185">
        <v>6.9099999999999995E-2</v>
      </c>
      <c r="V185">
        <v>12975</v>
      </c>
      <c r="W185">
        <v>12</v>
      </c>
      <c r="X185">
        <v>8921</v>
      </c>
    </row>
    <row r="186" spans="1:24" x14ac:dyDescent="0.35">
      <c r="A186">
        <v>775213</v>
      </c>
      <c r="B186" t="s">
        <v>34</v>
      </c>
      <c r="C186" t="s">
        <v>35</v>
      </c>
      <c r="D186" t="s">
        <v>130</v>
      </c>
      <c r="E186" t="s">
        <v>295</v>
      </c>
      <c r="F186" t="s">
        <v>64</v>
      </c>
      <c r="G186" t="s">
        <v>59</v>
      </c>
      <c r="H186" s="1">
        <v>44358</v>
      </c>
      <c r="I186" s="1">
        <v>44361</v>
      </c>
      <c r="J186" s="1">
        <v>44361</v>
      </c>
      <c r="K186" t="s">
        <v>49</v>
      </c>
      <c r="L186" s="1">
        <v>44391</v>
      </c>
      <c r="M186">
        <v>977451</v>
      </c>
      <c r="N186" t="s">
        <v>41</v>
      </c>
      <c r="O186" t="s">
        <v>65</v>
      </c>
      <c r="P186" t="s">
        <v>51</v>
      </c>
      <c r="Q186" t="s">
        <v>55</v>
      </c>
      <c r="R186">
        <v>68000</v>
      </c>
      <c r="S186">
        <v>1.4500000000000001E-2</v>
      </c>
      <c r="T186">
        <v>90.48</v>
      </c>
      <c r="U186">
        <v>5.4199999999999998E-2</v>
      </c>
      <c r="V186">
        <v>3000</v>
      </c>
      <c r="W186">
        <v>25</v>
      </c>
      <c r="X186">
        <v>3257</v>
      </c>
    </row>
    <row r="187" spans="1:24" x14ac:dyDescent="0.35">
      <c r="A187">
        <v>446193</v>
      </c>
      <c r="B187" t="s">
        <v>72</v>
      </c>
      <c r="C187" t="s">
        <v>35</v>
      </c>
      <c r="D187" t="s">
        <v>130</v>
      </c>
      <c r="E187" t="s">
        <v>296</v>
      </c>
      <c r="F187" t="s">
        <v>64</v>
      </c>
      <c r="G187" t="s">
        <v>59</v>
      </c>
      <c r="H187" s="1">
        <v>44478</v>
      </c>
      <c r="I187" s="1">
        <v>44302</v>
      </c>
      <c r="J187" s="1">
        <v>44481</v>
      </c>
      <c r="K187" t="s">
        <v>49</v>
      </c>
      <c r="L187" s="1">
        <v>44512</v>
      </c>
      <c r="M187">
        <v>423921</v>
      </c>
      <c r="N187" t="s">
        <v>41</v>
      </c>
      <c r="O187" t="s">
        <v>104</v>
      </c>
      <c r="P187" t="s">
        <v>51</v>
      </c>
      <c r="Q187" t="s">
        <v>55</v>
      </c>
      <c r="R187">
        <v>52700</v>
      </c>
      <c r="S187">
        <v>0.1724</v>
      </c>
      <c r="T187">
        <v>124.24</v>
      </c>
      <c r="U187">
        <v>7.3999999999999996E-2</v>
      </c>
      <c r="V187">
        <v>4000</v>
      </c>
      <c r="W187">
        <v>18</v>
      </c>
      <c r="X187">
        <v>4472</v>
      </c>
    </row>
    <row r="188" spans="1:24" x14ac:dyDescent="0.35">
      <c r="A188">
        <v>828138</v>
      </c>
      <c r="B188" t="s">
        <v>34</v>
      </c>
      <c r="C188" t="s">
        <v>35</v>
      </c>
      <c r="D188" t="s">
        <v>130</v>
      </c>
      <c r="E188" t="s">
        <v>234</v>
      </c>
      <c r="F188" t="s">
        <v>64</v>
      </c>
      <c r="G188" t="s">
        <v>59</v>
      </c>
      <c r="H188" s="1">
        <v>44388</v>
      </c>
      <c r="I188" s="1">
        <v>44208</v>
      </c>
      <c r="J188" s="1">
        <v>44208</v>
      </c>
      <c r="K188" t="s">
        <v>49</v>
      </c>
      <c r="L188" s="1">
        <v>44239</v>
      </c>
      <c r="M188">
        <v>1037146</v>
      </c>
      <c r="N188" t="s">
        <v>41</v>
      </c>
      <c r="O188" t="s">
        <v>104</v>
      </c>
      <c r="P188" t="s">
        <v>51</v>
      </c>
      <c r="Q188" t="s">
        <v>55</v>
      </c>
      <c r="R188">
        <v>55000</v>
      </c>
      <c r="S188">
        <v>0.1462</v>
      </c>
      <c r="T188">
        <v>91.26</v>
      </c>
      <c r="U188">
        <v>5.9900000000000002E-2</v>
      </c>
      <c r="V188">
        <v>3000</v>
      </c>
      <c r="W188">
        <v>39</v>
      </c>
      <c r="X188">
        <v>3071</v>
      </c>
    </row>
    <row r="189" spans="1:24" x14ac:dyDescent="0.35">
      <c r="A189">
        <v>444464</v>
      </c>
      <c r="B189" t="s">
        <v>98</v>
      </c>
      <c r="C189" t="s">
        <v>35</v>
      </c>
      <c r="D189" t="s">
        <v>36</v>
      </c>
      <c r="E189" t="s">
        <v>297</v>
      </c>
      <c r="F189" t="s">
        <v>64</v>
      </c>
      <c r="G189" t="s">
        <v>59</v>
      </c>
      <c r="H189" s="1">
        <v>44448</v>
      </c>
      <c r="I189" s="1">
        <v>44450</v>
      </c>
      <c r="J189" s="1">
        <v>44509</v>
      </c>
      <c r="K189" t="s">
        <v>49</v>
      </c>
      <c r="L189" s="1">
        <v>44539</v>
      </c>
      <c r="M189">
        <v>541920</v>
      </c>
      <c r="N189" t="s">
        <v>41</v>
      </c>
      <c r="O189" t="s">
        <v>110</v>
      </c>
      <c r="P189" t="s">
        <v>51</v>
      </c>
      <c r="Q189" t="s">
        <v>55</v>
      </c>
      <c r="R189">
        <v>45000</v>
      </c>
      <c r="S189">
        <v>0.1139</v>
      </c>
      <c r="T189">
        <v>185.76</v>
      </c>
      <c r="U189">
        <v>7.7399999999999997E-2</v>
      </c>
      <c r="V189">
        <v>5950</v>
      </c>
      <c r="W189">
        <v>18</v>
      </c>
      <c r="X189">
        <v>5989</v>
      </c>
    </row>
    <row r="190" spans="1:24" x14ac:dyDescent="0.35">
      <c r="A190">
        <v>481657</v>
      </c>
      <c r="B190" t="s">
        <v>95</v>
      </c>
      <c r="C190" t="s">
        <v>35</v>
      </c>
      <c r="D190" t="s">
        <v>36</v>
      </c>
      <c r="E190" t="s">
        <v>298</v>
      </c>
      <c r="F190" t="s">
        <v>64</v>
      </c>
      <c r="G190" t="s">
        <v>59</v>
      </c>
      <c r="H190" s="1">
        <v>44237</v>
      </c>
      <c r="I190" s="1">
        <v>44302</v>
      </c>
      <c r="J190" s="1">
        <v>44328</v>
      </c>
      <c r="K190" t="s">
        <v>49</v>
      </c>
      <c r="L190" s="1">
        <v>44359</v>
      </c>
      <c r="M190">
        <v>612600</v>
      </c>
      <c r="N190" t="s">
        <v>41</v>
      </c>
      <c r="O190" t="s">
        <v>75</v>
      </c>
      <c r="P190" t="s">
        <v>51</v>
      </c>
      <c r="Q190" t="s">
        <v>55</v>
      </c>
      <c r="R190">
        <v>58000</v>
      </c>
      <c r="S190">
        <v>9.8900000000000002E-2</v>
      </c>
      <c r="T190">
        <v>298.64999999999998</v>
      </c>
      <c r="U190">
        <v>7.51E-2</v>
      </c>
      <c r="V190">
        <v>9600</v>
      </c>
      <c r="W190">
        <v>11</v>
      </c>
      <c r="X190">
        <v>10669</v>
      </c>
    </row>
    <row r="191" spans="1:24" x14ac:dyDescent="0.35">
      <c r="A191">
        <v>997561</v>
      </c>
      <c r="B191" t="s">
        <v>203</v>
      </c>
      <c r="C191" t="s">
        <v>35</v>
      </c>
      <c r="D191" t="s">
        <v>62</v>
      </c>
      <c r="E191" t="s">
        <v>299</v>
      </c>
      <c r="F191" t="s">
        <v>64</v>
      </c>
      <c r="G191" t="s">
        <v>59</v>
      </c>
      <c r="H191" s="1">
        <v>44480</v>
      </c>
      <c r="I191" s="1">
        <v>44545</v>
      </c>
      <c r="J191" s="1">
        <v>44328</v>
      </c>
      <c r="K191" t="s">
        <v>49</v>
      </c>
      <c r="L191" s="1">
        <v>44359</v>
      </c>
      <c r="M191">
        <v>1222660</v>
      </c>
      <c r="N191" t="s">
        <v>41</v>
      </c>
      <c r="O191" t="s">
        <v>110</v>
      </c>
      <c r="P191" t="s">
        <v>51</v>
      </c>
      <c r="Q191" t="s">
        <v>55</v>
      </c>
      <c r="R191">
        <v>80796</v>
      </c>
      <c r="S191">
        <v>0.1019</v>
      </c>
      <c r="T191">
        <v>155.56</v>
      </c>
      <c r="U191">
        <v>7.51E-2</v>
      </c>
      <c r="V191">
        <v>5000</v>
      </c>
      <c r="W191">
        <v>29</v>
      </c>
      <c r="X191">
        <v>5061</v>
      </c>
    </row>
    <row r="192" spans="1:24" x14ac:dyDescent="0.35">
      <c r="A192">
        <v>891766</v>
      </c>
      <c r="B192" t="s">
        <v>138</v>
      </c>
      <c r="C192" t="s">
        <v>35</v>
      </c>
      <c r="D192" t="s">
        <v>67</v>
      </c>
      <c r="E192" t="s">
        <v>300</v>
      </c>
      <c r="F192" t="s">
        <v>64</v>
      </c>
      <c r="G192" t="s">
        <v>59</v>
      </c>
      <c r="H192" s="1">
        <v>44450</v>
      </c>
      <c r="I192" s="1">
        <v>44545</v>
      </c>
      <c r="J192" s="1">
        <v>44361</v>
      </c>
      <c r="K192" t="s">
        <v>49</v>
      </c>
      <c r="L192" s="1">
        <v>44391</v>
      </c>
      <c r="M192">
        <v>1108628</v>
      </c>
      <c r="N192" t="s">
        <v>41</v>
      </c>
      <c r="O192" t="s">
        <v>75</v>
      </c>
      <c r="P192" t="s">
        <v>51</v>
      </c>
      <c r="Q192" t="s">
        <v>55</v>
      </c>
      <c r="R192">
        <v>30000</v>
      </c>
      <c r="S192">
        <v>9.1999999999999998E-2</v>
      </c>
      <c r="T192">
        <v>159.59</v>
      </c>
      <c r="U192">
        <v>7.9000000000000001E-2</v>
      </c>
      <c r="V192">
        <v>5100</v>
      </c>
      <c r="W192">
        <v>23</v>
      </c>
      <c r="X192">
        <v>5734</v>
      </c>
    </row>
    <row r="193" spans="1:24" x14ac:dyDescent="0.35">
      <c r="A193">
        <v>749248</v>
      </c>
      <c r="B193" t="s">
        <v>56</v>
      </c>
      <c r="C193" t="s">
        <v>35</v>
      </c>
      <c r="D193" t="s">
        <v>130</v>
      </c>
      <c r="E193" t="s">
        <v>301</v>
      </c>
      <c r="F193" t="s">
        <v>64</v>
      </c>
      <c r="G193" t="s">
        <v>59</v>
      </c>
      <c r="H193" s="1">
        <v>44327</v>
      </c>
      <c r="I193" s="1">
        <v>44332</v>
      </c>
      <c r="J193" s="1">
        <v>44299</v>
      </c>
      <c r="K193" t="s">
        <v>49</v>
      </c>
      <c r="L193" s="1">
        <v>44329</v>
      </c>
      <c r="M193">
        <v>948466</v>
      </c>
      <c r="N193" t="s">
        <v>41</v>
      </c>
      <c r="O193" t="s">
        <v>110</v>
      </c>
      <c r="P193" t="s">
        <v>51</v>
      </c>
      <c r="Q193" t="s">
        <v>55</v>
      </c>
      <c r="R193">
        <v>73440</v>
      </c>
      <c r="S193">
        <v>5.5899999999999998E-2</v>
      </c>
      <c r="T193">
        <v>216.11</v>
      </c>
      <c r="U193">
        <v>6.9900000000000004E-2</v>
      </c>
      <c r="V193">
        <v>7000</v>
      </c>
      <c r="W193">
        <v>11</v>
      </c>
      <c r="X193">
        <v>7670</v>
      </c>
    </row>
    <row r="194" spans="1:24" x14ac:dyDescent="0.35">
      <c r="A194">
        <v>353365</v>
      </c>
      <c r="B194" t="s">
        <v>72</v>
      </c>
      <c r="C194" t="s">
        <v>35</v>
      </c>
      <c r="D194" t="s">
        <v>62</v>
      </c>
      <c r="E194" t="s">
        <v>302</v>
      </c>
      <c r="F194" t="s">
        <v>64</v>
      </c>
      <c r="G194" t="s">
        <v>59</v>
      </c>
      <c r="H194" s="1">
        <v>44416</v>
      </c>
      <c r="I194" s="1">
        <v>44419</v>
      </c>
      <c r="J194" s="1">
        <v>44419</v>
      </c>
      <c r="K194" t="s">
        <v>49</v>
      </c>
      <c r="L194" s="1">
        <v>44450</v>
      </c>
      <c r="M194">
        <v>356975</v>
      </c>
      <c r="N194" t="s">
        <v>41</v>
      </c>
      <c r="O194" t="s">
        <v>75</v>
      </c>
      <c r="P194" t="s">
        <v>51</v>
      </c>
      <c r="Q194" t="s">
        <v>55</v>
      </c>
      <c r="R194">
        <v>26796</v>
      </c>
      <c r="S194">
        <v>6.5799999999999997E-2</v>
      </c>
      <c r="T194">
        <v>78.72</v>
      </c>
      <c r="U194">
        <v>8.3199999999999996E-2</v>
      </c>
      <c r="V194">
        <v>3000</v>
      </c>
      <c r="W194">
        <v>15</v>
      </c>
      <c r="X194">
        <v>2834</v>
      </c>
    </row>
    <row r="195" spans="1:24" x14ac:dyDescent="0.35">
      <c r="A195">
        <v>1032953</v>
      </c>
      <c r="B195" t="s">
        <v>95</v>
      </c>
      <c r="C195" t="s">
        <v>35</v>
      </c>
      <c r="D195" t="s">
        <v>62</v>
      </c>
      <c r="E195" t="s">
        <v>303</v>
      </c>
      <c r="F195" t="s">
        <v>64</v>
      </c>
      <c r="G195" t="s">
        <v>59</v>
      </c>
      <c r="H195" s="1">
        <v>44511</v>
      </c>
      <c r="I195" s="1">
        <v>44484</v>
      </c>
      <c r="J195" s="1">
        <v>44208</v>
      </c>
      <c r="K195" t="s">
        <v>49</v>
      </c>
      <c r="L195" s="1">
        <v>44239</v>
      </c>
      <c r="M195">
        <v>1262713</v>
      </c>
      <c r="N195" t="s">
        <v>41</v>
      </c>
      <c r="O195" t="s">
        <v>78</v>
      </c>
      <c r="P195" t="s">
        <v>51</v>
      </c>
      <c r="Q195" t="s">
        <v>55</v>
      </c>
      <c r="R195">
        <v>47500</v>
      </c>
      <c r="S195">
        <v>0.1976</v>
      </c>
      <c r="T195">
        <v>111.14</v>
      </c>
      <c r="U195">
        <v>8.8999999999999996E-2</v>
      </c>
      <c r="V195">
        <v>3500</v>
      </c>
      <c r="W195">
        <v>34</v>
      </c>
      <c r="X195">
        <v>3526</v>
      </c>
    </row>
    <row r="196" spans="1:24" x14ac:dyDescent="0.35">
      <c r="A196">
        <v>442982</v>
      </c>
      <c r="B196" t="s">
        <v>142</v>
      </c>
      <c r="C196" t="s">
        <v>35</v>
      </c>
      <c r="D196" t="s">
        <v>92</v>
      </c>
      <c r="E196" t="s">
        <v>304</v>
      </c>
      <c r="F196" t="s">
        <v>64</v>
      </c>
      <c r="G196" t="s">
        <v>59</v>
      </c>
      <c r="H196" s="1">
        <v>44448</v>
      </c>
      <c r="I196" s="1">
        <v>44388</v>
      </c>
      <c r="J196" s="1">
        <v>44419</v>
      </c>
      <c r="K196" t="s">
        <v>49</v>
      </c>
      <c r="L196" s="1">
        <v>44450</v>
      </c>
      <c r="M196">
        <v>538542</v>
      </c>
      <c r="N196" t="s">
        <v>41</v>
      </c>
      <c r="O196" t="s">
        <v>110</v>
      </c>
      <c r="P196" t="s">
        <v>51</v>
      </c>
      <c r="Q196" t="s">
        <v>55</v>
      </c>
      <c r="R196">
        <v>79000</v>
      </c>
      <c r="S196">
        <v>3.1699999999999999E-2</v>
      </c>
      <c r="T196">
        <v>218.54</v>
      </c>
      <c r="U196">
        <v>7.7399999999999997E-2</v>
      </c>
      <c r="V196">
        <v>7000</v>
      </c>
      <c r="W196">
        <v>22</v>
      </c>
      <c r="X196">
        <v>7724</v>
      </c>
    </row>
    <row r="197" spans="1:24" x14ac:dyDescent="0.35">
      <c r="A197">
        <v>888206</v>
      </c>
      <c r="B197" t="s">
        <v>199</v>
      </c>
      <c r="C197" t="s">
        <v>35</v>
      </c>
      <c r="D197" t="s">
        <v>62</v>
      </c>
      <c r="E197" t="s">
        <v>305</v>
      </c>
      <c r="F197" t="s">
        <v>64</v>
      </c>
      <c r="G197" t="s">
        <v>59</v>
      </c>
      <c r="H197" s="1">
        <v>44450</v>
      </c>
      <c r="I197" s="1">
        <v>44511</v>
      </c>
      <c r="J197" s="1">
        <v>44511</v>
      </c>
      <c r="K197" t="s">
        <v>49</v>
      </c>
      <c r="L197" s="1">
        <v>44541</v>
      </c>
      <c r="M197">
        <v>1104499</v>
      </c>
      <c r="N197" t="s">
        <v>41</v>
      </c>
      <c r="O197" t="s">
        <v>104</v>
      </c>
      <c r="P197" t="s">
        <v>51</v>
      </c>
      <c r="Q197" t="s">
        <v>55</v>
      </c>
      <c r="R197">
        <v>49536</v>
      </c>
      <c r="S197">
        <v>9.0800000000000006E-2</v>
      </c>
      <c r="T197">
        <v>159.66</v>
      </c>
      <c r="U197">
        <v>6.6199999999999995E-2</v>
      </c>
      <c r="V197">
        <v>5200</v>
      </c>
      <c r="W197">
        <v>29</v>
      </c>
      <c r="X197">
        <v>5229</v>
      </c>
    </row>
    <row r="198" spans="1:24" x14ac:dyDescent="0.35">
      <c r="A198">
        <v>793476</v>
      </c>
      <c r="B198" t="s">
        <v>306</v>
      </c>
      <c r="C198" t="s">
        <v>35</v>
      </c>
      <c r="D198" t="s">
        <v>62</v>
      </c>
      <c r="E198" t="s">
        <v>307</v>
      </c>
      <c r="F198" t="s">
        <v>64</v>
      </c>
      <c r="G198" t="s">
        <v>59</v>
      </c>
      <c r="H198" s="1">
        <v>44358</v>
      </c>
      <c r="I198" s="1">
        <v>44420</v>
      </c>
      <c r="J198" s="1">
        <v>44420</v>
      </c>
      <c r="K198" t="s">
        <v>49</v>
      </c>
      <c r="L198" s="1">
        <v>44451</v>
      </c>
      <c r="M198">
        <v>997991</v>
      </c>
      <c r="N198" t="s">
        <v>41</v>
      </c>
      <c r="O198" t="s">
        <v>104</v>
      </c>
      <c r="P198" t="s">
        <v>51</v>
      </c>
      <c r="Q198" t="s">
        <v>55</v>
      </c>
      <c r="R198">
        <v>96000</v>
      </c>
      <c r="S198">
        <v>0.14649999999999999</v>
      </c>
      <c r="T198">
        <v>127.76</v>
      </c>
      <c r="U198">
        <v>5.9900000000000002E-2</v>
      </c>
      <c r="V198">
        <v>4200</v>
      </c>
      <c r="W198">
        <v>20</v>
      </c>
      <c r="X198">
        <v>4430</v>
      </c>
    </row>
    <row r="199" spans="1:24" x14ac:dyDescent="0.35">
      <c r="A199">
        <v>777143</v>
      </c>
      <c r="B199" t="s">
        <v>177</v>
      </c>
      <c r="C199" t="s">
        <v>35</v>
      </c>
      <c r="D199" t="s">
        <v>62</v>
      </c>
      <c r="E199" t="s">
        <v>308</v>
      </c>
      <c r="F199" t="s">
        <v>64</v>
      </c>
      <c r="G199" t="s">
        <v>59</v>
      </c>
      <c r="H199" s="1">
        <v>44358</v>
      </c>
      <c r="I199" s="1">
        <v>44332</v>
      </c>
      <c r="J199" s="1">
        <v>44240</v>
      </c>
      <c r="K199" t="s">
        <v>49</v>
      </c>
      <c r="L199" s="1">
        <v>44268</v>
      </c>
      <c r="M199">
        <v>979595</v>
      </c>
      <c r="N199" t="s">
        <v>41</v>
      </c>
      <c r="O199" t="s">
        <v>110</v>
      </c>
      <c r="P199" t="s">
        <v>51</v>
      </c>
      <c r="Q199" t="s">
        <v>55</v>
      </c>
      <c r="R199">
        <v>69600</v>
      </c>
      <c r="S199">
        <v>0.13100000000000001</v>
      </c>
      <c r="T199">
        <v>37.049999999999997</v>
      </c>
      <c r="U199">
        <v>6.9900000000000004E-2</v>
      </c>
      <c r="V199">
        <v>1200</v>
      </c>
      <c r="W199">
        <v>22</v>
      </c>
      <c r="X199">
        <v>1305</v>
      </c>
    </row>
    <row r="200" spans="1:24" x14ac:dyDescent="0.35">
      <c r="A200">
        <v>978335</v>
      </c>
      <c r="B200" t="s">
        <v>56</v>
      </c>
      <c r="C200" t="s">
        <v>35</v>
      </c>
      <c r="D200" t="s">
        <v>67</v>
      </c>
      <c r="E200" t="s">
        <v>309</v>
      </c>
      <c r="F200" t="s">
        <v>64</v>
      </c>
      <c r="G200" t="s">
        <v>59</v>
      </c>
      <c r="H200" s="1">
        <v>44480</v>
      </c>
      <c r="I200" s="1">
        <v>44242</v>
      </c>
      <c r="J200" s="1">
        <v>44481</v>
      </c>
      <c r="K200" t="s">
        <v>49</v>
      </c>
      <c r="L200" s="1">
        <v>44512</v>
      </c>
      <c r="M200">
        <v>1201393</v>
      </c>
      <c r="N200" t="s">
        <v>41</v>
      </c>
      <c r="O200" t="s">
        <v>65</v>
      </c>
      <c r="P200" t="s">
        <v>51</v>
      </c>
      <c r="Q200" t="s">
        <v>55</v>
      </c>
      <c r="R200">
        <v>84554.16</v>
      </c>
      <c r="S200">
        <v>0.15240000000000001</v>
      </c>
      <c r="T200">
        <v>109.57</v>
      </c>
      <c r="U200">
        <v>6.0299999999999999E-2</v>
      </c>
      <c r="V200">
        <v>3600</v>
      </c>
      <c r="W200">
        <v>32</v>
      </c>
      <c r="X200">
        <v>3768</v>
      </c>
    </row>
    <row r="201" spans="1:24" x14ac:dyDescent="0.35">
      <c r="A201">
        <v>664660</v>
      </c>
      <c r="B201" t="s">
        <v>147</v>
      </c>
      <c r="C201" t="s">
        <v>35</v>
      </c>
      <c r="D201" t="s">
        <v>67</v>
      </c>
      <c r="E201" t="s">
        <v>310</v>
      </c>
      <c r="F201" t="s">
        <v>64</v>
      </c>
      <c r="G201" t="s">
        <v>59</v>
      </c>
      <c r="H201" s="1">
        <v>44238</v>
      </c>
      <c r="I201" s="1">
        <v>44480</v>
      </c>
      <c r="J201" s="1">
        <v>44480</v>
      </c>
      <c r="K201" t="s">
        <v>49</v>
      </c>
      <c r="L201" s="1">
        <v>44511</v>
      </c>
      <c r="M201">
        <v>849849</v>
      </c>
      <c r="N201" t="s">
        <v>41</v>
      </c>
      <c r="O201" t="s">
        <v>65</v>
      </c>
      <c r="P201" t="s">
        <v>51</v>
      </c>
      <c r="Q201" t="s">
        <v>55</v>
      </c>
      <c r="R201">
        <v>90000</v>
      </c>
      <c r="S201">
        <v>0.10349999999999999</v>
      </c>
      <c r="T201">
        <v>90.48</v>
      </c>
      <c r="U201">
        <v>5.4199999999999998E-2</v>
      </c>
      <c r="V201">
        <v>3000</v>
      </c>
      <c r="W201">
        <v>30</v>
      </c>
      <c r="X201">
        <v>3099</v>
      </c>
    </row>
    <row r="202" spans="1:24" x14ac:dyDescent="0.35">
      <c r="A202">
        <v>510217</v>
      </c>
      <c r="B202" t="s">
        <v>72</v>
      </c>
      <c r="C202" t="s">
        <v>35</v>
      </c>
      <c r="D202" t="s">
        <v>67</v>
      </c>
      <c r="E202" t="s">
        <v>311</v>
      </c>
      <c r="F202" t="s">
        <v>64</v>
      </c>
      <c r="G202" t="s">
        <v>59</v>
      </c>
      <c r="H202" s="1">
        <v>44326</v>
      </c>
      <c r="I202" s="1">
        <v>44392</v>
      </c>
      <c r="J202" s="1">
        <v>44329</v>
      </c>
      <c r="K202" t="s">
        <v>49</v>
      </c>
      <c r="L202" s="1">
        <v>44360</v>
      </c>
      <c r="M202">
        <v>658773</v>
      </c>
      <c r="N202" t="s">
        <v>41</v>
      </c>
      <c r="O202" t="s">
        <v>104</v>
      </c>
      <c r="P202" t="s">
        <v>51</v>
      </c>
      <c r="Q202" t="s">
        <v>55</v>
      </c>
      <c r="R202">
        <v>85000</v>
      </c>
      <c r="S202">
        <v>0.12759999999999999</v>
      </c>
      <c r="T202">
        <v>123.08</v>
      </c>
      <c r="U202">
        <v>6.7599999999999993E-2</v>
      </c>
      <c r="V202">
        <v>4000</v>
      </c>
      <c r="W202">
        <v>27</v>
      </c>
      <c r="X202">
        <v>4431</v>
      </c>
    </row>
    <row r="203" spans="1:24" x14ac:dyDescent="0.35">
      <c r="A203">
        <v>578534</v>
      </c>
      <c r="B203" t="s">
        <v>163</v>
      </c>
      <c r="C203" t="s">
        <v>35</v>
      </c>
      <c r="D203" t="s">
        <v>67</v>
      </c>
      <c r="E203" t="s">
        <v>312</v>
      </c>
      <c r="F203" t="s">
        <v>64</v>
      </c>
      <c r="G203" t="s">
        <v>59</v>
      </c>
      <c r="H203" s="1">
        <v>44449</v>
      </c>
      <c r="I203" s="1">
        <v>44423</v>
      </c>
      <c r="J203" s="1">
        <v>44452</v>
      </c>
      <c r="K203" t="s">
        <v>49</v>
      </c>
      <c r="L203" s="1">
        <v>44482</v>
      </c>
      <c r="M203">
        <v>743854</v>
      </c>
      <c r="N203" t="s">
        <v>41</v>
      </c>
      <c r="O203" t="s">
        <v>78</v>
      </c>
      <c r="P203" t="s">
        <v>51</v>
      </c>
      <c r="Q203" t="s">
        <v>55</v>
      </c>
      <c r="R203">
        <v>35100</v>
      </c>
      <c r="S203">
        <v>0.1593</v>
      </c>
      <c r="T203">
        <v>145.46</v>
      </c>
      <c r="U203">
        <v>7.8799999999999995E-2</v>
      </c>
      <c r="V203">
        <v>4650</v>
      </c>
      <c r="W203">
        <v>10</v>
      </c>
      <c r="X203">
        <v>5237</v>
      </c>
    </row>
    <row r="204" spans="1:24" x14ac:dyDescent="0.35">
      <c r="A204">
        <v>795748</v>
      </c>
      <c r="B204" t="s">
        <v>56</v>
      </c>
      <c r="C204" t="s">
        <v>35</v>
      </c>
      <c r="D204" t="s">
        <v>67</v>
      </c>
      <c r="E204" t="s">
        <v>313</v>
      </c>
      <c r="F204" t="s">
        <v>64</v>
      </c>
      <c r="G204" t="s">
        <v>59</v>
      </c>
      <c r="H204" s="1">
        <v>44358</v>
      </c>
      <c r="I204" s="1">
        <v>44332</v>
      </c>
      <c r="J204" s="1">
        <v>44361</v>
      </c>
      <c r="K204" t="s">
        <v>49</v>
      </c>
      <c r="L204" s="1">
        <v>44391</v>
      </c>
      <c r="M204">
        <v>1000505</v>
      </c>
      <c r="N204" t="s">
        <v>41</v>
      </c>
      <c r="O204" t="s">
        <v>78</v>
      </c>
      <c r="P204" t="s">
        <v>51</v>
      </c>
      <c r="Q204" t="s">
        <v>55</v>
      </c>
      <c r="R204">
        <v>45600</v>
      </c>
      <c r="S204">
        <v>0.1605</v>
      </c>
      <c r="T204">
        <v>45.77</v>
      </c>
      <c r="U204">
        <v>8.4900000000000003E-2</v>
      </c>
      <c r="V204">
        <v>1450</v>
      </c>
      <c r="W204">
        <v>18</v>
      </c>
      <c r="X204">
        <v>1647</v>
      </c>
    </row>
    <row r="205" spans="1:24" x14ac:dyDescent="0.35">
      <c r="A205">
        <v>660364</v>
      </c>
      <c r="B205" t="s">
        <v>45</v>
      </c>
      <c r="C205" t="s">
        <v>35</v>
      </c>
      <c r="D205" t="s">
        <v>102</v>
      </c>
      <c r="E205" t="s">
        <v>314</v>
      </c>
      <c r="F205" t="s">
        <v>64</v>
      </c>
      <c r="G205" t="s">
        <v>59</v>
      </c>
      <c r="H205" s="1">
        <v>44207</v>
      </c>
      <c r="I205" s="1">
        <v>44359</v>
      </c>
      <c r="J205" s="1">
        <v>44359</v>
      </c>
      <c r="K205" t="s">
        <v>49</v>
      </c>
      <c r="L205" s="1">
        <v>44389</v>
      </c>
      <c r="M205">
        <v>844598</v>
      </c>
      <c r="N205" t="s">
        <v>41</v>
      </c>
      <c r="O205" t="s">
        <v>110</v>
      </c>
      <c r="P205" t="s">
        <v>51</v>
      </c>
      <c r="Q205" t="s">
        <v>55</v>
      </c>
      <c r="R205">
        <v>81504</v>
      </c>
      <c r="S205">
        <v>0.24879999999999999</v>
      </c>
      <c r="T205">
        <v>74.02</v>
      </c>
      <c r="U205">
        <v>6.9199999999999998E-2</v>
      </c>
      <c r="V205">
        <v>2400</v>
      </c>
      <c r="W205">
        <v>27</v>
      </c>
      <c r="X205">
        <v>2572</v>
      </c>
    </row>
    <row r="206" spans="1:24" x14ac:dyDescent="0.35">
      <c r="A206">
        <v>869076</v>
      </c>
      <c r="B206" t="s">
        <v>107</v>
      </c>
      <c r="C206" t="s">
        <v>35</v>
      </c>
      <c r="D206" t="s">
        <v>102</v>
      </c>
      <c r="E206" t="s">
        <v>315</v>
      </c>
      <c r="F206" t="s">
        <v>64</v>
      </c>
      <c r="G206" t="s">
        <v>59</v>
      </c>
      <c r="H206" s="1">
        <v>44450</v>
      </c>
      <c r="I206" s="1">
        <v>44302</v>
      </c>
      <c r="J206" s="1">
        <v>44268</v>
      </c>
      <c r="K206" t="s">
        <v>49</v>
      </c>
      <c r="L206" s="1">
        <v>44299</v>
      </c>
      <c r="M206">
        <v>1064045</v>
      </c>
      <c r="N206" t="s">
        <v>41</v>
      </c>
      <c r="O206" t="s">
        <v>75</v>
      </c>
      <c r="P206" t="s">
        <v>51</v>
      </c>
      <c r="Q206" t="s">
        <v>55</v>
      </c>
      <c r="R206">
        <v>97000</v>
      </c>
      <c r="S206">
        <v>8.7800000000000003E-2</v>
      </c>
      <c r="T206">
        <v>186.61</v>
      </c>
      <c r="U206">
        <v>7.4899999999999994E-2</v>
      </c>
      <c r="V206">
        <v>6000</v>
      </c>
      <c r="W206">
        <v>20</v>
      </c>
      <c r="X206">
        <v>6527</v>
      </c>
    </row>
    <row r="207" spans="1:24" x14ac:dyDescent="0.35">
      <c r="A207">
        <v>537890</v>
      </c>
      <c r="B207" t="s">
        <v>134</v>
      </c>
      <c r="C207" t="s">
        <v>35</v>
      </c>
      <c r="D207" t="s">
        <v>136</v>
      </c>
      <c r="E207" t="s">
        <v>316</v>
      </c>
      <c r="F207" t="s">
        <v>64</v>
      </c>
      <c r="G207" t="s">
        <v>59</v>
      </c>
      <c r="H207" s="1">
        <v>44357</v>
      </c>
      <c r="I207" s="1">
        <v>44391</v>
      </c>
      <c r="J207" s="1">
        <v>44389</v>
      </c>
      <c r="K207" t="s">
        <v>49</v>
      </c>
      <c r="L207" s="1">
        <v>44420</v>
      </c>
      <c r="M207">
        <v>694760</v>
      </c>
      <c r="N207" t="s">
        <v>41</v>
      </c>
      <c r="O207" t="s">
        <v>110</v>
      </c>
      <c r="P207" t="s">
        <v>51</v>
      </c>
      <c r="Q207" t="s">
        <v>55</v>
      </c>
      <c r="R207">
        <v>57000</v>
      </c>
      <c r="S207">
        <v>0.1166</v>
      </c>
      <c r="T207">
        <v>216.59</v>
      </c>
      <c r="U207">
        <v>7.1400000000000005E-2</v>
      </c>
      <c r="V207">
        <v>7000</v>
      </c>
      <c r="W207">
        <v>30</v>
      </c>
      <c r="X207">
        <v>7699</v>
      </c>
    </row>
    <row r="208" spans="1:24" x14ac:dyDescent="0.35">
      <c r="A208">
        <v>441568</v>
      </c>
      <c r="B208" t="s">
        <v>56</v>
      </c>
      <c r="C208" t="s">
        <v>35</v>
      </c>
      <c r="D208" t="s">
        <v>46</v>
      </c>
      <c r="E208" t="s">
        <v>317</v>
      </c>
      <c r="F208" t="s">
        <v>64</v>
      </c>
      <c r="G208" t="s">
        <v>59</v>
      </c>
      <c r="H208" s="1">
        <v>44448</v>
      </c>
      <c r="I208" s="1">
        <v>44208</v>
      </c>
      <c r="J208" s="1">
        <v>44208</v>
      </c>
      <c r="K208" t="s">
        <v>49</v>
      </c>
      <c r="L208" s="1">
        <v>44239</v>
      </c>
      <c r="M208">
        <v>535793</v>
      </c>
      <c r="N208" t="s">
        <v>41</v>
      </c>
      <c r="O208" t="s">
        <v>110</v>
      </c>
      <c r="P208" t="s">
        <v>51</v>
      </c>
      <c r="Q208" t="s">
        <v>55</v>
      </c>
      <c r="R208">
        <v>102996</v>
      </c>
      <c r="S208">
        <v>0.1547</v>
      </c>
      <c r="T208">
        <v>249.75</v>
      </c>
      <c r="U208">
        <v>7.7399999999999997E-2</v>
      </c>
      <c r="V208">
        <v>8000</v>
      </c>
      <c r="W208">
        <v>30</v>
      </c>
      <c r="X208">
        <v>8934</v>
      </c>
    </row>
    <row r="209" spans="1:24" x14ac:dyDescent="0.35">
      <c r="A209">
        <v>784597</v>
      </c>
      <c r="B209" t="s">
        <v>168</v>
      </c>
      <c r="C209" t="s">
        <v>35</v>
      </c>
      <c r="D209" t="s">
        <v>92</v>
      </c>
      <c r="E209" t="s">
        <v>318</v>
      </c>
      <c r="F209" t="s">
        <v>64</v>
      </c>
      <c r="G209" t="s">
        <v>59</v>
      </c>
      <c r="H209" s="1">
        <v>44358</v>
      </c>
      <c r="I209" s="1">
        <v>44513</v>
      </c>
      <c r="J209" s="1">
        <v>44451</v>
      </c>
      <c r="K209" t="s">
        <v>49</v>
      </c>
      <c r="L209" s="1">
        <v>44481</v>
      </c>
      <c r="M209">
        <v>963690</v>
      </c>
      <c r="N209" t="s">
        <v>41</v>
      </c>
      <c r="O209" t="s">
        <v>104</v>
      </c>
      <c r="P209" t="s">
        <v>51</v>
      </c>
      <c r="Q209" t="s">
        <v>55</v>
      </c>
      <c r="R209">
        <v>60000</v>
      </c>
      <c r="S209">
        <v>2.5999999999999999E-2</v>
      </c>
      <c r="T209">
        <v>228.14</v>
      </c>
      <c r="U209">
        <v>5.9900000000000002E-2</v>
      </c>
      <c r="V209">
        <v>7500</v>
      </c>
      <c r="W209">
        <v>30</v>
      </c>
      <c r="X209">
        <v>7911</v>
      </c>
    </row>
    <row r="210" spans="1:24" x14ac:dyDescent="0.35">
      <c r="A210">
        <v>617174</v>
      </c>
      <c r="B210" t="s">
        <v>45</v>
      </c>
      <c r="C210" t="s">
        <v>35</v>
      </c>
      <c r="D210" t="s">
        <v>62</v>
      </c>
      <c r="E210" t="s">
        <v>319</v>
      </c>
      <c r="F210" t="s">
        <v>64</v>
      </c>
      <c r="G210" t="s">
        <v>59</v>
      </c>
      <c r="H210" s="1">
        <v>44510</v>
      </c>
      <c r="I210" s="1">
        <v>44332</v>
      </c>
      <c r="J210" s="1">
        <v>44511</v>
      </c>
      <c r="K210" t="s">
        <v>49</v>
      </c>
      <c r="L210" s="1">
        <v>44541</v>
      </c>
      <c r="M210">
        <v>791294</v>
      </c>
      <c r="N210" t="s">
        <v>41</v>
      </c>
      <c r="O210" t="s">
        <v>104</v>
      </c>
      <c r="P210" t="s">
        <v>51</v>
      </c>
      <c r="Q210" t="s">
        <v>55</v>
      </c>
      <c r="R210">
        <v>66560</v>
      </c>
      <c r="S210">
        <v>7.5700000000000003E-2</v>
      </c>
      <c r="T210">
        <v>127.38</v>
      </c>
      <c r="U210">
        <v>5.79E-2</v>
      </c>
      <c r="V210">
        <v>4200</v>
      </c>
      <c r="W210">
        <v>29</v>
      </c>
      <c r="X210">
        <v>4394</v>
      </c>
    </row>
    <row r="211" spans="1:24" x14ac:dyDescent="0.35">
      <c r="A211">
        <v>1004390</v>
      </c>
      <c r="B211" t="s">
        <v>61</v>
      </c>
      <c r="C211" t="s">
        <v>35</v>
      </c>
      <c r="D211" t="s">
        <v>119</v>
      </c>
      <c r="E211" t="s">
        <v>320</v>
      </c>
      <c r="F211" t="s">
        <v>64</v>
      </c>
      <c r="G211" t="s">
        <v>59</v>
      </c>
      <c r="H211" s="1">
        <v>44480</v>
      </c>
      <c r="I211" s="1">
        <v>44268</v>
      </c>
      <c r="J211" s="1">
        <v>44268</v>
      </c>
      <c r="K211" t="s">
        <v>49</v>
      </c>
      <c r="L211" s="1">
        <v>44299</v>
      </c>
      <c r="M211">
        <v>1230821</v>
      </c>
      <c r="N211" t="s">
        <v>41</v>
      </c>
      <c r="O211" t="s">
        <v>104</v>
      </c>
      <c r="P211" t="s">
        <v>51</v>
      </c>
      <c r="Q211" t="s">
        <v>55</v>
      </c>
      <c r="R211">
        <v>124800</v>
      </c>
      <c r="S211">
        <v>0.1124</v>
      </c>
      <c r="T211">
        <v>153.52000000000001</v>
      </c>
      <c r="U211">
        <v>6.6199999999999995E-2</v>
      </c>
      <c r="V211">
        <v>5000</v>
      </c>
      <c r="W211">
        <v>25</v>
      </c>
      <c r="X211">
        <v>5182</v>
      </c>
    </row>
    <row r="212" spans="1:24" x14ac:dyDescent="0.35">
      <c r="A212">
        <v>594970</v>
      </c>
      <c r="B212" t="s">
        <v>61</v>
      </c>
      <c r="C212" t="s">
        <v>35</v>
      </c>
      <c r="D212" t="s">
        <v>119</v>
      </c>
      <c r="E212" t="s">
        <v>321</v>
      </c>
      <c r="F212" t="s">
        <v>64</v>
      </c>
      <c r="G212" t="s">
        <v>59</v>
      </c>
      <c r="H212" s="1">
        <v>44479</v>
      </c>
      <c r="I212" s="1">
        <v>44239</v>
      </c>
      <c r="J212" s="1">
        <v>44208</v>
      </c>
      <c r="K212" t="s">
        <v>49</v>
      </c>
      <c r="L212" s="1">
        <v>44239</v>
      </c>
      <c r="M212">
        <v>763931</v>
      </c>
      <c r="N212" t="s">
        <v>41</v>
      </c>
      <c r="O212" t="s">
        <v>104</v>
      </c>
      <c r="P212" t="s">
        <v>51</v>
      </c>
      <c r="Q212" t="s">
        <v>55</v>
      </c>
      <c r="R212">
        <v>120000</v>
      </c>
      <c r="S212">
        <v>0.21099999999999999</v>
      </c>
      <c r="T212">
        <v>184.61</v>
      </c>
      <c r="U212">
        <v>6.7599999999999993E-2</v>
      </c>
      <c r="V212">
        <v>6000</v>
      </c>
      <c r="W212">
        <v>63</v>
      </c>
      <c r="X212">
        <v>6416</v>
      </c>
    </row>
    <row r="213" spans="1:24" x14ac:dyDescent="0.35">
      <c r="A213">
        <v>577896</v>
      </c>
      <c r="B213" t="s">
        <v>269</v>
      </c>
      <c r="C213" t="s">
        <v>35</v>
      </c>
      <c r="D213" t="s">
        <v>119</v>
      </c>
      <c r="E213" t="s">
        <v>322</v>
      </c>
      <c r="F213" t="s">
        <v>64</v>
      </c>
      <c r="G213" t="s">
        <v>59</v>
      </c>
      <c r="H213" s="1">
        <v>44449</v>
      </c>
      <c r="I213" s="1">
        <v>44332</v>
      </c>
      <c r="J213" s="1">
        <v>44268</v>
      </c>
      <c r="K213" t="s">
        <v>49</v>
      </c>
      <c r="L213" s="1">
        <v>44299</v>
      </c>
      <c r="M213">
        <v>743084</v>
      </c>
      <c r="N213" t="s">
        <v>41</v>
      </c>
      <c r="O213" t="s">
        <v>75</v>
      </c>
      <c r="P213" t="s">
        <v>51</v>
      </c>
      <c r="Q213" t="s">
        <v>55</v>
      </c>
      <c r="R213">
        <v>97200</v>
      </c>
      <c r="S213">
        <v>8.77E-2</v>
      </c>
      <c r="T213">
        <v>171.11</v>
      </c>
      <c r="U213">
        <v>7.51E-2</v>
      </c>
      <c r="V213">
        <v>5500</v>
      </c>
      <c r="W213">
        <v>26</v>
      </c>
      <c r="X213">
        <v>6138</v>
      </c>
    </row>
    <row r="214" spans="1:24" x14ac:dyDescent="0.35">
      <c r="A214">
        <v>427621</v>
      </c>
      <c r="B214" t="s">
        <v>61</v>
      </c>
      <c r="C214" t="s">
        <v>35</v>
      </c>
      <c r="D214" t="s">
        <v>52</v>
      </c>
      <c r="E214" t="s">
        <v>323</v>
      </c>
      <c r="F214" t="s">
        <v>64</v>
      </c>
      <c r="G214" t="s">
        <v>59</v>
      </c>
      <c r="H214" s="1">
        <v>44417</v>
      </c>
      <c r="I214" s="1">
        <v>44512</v>
      </c>
      <c r="J214" s="1">
        <v>44239</v>
      </c>
      <c r="K214" t="s">
        <v>49</v>
      </c>
      <c r="L214" s="1">
        <v>44267</v>
      </c>
      <c r="M214">
        <v>451034</v>
      </c>
      <c r="N214" t="s">
        <v>41</v>
      </c>
      <c r="O214" t="s">
        <v>78</v>
      </c>
      <c r="P214" t="s">
        <v>51</v>
      </c>
      <c r="Q214" t="s">
        <v>55</v>
      </c>
      <c r="R214">
        <v>100000</v>
      </c>
      <c r="S214">
        <v>9.6000000000000002E-2</v>
      </c>
      <c r="T214">
        <v>142.97999999999999</v>
      </c>
      <c r="U214">
        <v>8.9399999999999993E-2</v>
      </c>
      <c r="V214">
        <v>4500</v>
      </c>
      <c r="W214">
        <v>49</v>
      </c>
      <c r="X214">
        <v>5125</v>
      </c>
    </row>
    <row r="215" spans="1:24" x14ac:dyDescent="0.35">
      <c r="A215">
        <v>607161</v>
      </c>
      <c r="B215" t="s">
        <v>45</v>
      </c>
      <c r="C215" t="s">
        <v>35</v>
      </c>
      <c r="D215" t="s">
        <v>87</v>
      </c>
      <c r="E215" t="s">
        <v>324</v>
      </c>
      <c r="F215" t="s">
        <v>64</v>
      </c>
      <c r="G215" t="s">
        <v>59</v>
      </c>
      <c r="H215" s="1">
        <v>44510</v>
      </c>
      <c r="I215" s="1">
        <v>44358</v>
      </c>
      <c r="J215" s="1">
        <v>44297</v>
      </c>
      <c r="K215" t="s">
        <v>49</v>
      </c>
      <c r="L215" s="1">
        <v>44327</v>
      </c>
      <c r="M215">
        <v>778911</v>
      </c>
      <c r="N215" t="s">
        <v>41</v>
      </c>
      <c r="O215" t="s">
        <v>104</v>
      </c>
      <c r="P215" t="s">
        <v>51</v>
      </c>
      <c r="Q215" t="s">
        <v>55</v>
      </c>
      <c r="R215">
        <v>60000</v>
      </c>
      <c r="S215">
        <v>3.9800000000000002E-2</v>
      </c>
      <c r="T215">
        <v>193.34</v>
      </c>
      <c r="U215">
        <v>5.79E-2</v>
      </c>
      <c r="V215">
        <v>7200</v>
      </c>
      <c r="W215">
        <v>13</v>
      </c>
      <c r="X215">
        <v>6493</v>
      </c>
    </row>
    <row r="216" spans="1:24" x14ac:dyDescent="0.35">
      <c r="A216">
        <v>1050591</v>
      </c>
      <c r="B216" t="s">
        <v>56</v>
      </c>
      <c r="C216" t="s">
        <v>35</v>
      </c>
      <c r="D216" t="s">
        <v>130</v>
      </c>
      <c r="E216" t="s">
        <v>325</v>
      </c>
      <c r="F216" t="s">
        <v>64</v>
      </c>
      <c r="G216" t="s">
        <v>59</v>
      </c>
      <c r="H216" s="1">
        <v>44541</v>
      </c>
      <c r="I216" s="1">
        <v>44242</v>
      </c>
      <c r="J216" s="1">
        <v>44544</v>
      </c>
      <c r="K216" t="s">
        <v>49</v>
      </c>
      <c r="L216" s="1">
        <v>44575</v>
      </c>
      <c r="M216">
        <v>1281827</v>
      </c>
      <c r="N216" t="s">
        <v>41</v>
      </c>
      <c r="O216" t="s">
        <v>104</v>
      </c>
      <c r="P216" t="s">
        <v>51</v>
      </c>
      <c r="Q216" t="s">
        <v>55</v>
      </c>
      <c r="R216">
        <v>60000</v>
      </c>
      <c r="S216">
        <v>0.19839999999999999</v>
      </c>
      <c r="T216">
        <v>128.96</v>
      </c>
      <c r="U216">
        <v>6.6199999999999995E-2</v>
      </c>
      <c r="V216">
        <v>4200</v>
      </c>
      <c r="W216">
        <v>29</v>
      </c>
      <c r="X216">
        <v>4642</v>
      </c>
    </row>
    <row r="217" spans="1:24" x14ac:dyDescent="0.35">
      <c r="A217">
        <v>784065</v>
      </c>
      <c r="B217" t="s">
        <v>45</v>
      </c>
      <c r="C217" t="s">
        <v>35</v>
      </c>
      <c r="D217" t="s">
        <v>136</v>
      </c>
      <c r="E217" t="s">
        <v>326</v>
      </c>
      <c r="F217" t="s">
        <v>64</v>
      </c>
      <c r="G217" t="s">
        <v>59</v>
      </c>
      <c r="H217" s="1">
        <v>44358</v>
      </c>
      <c r="I217" s="1">
        <v>44361</v>
      </c>
      <c r="J217" s="1">
        <v>44391</v>
      </c>
      <c r="K217" t="s">
        <v>49</v>
      </c>
      <c r="L217" s="1">
        <v>44422</v>
      </c>
      <c r="M217">
        <v>987239</v>
      </c>
      <c r="N217" t="s">
        <v>41</v>
      </c>
      <c r="O217" t="s">
        <v>110</v>
      </c>
      <c r="P217" t="s">
        <v>51</v>
      </c>
      <c r="Q217" t="s">
        <v>55</v>
      </c>
      <c r="R217">
        <v>44000</v>
      </c>
      <c r="S217">
        <v>9.8199999999999996E-2</v>
      </c>
      <c r="T217">
        <v>111.15</v>
      </c>
      <c r="U217">
        <v>6.9900000000000004E-2</v>
      </c>
      <c r="V217">
        <v>3600</v>
      </c>
      <c r="W217">
        <v>21</v>
      </c>
      <c r="X217">
        <v>4001</v>
      </c>
    </row>
    <row r="218" spans="1:24" x14ac:dyDescent="0.35">
      <c r="A218">
        <v>973462</v>
      </c>
      <c r="B218" t="s">
        <v>177</v>
      </c>
      <c r="C218" t="s">
        <v>35</v>
      </c>
      <c r="D218" t="s">
        <v>36</v>
      </c>
      <c r="E218" t="s">
        <v>327</v>
      </c>
      <c r="F218" t="s">
        <v>64</v>
      </c>
      <c r="G218" t="s">
        <v>59</v>
      </c>
      <c r="H218" s="1">
        <v>44480</v>
      </c>
      <c r="I218" s="1">
        <v>44329</v>
      </c>
      <c r="J218" s="1">
        <v>44329</v>
      </c>
      <c r="K218" t="s">
        <v>49</v>
      </c>
      <c r="L218" s="1">
        <v>44360</v>
      </c>
      <c r="M218">
        <v>1195465</v>
      </c>
      <c r="N218" t="s">
        <v>41</v>
      </c>
      <c r="O218" t="s">
        <v>104</v>
      </c>
      <c r="P218" t="s">
        <v>51</v>
      </c>
      <c r="Q218" t="s">
        <v>55</v>
      </c>
      <c r="R218">
        <v>54000</v>
      </c>
      <c r="S218">
        <v>0.22270000000000001</v>
      </c>
      <c r="T218">
        <v>294.76</v>
      </c>
      <c r="U218">
        <v>6.6199999999999995E-2</v>
      </c>
      <c r="V218">
        <v>9600</v>
      </c>
      <c r="W218">
        <v>34</v>
      </c>
      <c r="X218">
        <v>10371</v>
      </c>
    </row>
    <row r="219" spans="1:24" x14ac:dyDescent="0.35">
      <c r="A219">
        <v>375143</v>
      </c>
      <c r="B219" t="s">
        <v>140</v>
      </c>
      <c r="C219" t="s">
        <v>35</v>
      </c>
      <c r="D219" t="s">
        <v>36</v>
      </c>
      <c r="E219" t="s">
        <v>328</v>
      </c>
      <c r="F219" t="s">
        <v>64</v>
      </c>
      <c r="G219" t="s">
        <v>59</v>
      </c>
      <c r="H219" s="1">
        <v>44205</v>
      </c>
      <c r="I219" s="1">
        <v>44300</v>
      </c>
      <c r="J219" s="1">
        <v>44239</v>
      </c>
      <c r="K219" t="s">
        <v>49</v>
      </c>
      <c r="L219" s="1">
        <v>44267</v>
      </c>
      <c r="M219">
        <v>397032</v>
      </c>
      <c r="N219" t="s">
        <v>41</v>
      </c>
      <c r="O219" t="s">
        <v>104</v>
      </c>
      <c r="P219" t="s">
        <v>51</v>
      </c>
      <c r="Q219" t="s">
        <v>55</v>
      </c>
      <c r="R219">
        <v>105000</v>
      </c>
      <c r="S219">
        <v>0.1409</v>
      </c>
      <c r="T219">
        <v>155.96</v>
      </c>
      <c r="U219">
        <v>7.6799999999999993E-2</v>
      </c>
      <c r="V219">
        <v>5000</v>
      </c>
      <c r="W219">
        <v>38</v>
      </c>
      <c r="X219">
        <v>5614</v>
      </c>
    </row>
    <row r="220" spans="1:24" x14ac:dyDescent="0.35">
      <c r="A220">
        <v>737546</v>
      </c>
      <c r="B220" t="s">
        <v>72</v>
      </c>
      <c r="C220" t="s">
        <v>35</v>
      </c>
      <c r="D220" t="s">
        <v>92</v>
      </c>
      <c r="E220" t="s">
        <v>329</v>
      </c>
      <c r="F220" t="s">
        <v>64</v>
      </c>
      <c r="G220" t="s">
        <v>59</v>
      </c>
      <c r="H220" s="1">
        <v>44297</v>
      </c>
      <c r="I220" s="1">
        <v>44243</v>
      </c>
      <c r="J220" s="1">
        <v>44239</v>
      </c>
      <c r="K220" t="s">
        <v>49</v>
      </c>
      <c r="L220" s="1">
        <v>44267</v>
      </c>
      <c r="M220">
        <v>934744</v>
      </c>
      <c r="N220" t="s">
        <v>41</v>
      </c>
      <c r="O220" t="s">
        <v>104</v>
      </c>
      <c r="P220" t="s">
        <v>51</v>
      </c>
      <c r="Q220" t="s">
        <v>55</v>
      </c>
      <c r="R220">
        <v>71040</v>
      </c>
      <c r="S220">
        <v>7.6399999999999996E-2</v>
      </c>
      <c r="T220">
        <v>90.99</v>
      </c>
      <c r="U220">
        <v>5.79E-2</v>
      </c>
      <c r="V220">
        <v>3000</v>
      </c>
      <c r="W220">
        <v>25</v>
      </c>
      <c r="X220">
        <v>3117</v>
      </c>
    </row>
    <row r="221" spans="1:24" x14ac:dyDescent="0.35">
      <c r="A221">
        <v>571927</v>
      </c>
      <c r="B221" t="s">
        <v>330</v>
      </c>
      <c r="C221" t="s">
        <v>35</v>
      </c>
      <c r="D221" t="s">
        <v>62</v>
      </c>
      <c r="E221" t="s">
        <v>331</v>
      </c>
      <c r="F221" t="s">
        <v>64</v>
      </c>
      <c r="G221" t="s">
        <v>59</v>
      </c>
      <c r="H221" s="1">
        <v>44418</v>
      </c>
      <c r="I221" s="1">
        <v>44269</v>
      </c>
      <c r="J221" s="1">
        <v>44452</v>
      </c>
      <c r="K221" t="s">
        <v>49</v>
      </c>
      <c r="L221" s="1">
        <v>44482</v>
      </c>
      <c r="M221">
        <v>735661</v>
      </c>
      <c r="N221" t="s">
        <v>41</v>
      </c>
      <c r="O221" t="s">
        <v>110</v>
      </c>
      <c r="P221" t="s">
        <v>51</v>
      </c>
      <c r="Q221" t="s">
        <v>55</v>
      </c>
      <c r="R221">
        <v>22000</v>
      </c>
      <c r="S221">
        <v>0.13089999999999999</v>
      </c>
      <c r="T221">
        <v>222.78</v>
      </c>
      <c r="U221">
        <v>7.1400000000000005E-2</v>
      </c>
      <c r="V221">
        <v>7200</v>
      </c>
      <c r="W221">
        <v>15</v>
      </c>
      <c r="X221">
        <v>8020</v>
      </c>
    </row>
    <row r="222" spans="1:24" x14ac:dyDescent="0.35">
      <c r="A222">
        <v>555691</v>
      </c>
      <c r="B222" t="s">
        <v>117</v>
      </c>
      <c r="C222" t="s">
        <v>35</v>
      </c>
      <c r="D222" t="s">
        <v>87</v>
      </c>
      <c r="E222" t="s">
        <v>332</v>
      </c>
      <c r="F222" t="s">
        <v>64</v>
      </c>
      <c r="G222" t="s">
        <v>59</v>
      </c>
      <c r="H222" s="1">
        <v>44387</v>
      </c>
      <c r="I222" s="1">
        <v>44421</v>
      </c>
      <c r="J222" s="1">
        <v>44421</v>
      </c>
      <c r="K222" t="s">
        <v>49</v>
      </c>
      <c r="L222" s="1">
        <v>44452</v>
      </c>
      <c r="M222">
        <v>715619</v>
      </c>
      <c r="N222" t="s">
        <v>41</v>
      </c>
      <c r="O222" t="s">
        <v>75</v>
      </c>
      <c r="P222" t="s">
        <v>51</v>
      </c>
      <c r="Q222" t="s">
        <v>55</v>
      </c>
      <c r="R222">
        <v>66000</v>
      </c>
      <c r="S222">
        <v>0.1149</v>
      </c>
      <c r="T222">
        <v>264.45</v>
      </c>
      <c r="U222">
        <v>7.51E-2</v>
      </c>
      <c r="V222">
        <v>8500</v>
      </c>
      <c r="W222">
        <v>24</v>
      </c>
      <c r="X222">
        <v>9520</v>
      </c>
    </row>
    <row r="223" spans="1:24" x14ac:dyDescent="0.35">
      <c r="A223">
        <v>563254</v>
      </c>
      <c r="B223" t="s">
        <v>56</v>
      </c>
      <c r="C223" t="s">
        <v>35</v>
      </c>
      <c r="D223" t="s">
        <v>87</v>
      </c>
      <c r="E223" t="s">
        <v>333</v>
      </c>
      <c r="F223" t="s">
        <v>64</v>
      </c>
      <c r="G223" t="s">
        <v>59</v>
      </c>
      <c r="H223" s="1">
        <v>44418</v>
      </c>
      <c r="I223" s="1">
        <v>44297</v>
      </c>
      <c r="J223" s="1">
        <v>44327</v>
      </c>
      <c r="K223" t="s">
        <v>49</v>
      </c>
      <c r="L223" s="1">
        <v>44358</v>
      </c>
      <c r="M223">
        <v>724759</v>
      </c>
      <c r="N223" t="s">
        <v>41</v>
      </c>
      <c r="O223" t="s">
        <v>110</v>
      </c>
      <c r="P223" t="s">
        <v>51</v>
      </c>
      <c r="Q223" t="s">
        <v>55</v>
      </c>
      <c r="R223">
        <v>88000</v>
      </c>
      <c r="S223">
        <v>6.7999999999999996E-3</v>
      </c>
      <c r="T223">
        <v>123.77</v>
      </c>
      <c r="U223">
        <v>7.1400000000000005E-2</v>
      </c>
      <c r="V223">
        <v>4000</v>
      </c>
      <c r="W223">
        <v>22</v>
      </c>
      <c r="X223">
        <v>4117</v>
      </c>
    </row>
    <row r="224" spans="1:24" x14ac:dyDescent="0.35">
      <c r="A224">
        <v>613392</v>
      </c>
      <c r="B224" t="s">
        <v>168</v>
      </c>
      <c r="C224" t="s">
        <v>35</v>
      </c>
      <c r="D224" t="s">
        <v>62</v>
      </c>
      <c r="E224" t="s">
        <v>334</v>
      </c>
      <c r="F224" t="s">
        <v>58</v>
      </c>
      <c r="G224" t="s">
        <v>59</v>
      </c>
      <c r="H224" s="1">
        <v>44510</v>
      </c>
      <c r="I224" s="1">
        <v>44513</v>
      </c>
      <c r="J224" s="1">
        <v>44543</v>
      </c>
      <c r="K224" t="s">
        <v>49</v>
      </c>
      <c r="L224" s="1">
        <v>44574</v>
      </c>
      <c r="M224">
        <v>786442</v>
      </c>
      <c r="N224" t="s">
        <v>41</v>
      </c>
      <c r="O224" t="s">
        <v>60</v>
      </c>
      <c r="P224" t="s">
        <v>51</v>
      </c>
      <c r="Q224" t="s">
        <v>55</v>
      </c>
      <c r="R224">
        <v>90000</v>
      </c>
      <c r="S224">
        <v>9.1300000000000006E-2</v>
      </c>
      <c r="T224">
        <v>111.71</v>
      </c>
      <c r="U224">
        <v>9.2499999999999999E-2</v>
      </c>
      <c r="V224">
        <v>3500</v>
      </c>
      <c r="W224">
        <v>15</v>
      </c>
      <c r="X224">
        <v>4022</v>
      </c>
    </row>
    <row r="225" spans="1:24" x14ac:dyDescent="0.35">
      <c r="A225">
        <v>582666</v>
      </c>
      <c r="B225" t="s">
        <v>188</v>
      </c>
      <c r="C225" t="s">
        <v>35</v>
      </c>
      <c r="D225" t="s">
        <v>62</v>
      </c>
      <c r="E225" t="s">
        <v>335</v>
      </c>
      <c r="F225" t="s">
        <v>58</v>
      </c>
      <c r="G225" t="s">
        <v>59</v>
      </c>
      <c r="H225" s="1">
        <v>44449</v>
      </c>
      <c r="I225" s="1">
        <v>44482</v>
      </c>
      <c r="J225" s="1">
        <v>44482</v>
      </c>
      <c r="K225" t="s">
        <v>49</v>
      </c>
      <c r="L225" s="1">
        <v>44513</v>
      </c>
      <c r="M225">
        <v>748779</v>
      </c>
      <c r="N225" t="s">
        <v>41</v>
      </c>
      <c r="O225" t="s">
        <v>60</v>
      </c>
      <c r="P225" t="s">
        <v>51</v>
      </c>
      <c r="Q225" t="s">
        <v>55</v>
      </c>
      <c r="R225">
        <v>60000</v>
      </c>
      <c r="S225">
        <v>0.2288</v>
      </c>
      <c r="T225">
        <v>166.37</v>
      </c>
      <c r="U225">
        <v>0.1075</v>
      </c>
      <c r="V225">
        <v>5100</v>
      </c>
      <c r="W225">
        <v>29</v>
      </c>
      <c r="X225">
        <v>5989</v>
      </c>
    </row>
    <row r="226" spans="1:24" x14ac:dyDescent="0.35">
      <c r="A226">
        <v>604494</v>
      </c>
      <c r="B226" t="s">
        <v>76</v>
      </c>
      <c r="C226" t="s">
        <v>35</v>
      </c>
      <c r="D226" t="s">
        <v>62</v>
      </c>
      <c r="E226" t="s">
        <v>336</v>
      </c>
      <c r="F226" t="s">
        <v>58</v>
      </c>
      <c r="G226" t="s">
        <v>59</v>
      </c>
      <c r="H226" s="1">
        <v>44479</v>
      </c>
      <c r="I226" s="1">
        <v>44483</v>
      </c>
      <c r="J226" s="1">
        <v>44328</v>
      </c>
      <c r="K226" t="s">
        <v>49</v>
      </c>
      <c r="L226" s="1">
        <v>44359</v>
      </c>
      <c r="M226">
        <v>775520</v>
      </c>
      <c r="N226" t="s">
        <v>41</v>
      </c>
      <c r="O226" t="s">
        <v>84</v>
      </c>
      <c r="P226" t="s">
        <v>51</v>
      </c>
      <c r="Q226" t="s">
        <v>55</v>
      </c>
      <c r="R226">
        <v>60000</v>
      </c>
      <c r="S226">
        <v>7.6399999999999996E-2</v>
      </c>
      <c r="T226">
        <v>309.72000000000003</v>
      </c>
      <c r="U226">
        <v>9.9900000000000003E-2</v>
      </c>
      <c r="V226">
        <v>9600</v>
      </c>
      <c r="W226">
        <v>12</v>
      </c>
      <c r="X226">
        <v>10687</v>
      </c>
    </row>
    <row r="227" spans="1:24" x14ac:dyDescent="0.35">
      <c r="A227">
        <v>768960</v>
      </c>
      <c r="B227" t="s">
        <v>269</v>
      </c>
      <c r="C227" t="s">
        <v>35</v>
      </c>
      <c r="D227" t="s">
        <v>62</v>
      </c>
      <c r="E227" t="s">
        <v>337</v>
      </c>
      <c r="F227" t="s">
        <v>58</v>
      </c>
      <c r="G227" t="s">
        <v>59</v>
      </c>
      <c r="H227" s="1">
        <v>44327</v>
      </c>
      <c r="I227" s="1">
        <v>44330</v>
      </c>
      <c r="J227" s="1">
        <v>44452</v>
      </c>
      <c r="K227" t="s">
        <v>49</v>
      </c>
      <c r="L227" s="1">
        <v>44482</v>
      </c>
      <c r="M227">
        <v>970363</v>
      </c>
      <c r="N227" t="s">
        <v>41</v>
      </c>
      <c r="O227" t="s">
        <v>81</v>
      </c>
      <c r="P227" t="s">
        <v>51</v>
      </c>
      <c r="Q227" t="s">
        <v>55</v>
      </c>
      <c r="R227">
        <v>65000</v>
      </c>
      <c r="S227">
        <v>7.6200000000000004E-2</v>
      </c>
      <c r="T227">
        <v>149.44999999999999</v>
      </c>
      <c r="U227">
        <v>0.11990000000000001</v>
      </c>
      <c r="V227">
        <v>4500</v>
      </c>
      <c r="W227">
        <v>6</v>
      </c>
      <c r="X227">
        <v>5316</v>
      </c>
    </row>
    <row r="228" spans="1:24" x14ac:dyDescent="0.35">
      <c r="A228">
        <v>626313</v>
      </c>
      <c r="B228" t="s">
        <v>147</v>
      </c>
      <c r="C228" t="s">
        <v>35</v>
      </c>
      <c r="D228" t="s">
        <v>62</v>
      </c>
      <c r="E228" t="s">
        <v>338</v>
      </c>
      <c r="F228" t="s">
        <v>58</v>
      </c>
      <c r="G228" t="s">
        <v>59</v>
      </c>
      <c r="H228" s="1">
        <v>44540</v>
      </c>
      <c r="I228" s="1">
        <v>44269</v>
      </c>
      <c r="J228" s="1">
        <v>44241</v>
      </c>
      <c r="K228" t="s">
        <v>49</v>
      </c>
      <c r="L228" s="1">
        <v>44269</v>
      </c>
      <c r="M228">
        <v>802616</v>
      </c>
      <c r="N228" t="s">
        <v>41</v>
      </c>
      <c r="O228" t="s">
        <v>81</v>
      </c>
      <c r="P228" t="s">
        <v>51</v>
      </c>
      <c r="Q228" t="s">
        <v>55</v>
      </c>
      <c r="R228">
        <v>40000</v>
      </c>
      <c r="S228">
        <v>0.19289999999999999</v>
      </c>
      <c r="T228">
        <v>129.75</v>
      </c>
      <c r="U228">
        <v>0.1036</v>
      </c>
      <c r="V228">
        <v>4000</v>
      </c>
      <c r="W228">
        <v>13</v>
      </c>
      <c r="X228">
        <v>4674</v>
      </c>
    </row>
    <row r="229" spans="1:24" x14ac:dyDescent="0.35">
      <c r="A229">
        <v>485006</v>
      </c>
      <c r="B229" t="s">
        <v>72</v>
      </c>
      <c r="C229" t="s">
        <v>35</v>
      </c>
      <c r="D229" t="s">
        <v>119</v>
      </c>
      <c r="E229" t="s">
        <v>339</v>
      </c>
      <c r="F229" t="s">
        <v>58</v>
      </c>
      <c r="G229" t="s">
        <v>59</v>
      </c>
      <c r="H229" s="1">
        <v>44265</v>
      </c>
      <c r="I229" s="1">
        <v>44449</v>
      </c>
      <c r="J229" s="1">
        <v>44449</v>
      </c>
      <c r="K229" t="s">
        <v>49</v>
      </c>
      <c r="L229" s="1">
        <v>44479</v>
      </c>
      <c r="M229">
        <v>617757</v>
      </c>
      <c r="N229" t="s">
        <v>41</v>
      </c>
      <c r="O229" t="s">
        <v>60</v>
      </c>
      <c r="P229" t="s">
        <v>51</v>
      </c>
      <c r="Q229" t="s">
        <v>55</v>
      </c>
      <c r="R229">
        <v>131000</v>
      </c>
      <c r="S229">
        <v>0.21829999999999999</v>
      </c>
      <c r="T229">
        <v>362.71</v>
      </c>
      <c r="U229">
        <v>0.10249999999999999</v>
      </c>
      <c r="V229">
        <v>11200</v>
      </c>
      <c r="W229">
        <v>34</v>
      </c>
      <c r="X229">
        <v>11655</v>
      </c>
    </row>
    <row r="230" spans="1:24" x14ac:dyDescent="0.35">
      <c r="A230">
        <v>847572</v>
      </c>
      <c r="B230" t="s">
        <v>195</v>
      </c>
      <c r="C230" t="s">
        <v>35</v>
      </c>
      <c r="D230" t="s">
        <v>119</v>
      </c>
      <c r="E230" t="s">
        <v>340</v>
      </c>
      <c r="F230" t="s">
        <v>58</v>
      </c>
      <c r="G230" t="s">
        <v>59</v>
      </c>
      <c r="H230" s="1">
        <v>44419</v>
      </c>
      <c r="I230" s="1">
        <v>44454</v>
      </c>
      <c r="J230" s="1">
        <v>44453</v>
      </c>
      <c r="K230" t="s">
        <v>49</v>
      </c>
      <c r="L230" s="1">
        <v>44483</v>
      </c>
      <c r="M230">
        <v>1059082</v>
      </c>
      <c r="N230" t="s">
        <v>41</v>
      </c>
      <c r="O230" t="s">
        <v>86</v>
      </c>
      <c r="P230" t="s">
        <v>51</v>
      </c>
      <c r="Q230" t="s">
        <v>55</v>
      </c>
      <c r="R230">
        <v>57600</v>
      </c>
      <c r="S230">
        <v>0.1731</v>
      </c>
      <c r="T230">
        <v>294.61</v>
      </c>
      <c r="U230">
        <v>0.1099</v>
      </c>
      <c r="V230">
        <v>9000</v>
      </c>
      <c r="W230">
        <v>18</v>
      </c>
      <c r="X230">
        <v>10606</v>
      </c>
    </row>
    <row r="231" spans="1:24" x14ac:dyDescent="0.35">
      <c r="A231">
        <v>736278</v>
      </c>
      <c r="B231" t="s">
        <v>246</v>
      </c>
      <c r="C231" t="s">
        <v>35</v>
      </c>
      <c r="D231" t="s">
        <v>119</v>
      </c>
      <c r="E231" t="s">
        <v>341</v>
      </c>
      <c r="F231" t="s">
        <v>58</v>
      </c>
      <c r="G231" t="s">
        <v>59</v>
      </c>
      <c r="H231" s="1">
        <v>44297</v>
      </c>
      <c r="I231" s="1">
        <v>44330</v>
      </c>
      <c r="J231" s="1">
        <v>44330</v>
      </c>
      <c r="K231" t="s">
        <v>49</v>
      </c>
      <c r="L231" s="1">
        <v>44361</v>
      </c>
      <c r="M231">
        <v>933143</v>
      </c>
      <c r="N231" t="s">
        <v>41</v>
      </c>
      <c r="O231" t="s">
        <v>84</v>
      </c>
      <c r="P231" t="s">
        <v>51</v>
      </c>
      <c r="Q231" t="s">
        <v>55</v>
      </c>
      <c r="R231">
        <v>96000</v>
      </c>
      <c r="S231">
        <v>0.24929999999999999</v>
      </c>
      <c r="T231">
        <v>136.99</v>
      </c>
      <c r="U231">
        <v>0.1074</v>
      </c>
      <c r="V231">
        <v>4200</v>
      </c>
      <c r="W231">
        <v>49</v>
      </c>
      <c r="X231">
        <v>4931</v>
      </c>
    </row>
    <row r="232" spans="1:24" x14ac:dyDescent="0.35">
      <c r="A232">
        <v>478569</v>
      </c>
      <c r="B232" t="s">
        <v>342</v>
      </c>
      <c r="C232" t="s">
        <v>35</v>
      </c>
      <c r="D232" t="s">
        <v>67</v>
      </c>
      <c r="E232" t="s">
        <v>343</v>
      </c>
      <c r="F232" t="s">
        <v>58</v>
      </c>
      <c r="G232" t="s">
        <v>59</v>
      </c>
      <c r="H232" s="1">
        <v>44206</v>
      </c>
      <c r="I232" s="1">
        <v>44332</v>
      </c>
      <c r="J232" s="1">
        <v>44451</v>
      </c>
      <c r="K232" t="s">
        <v>49</v>
      </c>
      <c r="L232" s="1">
        <v>44481</v>
      </c>
      <c r="M232">
        <v>607608</v>
      </c>
      <c r="N232" t="s">
        <v>41</v>
      </c>
      <c r="O232" t="s">
        <v>60</v>
      </c>
      <c r="P232" t="s">
        <v>51</v>
      </c>
      <c r="Q232" t="s">
        <v>55</v>
      </c>
      <c r="R232">
        <v>31200</v>
      </c>
      <c r="S232">
        <v>0.1123</v>
      </c>
      <c r="T232">
        <v>118.69</v>
      </c>
      <c r="U232">
        <v>0.1148</v>
      </c>
      <c r="V232">
        <v>3600</v>
      </c>
      <c r="W232">
        <v>13</v>
      </c>
      <c r="X232">
        <v>4256</v>
      </c>
    </row>
    <row r="233" spans="1:24" x14ac:dyDescent="0.35">
      <c r="A233">
        <v>776333</v>
      </c>
      <c r="B233" t="s">
        <v>203</v>
      </c>
      <c r="C233" t="s">
        <v>35</v>
      </c>
      <c r="D233" t="s">
        <v>67</v>
      </c>
      <c r="E233" t="s">
        <v>344</v>
      </c>
      <c r="F233" t="s">
        <v>58</v>
      </c>
      <c r="G233" t="s">
        <v>59</v>
      </c>
      <c r="H233" s="1">
        <v>44358</v>
      </c>
      <c r="I233" s="1">
        <v>44361</v>
      </c>
      <c r="J233" s="1">
        <v>44361</v>
      </c>
      <c r="K233" t="s">
        <v>49</v>
      </c>
      <c r="L233" s="1">
        <v>44391</v>
      </c>
      <c r="M233">
        <v>978668</v>
      </c>
      <c r="N233" t="s">
        <v>41</v>
      </c>
      <c r="O233" t="s">
        <v>84</v>
      </c>
      <c r="P233" t="s">
        <v>51</v>
      </c>
      <c r="Q233" t="s">
        <v>55</v>
      </c>
      <c r="R233">
        <v>76800</v>
      </c>
      <c r="S233">
        <v>0.17749999999999999</v>
      </c>
      <c r="T233">
        <v>164.86</v>
      </c>
      <c r="U233">
        <v>0.1149</v>
      </c>
      <c r="V233">
        <v>5000</v>
      </c>
      <c r="W233">
        <v>8</v>
      </c>
      <c r="X233">
        <v>5935</v>
      </c>
    </row>
    <row r="234" spans="1:24" x14ac:dyDescent="0.35">
      <c r="A234">
        <v>694032</v>
      </c>
      <c r="B234" t="s">
        <v>98</v>
      </c>
      <c r="C234" t="s">
        <v>35</v>
      </c>
      <c r="D234" t="s">
        <v>67</v>
      </c>
      <c r="E234" t="s">
        <v>345</v>
      </c>
      <c r="F234" t="s">
        <v>58</v>
      </c>
      <c r="G234" t="s">
        <v>59</v>
      </c>
      <c r="H234" s="1">
        <v>44266</v>
      </c>
      <c r="I234" s="1">
        <v>44480</v>
      </c>
      <c r="J234" s="1">
        <v>44450</v>
      </c>
      <c r="K234" t="s">
        <v>49</v>
      </c>
      <c r="L234" s="1">
        <v>44480</v>
      </c>
      <c r="M234">
        <v>884903</v>
      </c>
      <c r="N234" t="s">
        <v>41</v>
      </c>
      <c r="O234" t="s">
        <v>81</v>
      </c>
      <c r="P234" t="s">
        <v>51</v>
      </c>
      <c r="Q234" t="s">
        <v>55</v>
      </c>
      <c r="R234">
        <v>75000</v>
      </c>
      <c r="S234">
        <v>0.1704</v>
      </c>
      <c r="T234">
        <v>98.38</v>
      </c>
      <c r="U234">
        <v>0.1111</v>
      </c>
      <c r="V234">
        <v>3000</v>
      </c>
      <c r="W234">
        <v>29</v>
      </c>
      <c r="X234">
        <v>3157</v>
      </c>
    </row>
    <row r="235" spans="1:24" x14ac:dyDescent="0.35">
      <c r="A235">
        <v>787055</v>
      </c>
      <c r="B235" t="s">
        <v>142</v>
      </c>
      <c r="C235" t="s">
        <v>35</v>
      </c>
      <c r="D235" t="s">
        <v>52</v>
      </c>
      <c r="E235" t="s">
        <v>346</v>
      </c>
      <c r="F235" t="s">
        <v>58</v>
      </c>
      <c r="G235" t="s">
        <v>59</v>
      </c>
      <c r="H235" s="1">
        <v>44358</v>
      </c>
      <c r="I235" s="1">
        <v>44240</v>
      </c>
      <c r="J235" s="1">
        <v>44239</v>
      </c>
      <c r="K235" t="s">
        <v>49</v>
      </c>
      <c r="L235" s="1">
        <v>44267</v>
      </c>
      <c r="M235">
        <v>990554</v>
      </c>
      <c r="N235" t="s">
        <v>41</v>
      </c>
      <c r="O235" t="s">
        <v>86</v>
      </c>
      <c r="P235" t="s">
        <v>51</v>
      </c>
      <c r="Q235" t="s">
        <v>55</v>
      </c>
      <c r="R235">
        <v>39000</v>
      </c>
      <c r="S235">
        <v>2.3099999999999999E-2</v>
      </c>
      <c r="T235">
        <v>106.39</v>
      </c>
      <c r="U235">
        <v>0.1099</v>
      </c>
      <c r="V235">
        <v>3250</v>
      </c>
      <c r="W235">
        <v>13</v>
      </c>
      <c r="X235">
        <v>3443</v>
      </c>
    </row>
    <row r="236" spans="1:24" x14ac:dyDescent="0.35">
      <c r="A236">
        <v>431130</v>
      </c>
      <c r="B236" t="s">
        <v>269</v>
      </c>
      <c r="C236" t="s">
        <v>35</v>
      </c>
      <c r="D236" t="s">
        <v>87</v>
      </c>
      <c r="E236" t="s">
        <v>347</v>
      </c>
      <c r="F236" t="s">
        <v>58</v>
      </c>
      <c r="G236" t="s">
        <v>59</v>
      </c>
      <c r="H236" s="1">
        <v>44386</v>
      </c>
      <c r="I236" s="1">
        <v>44514</v>
      </c>
      <c r="J236" s="1">
        <v>44297</v>
      </c>
      <c r="K236" t="s">
        <v>49</v>
      </c>
      <c r="L236" s="1">
        <v>44327</v>
      </c>
      <c r="M236">
        <v>511576</v>
      </c>
      <c r="N236" t="s">
        <v>41</v>
      </c>
      <c r="O236" t="s">
        <v>60</v>
      </c>
      <c r="P236" t="s">
        <v>51</v>
      </c>
      <c r="Q236" t="s">
        <v>55</v>
      </c>
      <c r="R236">
        <v>65200</v>
      </c>
      <c r="S236">
        <v>0.1721</v>
      </c>
      <c r="T236">
        <v>98.59</v>
      </c>
      <c r="U236">
        <v>0.11260000000000001</v>
      </c>
      <c r="V236">
        <v>3000</v>
      </c>
      <c r="W236">
        <v>36</v>
      </c>
      <c r="X236">
        <v>3430</v>
      </c>
    </row>
    <row r="237" spans="1:24" x14ac:dyDescent="0.35">
      <c r="A237">
        <v>1004136</v>
      </c>
      <c r="B237" t="s">
        <v>34</v>
      </c>
      <c r="C237" t="s">
        <v>35</v>
      </c>
      <c r="D237" t="s">
        <v>102</v>
      </c>
      <c r="E237" t="s">
        <v>348</v>
      </c>
      <c r="F237" t="s">
        <v>58</v>
      </c>
      <c r="G237" t="s">
        <v>59</v>
      </c>
      <c r="H237" s="1">
        <v>44480</v>
      </c>
      <c r="I237" s="1">
        <v>44332</v>
      </c>
      <c r="J237" s="1">
        <v>44514</v>
      </c>
      <c r="K237" t="s">
        <v>49</v>
      </c>
      <c r="L237" s="1">
        <v>44544</v>
      </c>
      <c r="M237">
        <v>1230766</v>
      </c>
      <c r="N237" t="s">
        <v>41</v>
      </c>
      <c r="O237" t="s">
        <v>94</v>
      </c>
      <c r="P237" t="s">
        <v>51</v>
      </c>
      <c r="Q237" t="s">
        <v>55</v>
      </c>
      <c r="R237">
        <v>83000</v>
      </c>
      <c r="S237">
        <v>0.1865</v>
      </c>
      <c r="T237">
        <v>161.13</v>
      </c>
      <c r="U237">
        <v>9.9099999999999994E-2</v>
      </c>
      <c r="V237">
        <v>5000</v>
      </c>
      <c r="W237">
        <v>18</v>
      </c>
      <c r="X237">
        <v>5800</v>
      </c>
    </row>
    <row r="238" spans="1:24" x14ac:dyDescent="0.35">
      <c r="A238">
        <v>389965</v>
      </c>
      <c r="B238" t="s">
        <v>134</v>
      </c>
      <c r="C238" t="s">
        <v>35</v>
      </c>
      <c r="D238" t="s">
        <v>136</v>
      </c>
      <c r="E238" t="s">
        <v>349</v>
      </c>
      <c r="F238" t="s">
        <v>58</v>
      </c>
      <c r="G238" t="s">
        <v>59</v>
      </c>
      <c r="H238" s="1">
        <v>44478</v>
      </c>
      <c r="I238" s="1">
        <v>44331</v>
      </c>
      <c r="J238" s="1">
        <v>44267</v>
      </c>
      <c r="K238" t="s">
        <v>49</v>
      </c>
      <c r="L238" s="1">
        <v>44298</v>
      </c>
      <c r="M238">
        <v>395889</v>
      </c>
      <c r="N238" t="s">
        <v>41</v>
      </c>
      <c r="O238" t="s">
        <v>84</v>
      </c>
      <c r="P238" t="s">
        <v>51</v>
      </c>
      <c r="Q238" t="s">
        <v>55</v>
      </c>
      <c r="R238">
        <v>62851</v>
      </c>
      <c r="S238">
        <v>9.0300000000000005E-2</v>
      </c>
      <c r="T238">
        <v>399.6</v>
      </c>
      <c r="U238">
        <v>0.12180000000000001</v>
      </c>
      <c r="V238">
        <v>12000</v>
      </c>
      <c r="W238">
        <v>22</v>
      </c>
      <c r="X238">
        <v>14275</v>
      </c>
    </row>
    <row r="239" spans="1:24" x14ac:dyDescent="0.35">
      <c r="A239">
        <v>676230</v>
      </c>
      <c r="B239" t="s">
        <v>350</v>
      </c>
      <c r="C239" t="s">
        <v>35</v>
      </c>
      <c r="D239" t="s">
        <v>46</v>
      </c>
      <c r="E239" t="s">
        <v>351</v>
      </c>
      <c r="F239" t="s">
        <v>58</v>
      </c>
      <c r="G239" t="s">
        <v>59</v>
      </c>
      <c r="H239" s="1">
        <v>44266</v>
      </c>
      <c r="I239" s="1">
        <v>44332</v>
      </c>
      <c r="J239" s="1">
        <v>44269</v>
      </c>
      <c r="K239" t="s">
        <v>49</v>
      </c>
      <c r="L239" s="1">
        <v>44300</v>
      </c>
      <c r="M239">
        <v>864190</v>
      </c>
      <c r="N239" t="s">
        <v>41</v>
      </c>
      <c r="O239" t="s">
        <v>60</v>
      </c>
      <c r="P239" t="s">
        <v>51</v>
      </c>
      <c r="Q239" t="s">
        <v>55</v>
      </c>
      <c r="R239">
        <v>54996</v>
      </c>
      <c r="S239">
        <v>5.3900000000000003E-2</v>
      </c>
      <c r="T239">
        <v>484.01</v>
      </c>
      <c r="U239">
        <v>0.1</v>
      </c>
      <c r="V239">
        <v>15000</v>
      </c>
      <c r="W239">
        <v>11</v>
      </c>
      <c r="X239">
        <v>17424</v>
      </c>
    </row>
    <row r="240" spans="1:24" x14ac:dyDescent="0.35">
      <c r="A240">
        <v>788986</v>
      </c>
      <c r="B240" t="s">
        <v>205</v>
      </c>
      <c r="C240" t="s">
        <v>35</v>
      </c>
      <c r="D240" t="s">
        <v>119</v>
      </c>
      <c r="E240" t="s">
        <v>352</v>
      </c>
      <c r="F240" t="s">
        <v>58</v>
      </c>
      <c r="G240" t="s">
        <v>59</v>
      </c>
      <c r="H240" s="1">
        <v>44358</v>
      </c>
      <c r="I240" s="1">
        <v>44211</v>
      </c>
      <c r="J240" s="1">
        <v>44267</v>
      </c>
      <c r="K240" t="s">
        <v>49</v>
      </c>
      <c r="L240" s="1">
        <v>44298</v>
      </c>
      <c r="M240">
        <v>992800</v>
      </c>
      <c r="N240" t="s">
        <v>41</v>
      </c>
      <c r="O240" t="s">
        <v>60</v>
      </c>
      <c r="P240" t="s">
        <v>51</v>
      </c>
      <c r="Q240" t="s">
        <v>55</v>
      </c>
      <c r="R240">
        <v>56160</v>
      </c>
      <c r="S240">
        <v>5.4899999999999997E-2</v>
      </c>
      <c r="T240">
        <v>99.27</v>
      </c>
      <c r="U240">
        <v>0.10589999999999999</v>
      </c>
      <c r="V240">
        <v>3050</v>
      </c>
      <c r="W240">
        <v>34</v>
      </c>
      <c r="X240">
        <v>3225</v>
      </c>
    </row>
    <row r="241" spans="1:24" x14ac:dyDescent="0.35">
      <c r="A241">
        <v>494363</v>
      </c>
      <c r="B241" t="s">
        <v>188</v>
      </c>
      <c r="C241" t="s">
        <v>35</v>
      </c>
      <c r="D241" t="s">
        <v>92</v>
      </c>
      <c r="F241" t="s">
        <v>58</v>
      </c>
      <c r="G241" t="s">
        <v>59</v>
      </c>
      <c r="H241" s="1">
        <v>44265</v>
      </c>
      <c r="I241" s="1">
        <v>44419</v>
      </c>
      <c r="J241" s="1">
        <v>44450</v>
      </c>
      <c r="K241" t="s">
        <v>49</v>
      </c>
      <c r="L241" s="1">
        <v>44480</v>
      </c>
      <c r="M241">
        <v>632851</v>
      </c>
      <c r="N241" t="s">
        <v>41</v>
      </c>
      <c r="O241" t="s">
        <v>84</v>
      </c>
      <c r="P241" t="s">
        <v>51</v>
      </c>
      <c r="Q241" t="s">
        <v>55</v>
      </c>
      <c r="R241">
        <v>45000</v>
      </c>
      <c r="S241">
        <v>0.1125</v>
      </c>
      <c r="T241">
        <v>108.03</v>
      </c>
      <c r="U241">
        <v>0.1099</v>
      </c>
      <c r="V241">
        <v>3300</v>
      </c>
      <c r="W241">
        <v>13</v>
      </c>
      <c r="X241">
        <v>3712</v>
      </c>
    </row>
    <row r="242" spans="1:24" x14ac:dyDescent="0.35">
      <c r="A242">
        <v>561280</v>
      </c>
      <c r="B242" t="s">
        <v>168</v>
      </c>
      <c r="C242" t="s">
        <v>35</v>
      </c>
      <c r="D242" t="s">
        <v>62</v>
      </c>
      <c r="E242" t="s">
        <v>353</v>
      </c>
      <c r="F242" t="s">
        <v>58</v>
      </c>
      <c r="G242" t="s">
        <v>59</v>
      </c>
      <c r="H242" s="1">
        <v>44418</v>
      </c>
      <c r="I242" s="1">
        <v>44332</v>
      </c>
      <c r="J242" s="1">
        <v>44298</v>
      </c>
      <c r="K242" t="s">
        <v>49</v>
      </c>
      <c r="L242" s="1">
        <v>44328</v>
      </c>
      <c r="M242">
        <v>722341</v>
      </c>
      <c r="N242" t="s">
        <v>41</v>
      </c>
      <c r="O242" t="s">
        <v>60</v>
      </c>
      <c r="P242" t="s">
        <v>51</v>
      </c>
      <c r="Q242" t="s">
        <v>55</v>
      </c>
      <c r="R242">
        <v>120000</v>
      </c>
      <c r="S242">
        <v>0.18959999999999999</v>
      </c>
      <c r="T242">
        <v>182.68</v>
      </c>
      <c r="U242">
        <v>0.1075</v>
      </c>
      <c r="V242">
        <v>5600</v>
      </c>
      <c r="W242">
        <v>50</v>
      </c>
      <c r="X242">
        <v>6340</v>
      </c>
    </row>
    <row r="243" spans="1:24" x14ac:dyDescent="0.35">
      <c r="A243">
        <v>636721</v>
      </c>
      <c r="B243" t="s">
        <v>98</v>
      </c>
      <c r="C243" t="s">
        <v>35</v>
      </c>
      <c r="D243" t="s">
        <v>62</v>
      </c>
      <c r="E243" t="s">
        <v>354</v>
      </c>
      <c r="F243" t="s">
        <v>58</v>
      </c>
      <c r="G243" t="s">
        <v>59</v>
      </c>
      <c r="H243" s="1">
        <v>44540</v>
      </c>
      <c r="I243" s="1">
        <v>44332</v>
      </c>
      <c r="J243" s="1">
        <v>44209</v>
      </c>
      <c r="K243" t="s">
        <v>49</v>
      </c>
      <c r="L243" s="1">
        <v>44240</v>
      </c>
      <c r="M243">
        <v>815649</v>
      </c>
      <c r="N243" t="s">
        <v>41</v>
      </c>
      <c r="O243" t="s">
        <v>86</v>
      </c>
      <c r="P243" t="s">
        <v>51</v>
      </c>
      <c r="Q243" t="s">
        <v>55</v>
      </c>
      <c r="R243">
        <v>99750</v>
      </c>
      <c r="S243">
        <v>7.2900000000000006E-2</v>
      </c>
      <c r="T243">
        <v>385.07</v>
      </c>
      <c r="U243">
        <v>9.6199999999999994E-2</v>
      </c>
      <c r="V243">
        <v>12000</v>
      </c>
      <c r="W243">
        <v>18</v>
      </c>
      <c r="X243">
        <v>13631</v>
      </c>
    </row>
    <row r="244" spans="1:24" x14ac:dyDescent="0.35">
      <c r="A244">
        <v>1037682</v>
      </c>
      <c r="B244" t="s">
        <v>142</v>
      </c>
      <c r="C244" t="s">
        <v>35</v>
      </c>
      <c r="D244" t="s">
        <v>62</v>
      </c>
      <c r="E244" t="s">
        <v>355</v>
      </c>
      <c r="F244" t="s">
        <v>58</v>
      </c>
      <c r="G244" t="s">
        <v>59</v>
      </c>
      <c r="H244" s="1">
        <v>44541</v>
      </c>
      <c r="I244" s="1">
        <v>44332</v>
      </c>
      <c r="J244" s="1">
        <v>44544</v>
      </c>
      <c r="K244" t="s">
        <v>49</v>
      </c>
      <c r="L244" s="1">
        <v>44575</v>
      </c>
      <c r="M244">
        <v>1267588</v>
      </c>
      <c r="N244" t="s">
        <v>41</v>
      </c>
      <c r="O244" t="s">
        <v>84</v>
      </c>
      <c r="P244" t="s">
        <v>51</v>
      </c>
      <c r="Q244" t="s">
        <v>55</v>
      </c>
      <c r="R244">
        <v>108000</v>
      </c>
      <c r="S244">
        <v>9.64E-2</v>
      </c>
      <c r="T244">
        <v>160.4</v>
      </c>
      <c r="U244">
        <v>0.1242</v>
      </c>
      <c r="V244">
        <v>4800</v>
      </c>
      <c r="W244">
        <v>18</v>
      </c>
      <c r="X244">
        <v>5774</v>
      </c>
    </row>
    <row r="245" spans="1:24" x14ac:dyDescent="0.35">
      <c r="A245">
        <v>611873</v>
      </c>
      <c r="B245" t="s">
        <v>188</v>
      </c>
      <c r="C245" t="s">
        <v>35</v>
      </c>
      <c r="D245" t="s">
        <v>62</v>
      </c>
      <c r="E245" t="s">
        <v>356</v>
      </c>
      <c r="F245" t="s">
        <v>58</v>
      </c>
      <c r="G245" t="s">
        <v>59</v>
      </c>
      <c r="H245" s="1">
        <v>44510</v>
      </c>
      <c r="I245" s="1">
        <v>44545</v>
      </c>
      <c r="J245" s="1">
        <v>44543</v>
      </c>
      <c r="K245" t="s">
        <v>49</v>
      </c>
      <c r="L245" s="1">
        <v>44574</v>
      </c>
      <c r="M245">
        <v>784596</v>
      </c>
      <c r="N245" t="s">
        <v>41</v>
      </c>
      <c r="O245" t="s">
        <v>84</v>
      </c>
      <c r="P245" t="s">
        <v>51</v>
      </c>
      <c r="Q245" t="s">
        <v>55</v>
      </c>
      <c r="R245">
        <v>48000</v>
      </c>
      <c r="S245">
        <v>0.2402</v>
      </c>
      <c r="T245">
        <v>122.6</v>
      </c>
      <c r="U245">
        <v>9.9900000000000003E-2</v>
      </c>
      <c r="V245">
        <v>3800</v>
      </c>
      <c r="W245">
        <v>30</v>
      </c>
      <c r="X245">
        <v>4414</v>
      </c>
    </row>
    <row r="246" spans="1:24" x14ac:dyDescent="0.35">
      <c r="A246">
        <v>554118</v>
      </c>
      <c r="B246" t="s">
        <v>140</v>
      </c>
      <c r="C246" t="s">
        <v>35</v>
      </c>
      <c r="D246" t="s">
        <v>52</v>
      </c>
      <c r="E246" t="s">
        <v>357</v>
      </c>
      <c r="F246" t="s">
        <v>58</v>
      </c>
      <c r="G246" t="s">
        <v>59</v>
      </c>
      <c r="H246" s="1">
        <v>44387</v>
      </c>
      <c r="I246" s="1">
        <v>44481</v>
      </c>
      <c r="J246" s="1">
        <v>44481</v>
      </c>
      <c r="K246" t="s">
        <v>49</v>
      </c>
      <c r="L246" s="1">
        <v>44512</v>
      </c>
      <c r="M246">
        <v>713865</v>
      </c>
      <c r="N246" t="s">
        <v>41</v>
      </c>
      <c r="O246" t="s">
        <v>60</v>
      </c>
      <c r="P246" t="s">
        <v>51</v>
      </c>
      <c r="Q246" t="s">
        <v>55</v>
      </c>
      <c r="R246">
        <v>90000</v>
      </c>
      <c r="S246">
        <v>0.1532</v>
      </c>
      <c r="T246">
        <v>55.46</v>
      </c>
      <c r="U246">
        <v>0.1075</v>
      </c>
      <c r="V246">
        <v>1700</v>
      </c>
      <c r="W246">
        <v>48</v>
      </c>
      <c r="X246">
        <v>1970</v>
      </c>
    </row>
    <row r="247" spans="1:24" x14ac:dyDescent="0.35">
      <c r="A247">
        <v>781298</v>
      </c>
      <c r="B247" t="s">
        <v>56</v>
      </c>
      <c r="C247" t="s">
        <v>35</v>
      </c>
      <c r="D247" t="s">
        <v>46</v>
      </c>
      <c r="F247" t="s">
        <v>58</v>
      </c>
      <c r="G247" t="s">
        <v>59</v>
      </c>
      <c r="H247" s="1">
        <v>44358</v>
      </c>
      <c r="I247" s="1">
        <v>44332</v>
      </c>
      <c r="J247" s="1">
        <v>44361</v>
      </c>
      <c r="K247" t="s">
        <v>49</v>
      </c>
      <c r="L247" s="1">
        <v>44391</v>
      </c>
      <c r="M247">
        <v>984137</v>
      </c>
      <c r="N247" t="s">
        <v>41</v>
      </c>
      <c r="O247" t="s">
        <v>60</v>
      </c>
      <c r="P247" t="s">
        <v>51</v>
      </c>
      <c r="Q247" t="s">
        <v>55</v>
      </c>
      <c r="R247">
        <v>70000</v>
      </c>
      <c r="S247">
        <v>0.23089999999999999</v>
      </c>
      <c r="T247">
        <v>278.85000000000002</v>
      </c>
      <c r="U247">
        <v>0.1114</v>
      </c>
      <c r="V247">
        <v>8500</v>
      </c>
      <c r="W247">
        <v>19</v>
      </c>
      <c r="X247">
        <v>10038</v>
      </c>
    </row>
    <row r="248" spans="1:24" x14ac:dyDescent="0.35">
      <c r="A248">
        <v>652490</v>
      </c>
      <c r="B248" t="s">
        <v>56</v>
      </c>
      <c r="C248" t="s">
        <v>35</v>
      </c>
      <c r="D248" t="s">
        <v>92</v>
      </c>
      <c r="E248" t="s">
        <v>358</v>
      </c>
      <c r="F248" t="s">
        <v>58</v>
      </c>
      <c r="G248" t="s">
        <v>59</v>
      </c>
      <c r="H248" s="1">
        <v>44207</v>
      </c>
      <c r="I248" s="1">
        <v>44238</v>
      </c>
      <c r="J248" s="1">
        <v>44266</v>
      </c>
      <c r="K248" t="s">
        <v>49</v>
      </c>
      <c r="L248" s="1">
        <v>44297</v>
      </c>
      <c r="M248">
        <v>834488</v>
      </c>
      <c r="N248" t="s">
        <v>41</v>
      </c>
      <c r="O248" t="s">
        <v>81</v>
      </c>
      <c r="P248" t="s">
        <v>51</v>
      </c>
      <c r="Q248" t="s">
        <v>55</v>
      </c>
      <c r="R248">
        <v>46800</v>
      </c>
      <c r="S248">
        <v>0.1459</v>
      </c>
      <c r="T248">
        <v>181.17</v>
      </c>
      <c r="U248">
        <v>0.1111</v>
      </c>
      <c r="V248">
        <v>5525</v>
      </c>
      <c r="W248">
        <v>11</v>
      </c>
      <c r="X248">
        <v>5577</v>
      </c>
    </row>
    <row r="249" spans="1:24" x14ac:dyDescent="0.35">
      <c r="A249">
        <v>707827</v>
      </c>
      <c r="B249" t="s">
        <v>95</v>
      </c>
      <c r="C249" t="s">
        <v>35</v>
      </c>
      <c r="D249" t="s">
        <v>87</v>
      </c>
      <c r="E249" t="s">
        <v>359</v>
      </c>
      <c r="F249" t="s">
        <v>58</v>
      </c>
      <c r="G249" t="s">
        <v>59</v>
      </c>
      <c r="H249" s="1">
        <v>44266</v>
      </c>
      <c r="I249" s="1">
        <v>44453</v>
      </c>
      <c r="J249" s="1">
        <v>44208</v>
      </c>
      <c r="K249" t="s">
        <v>49</v>
      </c>
      <c r="L249" s="1">
        <v>44239</v>
      </c>
      <c r="M249">
        <v>900219</v>
      </c>
      <c r="N249" t="s">
        <v>41</v>
      </c>
      <c r="O249" t="s">
        <v>86</v>
      </c>
      <c r="P249" t="s">
        <v>51</v>
      </c>
      <c r="Q249" t="s">
        <v>55</v>
      </c>
      <c r="R249">
        <v>150000</v>
      </c>
      <c r="S249">
        <v>4.65E-2</v>
      </c>
      <c r="T249">
        <v>389.3</v>
      </c>
      <c r="U249">
        <v>0.1037</v>
      </c>
      <c r="V249">
        <v>12000</v>
      </c>
      <c r="W249">
        <v>16</v>
      </c>
      <c r="X249">
        <v>12843</v>
      </c>
    </row>
    <row r="250" spans="1:24" x14ac:dyDescent="0.35">
      <c r="A250">
        <v>372096</v>
      </c>
      <c r="B250" t="s">
        <v>45</v>
      </c>
      <c r="C250" t="s">
        <v>35</v>
      </c>
      <c r="D250" t="s">
        <v>130</v>
      </c>
      <c r="E250" t="s">
        <v>360</v>
      </c>
      <c r="F250" t="s">
        <v>58</v>
      </c>
      <c r="G250" t="s">
        <v>59</v>
      </c>
      <c r="H250" s="1">
        <v>44205</v>
      </c>
      <c r="I250" s="1">
        <v>44297</v>
      </c>
      <c r="J250" s="1">
        <v>44297</v>
      </c>
      <c r="K250" t="s">
        <v>49</v>
      </c>
      <c r="L250" s="1">
        <v>44327</v>
      </c>
      <c r="M250">
        <v>390612</v>
      </c>
      <c r="N250" t="s">
        <v>41</v>
      </c>
      <c r="O250" t="s">
        <v>86</v>
      </c>
      <c r="P250" t="s">
        <v>51</v>
      </c>
      <c r="Q250" t="s">
        <v>55</v>
      </c>
      <c r="R250">
        <v>120000</v>
      </c>
      <c r="S250">
        <v>0.14510000000000001</v>
      </c>
      <c r="T250">
        <v>82.54</v>
      </c>
      <c r="U250">
        <v>0.1158</v>
      </c>
      <c r="V250">
        <v>2500</v>
      </c>
      <c r="W250">
        <v>27</v>
      </c>
      <c r="X250">
        <v>2975</v>
      </c>
    </row>
    <row r="251" spans="1:24" x14ac:dyDescent="0.35">
      <c r="A251">
        <v>831545</v>
      </c>
      <c r="B251" t="s">
        <v>56</v>
      </c>
      <c r="C251" t="s">
        <v>35</v>
      </c>
      <c r="D251" t="s">
        <v>46</v>
      </c>
      <c r="E251" t="s">
        <v>361</v>
      </c>
      <c r="F251" t="s">
        <v>58</v>
      </c>
      <c r="G251" t="s">
        <v>59</v>
      </c>
      <c r="H251" s="1">
        <v>44419</v>
      </c>
      <c r="I251" s="1">
        <v>44268</v>
      </c>
      <c r="J251" s="1">
        <v>44240</v>
      </c>
      <c r="K251" t="s">
        <v>49</v>
      </c>
      <c r="L251" s="1">
        <v>44268</v>
      </c>
      <c r="M251">
        <v>1040782</v>
      </c>
      <c r="N251" t="s">
        <v>41</v>
      </c>
      <c r="O251" t="s">
        <v>94</v>
      </c>
      <c r="P251" t="s">
        <v>51</v>
      </c>
      <c r="Q251" t="s">
        <v>55</v>
      </c>
      <c r="R251">
        <v>100000</v>
      </c>
      <c r="S251">
        <v>0.1268</v>
      </c>
      <c r="T251">
        <v>193.58</v>
      </c>
      <c r="U251">
        <v>9.9900000000000003E-2</v>
      </c>
      <c r="V251">
        <v>6000</v>
      </c>
      <c r="W251">
        <v>29</v>
      </c>
      <c r="X251">
        <v>6699</v>
      </c>
    </row>
    <row r="252" spans="1:24" x14ac:dyDescent="0.35">
      <c r="A252">
        <v>485338</v>
      </c>
      <c r="B252" t="s">
        <v>56</v>
      </c>
      <c r="C252" t="s">
        <v>35</v>
      </c>
      <c r="D252" t="s">
        <v>67</v>
      </c>
      <c r="E252" t="s">
        <v>362</v>
      </c>
      <c r="F252" t="s">
        <v>58</v>
      </c>
      <c r="G252" t="s">
        <v>59</v>
      </c>
      <c r="H252" s="1">
        <v>44237</v>
      </c>
      <c r="I252" s="1">
        <v>44268</v>
      </c>
      <c r="J252" s="1">
        <v>44268</v>
      </c>
      <c r="K252" t="s">
        <v>49</v>
      </c>
      <c r="L252" s="1">
        <v>44299</v>
      </c>
      <c r="M252">
        <v>618278</v>
      </c>
      <c r="N252" t="s">
        <v>41</v>
      </c>
      <c r="O252" t="s">
        <v>94</v>
      </c>
      <c r="P252" t="s">
        <v>51</v>
      </c>
      <c r="Q252" t="s">
        <v>55</v>
      </c>
      <c r="R252">
        <v>41000</v>
      </c>
      <c r="S252">
        <v>0.106</v>
      </c>
      <c r="T252">
        <v>289.89999999999998</v>
      </c>
      <c r="U252">
        <v>9.8799999999999999E-2</v>
      </c>
      <c r="V252">
        <v>9000</v>
      </c>
      <c r="W252">
        <v>39</v>
      </c>
      <c r="X252">
        <v>10437</v>
      </c>
    </row>
    <row r="253" spans="1:24" x14ac:dyDescent="0.35">
      <c r="A253">
        <v>497757</v>
      </c>
      <c r="B253" t="s">
        <v>168</v>
      </c>
      <c r="C253" t="s">
        <v>35</v>
      </c>
      <c r="D253" t="s">
        <v>136</v>
      </c>
      <c r="E253" t="s">
        <v>363</v>
      </c>
      <c r="F253" t="s">
        <v>58</v>
      </c>
      <c r="G253" t="s">
        <v>59</v>
      </c>
      <c r="H253" s="1">
        <v>44296</v>
      </c>
      <c r="I253" s="1">
        <v>44212</v>
      </c>
      <c r="J253" s="1">
        <v>44299</v>
      </c>
      <c r="K253" t="s">
        <v>49</v>
      </c>
      <c r="L253" s="1">
        <v>44329</v>
      </c>
      <c r="M253">
        <v>638159</v>
      </c>
      <c r="N253" t="s">
        <v>41</v>
      </c>
      <c r="O253" t="s">
        <v>86</v>
      </c>
      <c r="P253" t="s">
        <v>51</v>
      </c>
      <c r="Q253" t="s">
        <v>55</v>
      </c>
      <c r="R253">
        <v>45000</v>
      </c>
      <c r="S253">
        <v>0.1</v>
      </c>
      <c r="T253">
        <v>244.2</v>
      </c>
      <c r="U253">
        <v>0.1062</v>
      </c>
      <c r="V253">
        <v>7500</v>
      </c>
      <c r="W253">
        <v>20</v>
      </c>
      <c r="X253">
        <v>8792</v>
      </c>
    </row>
    <row r="254" spans="1:24" x14ac:dyDescent="0.35">
      <c r="A254">
        <v>296489</v>
      </c>
      <c r="B254" t="s">
        <v>140</v>
      </c>
      <c r="C254" t="s">
        <v>35</v>
      </c>
      <c r="D254" t="s">
        <v>62</v>
      </c>
      <c r="E254" t="s">
        <v>364</v>
      </c>
      <c r="F254" t="s">
        <v>58</v>
      </c>
      <c r="G254" t="s">
        <v>59</v>
      </c>
      <c r="H254" s="1">
        <v>44263</v>
      </c>
      <c r="I254" s="1">
        <v>44332</v>
      </c>
      <c r="J254" s="1">
        <v>44238</v>
      </c>
      <c r="K254" t="s">
        <v>49</v>
      </c>
      <c r="L254" s="1">
        <v>44266</v>
      </c>
      <c r="M254">
        <v>296474</v>
      </c>
      <c r="N254" t="s">
        <v>41</v>
      </c>
      <c r="O254" t="s">
        <v>60</v>
      </c>
      <c r="P254" t="s">
        <v>51</v>
      </c>
      <c r="Q254" t="s">
        <v>55</v>
      </c>
      <c r="R254">
        <v>99000</v>
      </c>
      <c r="S254">
        <v>8.8599999999999998E-2</v>
      </c>
      <c r="T254">
        <v>578.79</v>
      </c>
      <c r="U254">
        <v>9.7600000000000006E-2</v>
      </c>
      <c r="V254">
        <v>18000</v>
      </c>
      <c r="W254">
        <v>24</v>
      </c>
      <c r="X254">
        <v>21247</v>
      </c>
    </row>
    <row r="255" spans="1:24" x14ac:dyDescent="0.35">
      <c r="A255">
        <v>456763</v>
      </c>
      <c r="B255" t="s">
        <v>147</v>
      </c>
      <c r="C255" t="s">
        <v>35</v>
      </c>
      <c r="D255" t="s">
        <v>67</v>
      </c>
      <c r="E255" t="s">
        <v>365</v>
      </c>
      <c r="F255" t="s">
        <v>58</v>
      </c>
      <c r="G255" t="s">
        <v>59</v>
      </c>
      <c r="H255" s="1">
        <v>44509</v>
      </c>
      <c r="I255" s="1">
        <v>44332</v>
      </c>
      <c r="J255" s="1">
        <v>44388</v>
      </c>
      <c r="K255" t="s">
        <v>49</v>
      </c>
      <c r="L255" s="1">
        <v>44419</v>
      </c>
      <c r="M255">
        <v>567415</v>
      </c>
      <c r="N255" t="s">
        <v>41</v>
      </c>
      <c r="O255" t="s">
        <v>81</v>
      </c>
      <c r="P255" t="s">
        <v>51</v>
      </c>
      <c r="Q255" t="s">
        <v>55</v>
      </c>
      <c r="R255">
        <v>29000</v>
      </c>
      <c r="S255">
        <v>6.9099999999999995E-2</v>
      </c>
      <c r="T255">
        <v>117.14</v>
      </c>
      <c r="U255">
        <v>0.12529999999999999</v>
      </c>
      <c r="V255">
        <v>3500</v>
      </c>
      <c r="W255">
        <v>9</v>
      </c>
      <c r="X255">
        <v>3880</v>
      </c>
    </row>
    <row r="256" spans="1:24" x14ac:dyDescent="0.35">
      <c r="A256">
        <v>784904</v>
      </c>
      <c r="B256" t="s">
        <v>79</v>
      </c>
      <c r="C256" t="s">
        <v>35</v>
      </c>
      <c r="D256" t="s">
        <v>62</v>
      </c>
      <c r="E256" t="s">
        <v>366</v>
      </c>
      <c r="F256" t="s">
        <v>58</v>
      </c>
      <c r="G256" t="s">
        <v>59</v>
      </c>
      <c r="H256" s="1">
        <v>44358</v>
      </c>
      <c r="I256" s="1">
        <v>44267</v>
      </c>
      <c r="J256" s="1">
        <v>44267</v>
      </c>
      <c r="K256" t="s">
        <v>49</v>
      </c>
      <c r="L256" s="1">
        <v>44298</v>
      </c>
      <c r="M256">
        <v>988157</v>
      </c>
      <c r="N256" t="s">
        <v>41</v>
      </c>
      <c r="O256" t="s">
        <v>94</v>
      </c>
      <c r="P256" t="s">
        <v>51</v>
      </c>
      <c r="Q256" t="s">
        <v>55</v>
      </c>
      <c r="R256">
        <v>105000</v>
      </c>
      <c r="S256">
        <v>0.20580000000000001</v>
      </c>
      <c r="T256">
        <v>193.58</v>
      </c>
      <c r="U256">
        <v>9.9900000000000003E-2</v>
      </c>
      <c r="V256">
        <v>6000</v>
      </c>
      <c r="W256">
        <v>61</v>
      </c>
      <c r="X256">
        <v>6366</v>
      </c>
    </row>
    <row r="257" spans="1:24" x14ac:dyDescent="0.35">
      <c r="A257">
        <v>882693</v>
      </c>
      <c r="B257" t="s">
        <v>45</v>
      </c>
      <c r="C257" t="s">
        <v>35</v>
      </c>
      <c r="D257" t="s">
        <v>119</v>
      </c>
      <c r="E257" t="s">
        <v>367</v>
      </c>
      <c r="F257" t="s">
        <v>58</v>
      </c>
      <c r="G257" t="s">
        <v>59</v>
      </c>
      <c r="H257" s="1">
        <v>44450</v>
      </c>
      <c r="I257" s="1">
        <v>44453</v>
      </c>
      <c r="J257" s="1">
        <v>44483</v>
      </c>
      <c r="K257" t="s">
        <v>49</v>
      </c>
      <c r="L257" s="1">
        <v>44514</v>
      </c>
      <c r="M257">
        <v>1097939</v>
      </c>
      <c r="N257" t="s">
        <v>41</v>
      </c>
      <c r="O257" t="s">
        <v>60</v>
      </c>
      <c r="P257" t="s">
        <v>51</v>
      </c>
      <c r="Q257" t="s">
        <v>55</v>
      </c>
      <c r="R257">
        <v>78000</v>
      </c>
      <c r="S257">
        <v>0.21279999999999999</v>
      </c>
      <c r="T257">
        <v>57.01</v>
      </c>
      <c r="U257">
        <v>0.1065</v>
      </c>
      <c r="V257">
        <v>1750</v>
      </c>
      <c r="W257">
        <v>18</v>
      </c>
      <c r="X257">
        <v>2052</v>
      </c>
    </row>
    <row r="258" spans="1:24" x14ac:dyDescent="0.35">
      <c r="A258">
        <v>361726</v>
      </c>
      <c r="B258" t="s">
        <v>72</v>
      </c>
      <c r="C258" t="s">
        <v>35</v>
      </c>
      <c r="D258" t="s">
        <v>136</v>
      </c>
      <c r="E258" t="s">
        <v>368</v>
      </c>
      <c r="F258" t="s">
        <v>58</v>
      </c>
      <c r="G258" t="s">
        <v>59</v>
      </c>
      <c r="H258" s="1">
        <v>44508</v>
      </c>
      <c r="I258" s="1">
        <v>44296</v>
      </c>
      <c r="J258" s="1">
        <v>44296</v>
      </c>
      <c r="K258" t="s">
        <v>49</v>
      </c>
      <c r="L258" s="1">
        <v>44326</v>
      </c>
      <c r="M258">
        <v>370454</v>
      </c>
      <c r="N258" t="s">
        <v>41</v>
      </c>
      <c r="O258" t="s">
        <v>60</v>
      </c>
      <c r="P258" t="s">
        <v>51</v>
      </c>
      <c r="Q258" t="s">
        <v>55</v>
      </c>
      <c r="R258">
        <v>92904</v>
      </c>
      <c r="S258">
        <v>0.19800000000000001</v>
      </c>
      <c r="T258">
        <v>174.73</v>
      </c>
      <c r="U258">
        <v>0.1051</v>
      </c>
      <c r="V258">
        <v>5375</v>
      </c>
      <c r="W258">
        <v>37</v>
      </c>
      <c r="X258">
        <v>5988</v>
      </c>
    </row>
    <row r="259" spans="1:24" x14ac:dyDescent="0.35">
      <c r="A259">
        <v>444554</v>
      </c>
      <c r="B259" t="s">
        <v>134</v>
      </c>
      <c r="C259" t="s">
        <v>35</v>
      </c>
      <c r="D259" t="s">
        <v>102</v>
      </c>
      <c r="E259" t="s">
        <v>369</v>
      </c>
      <c r="F259" t="s">
        <v>38</v>
      </c>
      <c r="G259" t="s">
        <v>59</v>
      </c>
      <c r="H259" s="1">
        <v>44478</v>
      </c>
      <c r="I259" s="1">
        <v>44514</v>
      </c>
      <c r="J259" s="1">
        <v>44327</v>
      </c>
      <c r="K259" t="s">
        <v>49</v>
      </c>
      <c r="L259" s="1">
        <v>44358</v>
      </c>
      <c r="M259">
        <v>542120</v>
      </c>
      <c r="N259" t="s">
        <v>41</v>
      </c>
      <c r="O259" t="s">
        <v>170</v>
      </c>
      <c r="P259" t="s">
        <v>51</v>
      </c>
      <c r="Q259" t="s">
        <v>55</v>
      </c>
      <c r="R259">
        <v>150000</v>
      </c>
      <c r="S259">
        <v>2.5000000000000001E-2</v>
      </c>
      <c r="T259">
        <v>319.52</v>
      </c>
      <c r="U259">
        <v>0.12870000000000001</v>
      </c>
      <c r="V259">
        <v>9500</v>
      </c>
      <c r="W259">
        <v>17</v>
      </c>
      <c r="X259">
        <v>11012</v>
      </c>
    </row>
    <row r="260" spans="1:24" x14ac:dyDescent="0.35">
      <c r="A260">
        <v>512859</v>
      </c>
      <c r="B260" t="s">
        <v>45</v>
      </c>
      <c r="C260" t="s">
        <v>35</v>
      </c>
      <c r="D260" t="s">
        <v>46</v>
      </c>
      <c r="E260" t="s">
        <v>370</v>
      </c>
      <c r="F260" t="s">
        <v>38</v>
      </c>
      <c r="G260" t="s">
        <v>59</v>
      </c>
      <c r="H260" s="1">
        <v>44326</v>
      </c>
      <c r="I260" s="1">
        <v>44329</v>
      </c>
      <c r="J260" s="1">
        <v>44329</v>
      </c>
      <c r="K260" t="s">
        <v>49</v>
      </c>
      <c r="L260" s="1">
        <v>44360</v>
      </c>
      <c r="M260">
        <v>662623</v>
      </c>
      <c r="N260" t="s">
        <v>41</v>
      </c>
      <c r="O260" t="s">
        <v>170</v>
      </c>
      <c r="P260" t="s">
        <v>51</v>
      </c>
      <c r="Q260" t="s">
        <v>55</v>
      </c>
      <c r="R260">
        <v>80000</v>
      </c>
      <c r="S260">
        <v>0.17610000000000001</v>
      </c>
      <c r="T260">
        <v>201.4</v>
      </c>
      <c r="U260">
        <v>0.1273</v>
      </c>
      <c r="V260">
        <v>6000</v>
      </c>
      <c r="W260">
        <v>29</v>
      </c>
      <c r="X260">
        <v>7251</v>
      </c>
    </row>
    <row r="261" spans="1:24" x14ac:dyDescent="0.35">
      <c r="A261">
        <v>696646</v>
      </c>
      <c r="B261" t="s">
        <v>76</v>
      </c>
      <c r="C261" t="s">
        <v>35</v>
      </c>
      <c r="D261" t="s">
        <v>119</v>
      </c>
      <c r="E261" t="s">
        <v>371</v>
      </c>
      <c r="F261" t="s">
        <v>38</v>
      </c>
      <c r="G261" t="s">
        <v>59</v>
      </c>
      <c r="H261" s="1">
        <v>44266</v>
      </c>
      <c r="I261" s="1">
        <v>44243</v>
      </c>
      <c r="J261" s="1">
        <v>44269</v>
      </c>
      <c r="K261" t="s">
        <v>49</v>
      </c>
      <c r="L261" s="1">
        <v>44300</v>
      </c>
      <c r="M261">
        <v>887830</v>
      </c>
      <c r="N261" t="s">
        <v>41</v>
      </c>
      <c r="O261" t="s">
        <v>42</v>
      </c>
      <c r="P261" t="s">
        <v>51</v>
      </c>
      <c r="Q261" t="s">
        <v>55</v>
      </c>
      <c r="R261">
        <v>57600</v>
      </c>
      <c r="S261">
        <v>0.1429</v>
      </c>
      <c r="T261">
        <v>136.33000000000001</v>
      </c>
      <c r="U261">
        <v>0.13800000000000001</v>
      </c>
      <c r="V261">
        <v>4000</v>
      </c>
      <c r="W261">
        <v>17</v>
      </c>
      <c r="X261">
        <v>4908</v>
      </c>
    </row>
    <row r="262" spans="1:24" x14ac:dyDescent="0.35">
      <c r="A262">
        <v>536605</v>
      </c>
      <c r="B262" t="s">
        <v>147</v>
      </c>
      <c r="C262" t="s">
        <v>35</v>
      </c>
      <c r="D262" t="s">
        <v>119</v>
      </c>
      <c r="E262" t="s">
        <v>372</v>
      </c>
      <c r="F262" t="s">
        <v>38</v>
      </c>
      <c r="G262" t="s">
        <v>59</v>
      </c>
      <c r="H262" s="1">
        <v>44357</v>
      </c>
      <c r="I262" s="1">
        <v>44450</v>
      </c>
      <c r="J262" s="1">
        <v>44450</v>
      </c>
      <c r="K262" t="s">
        <v>49</v>
      </c>
      <c r="L262" s="1">
        <v>44480</v>
      </c>
      <c r="M262">
        <v>693209</v>
      </c>
      <c r="N262" t="s">
        <v>41</v>
      </c>
      <c r="O262" t="s">
        <v>54</v>
      </c>
      <c r="P262" t="s">
        <v>51</v>
      </c>
      <c r="Q262" t="s">
        <v>55</v>
      </c>
      <c r="R262">
        <v>46140</v>
      </c>
      <c r="S262">
        <v>0.11650000000000001</v>
      </c>
      <c r="T262">
        <v>165.74</v>
      </c>
      <c r="U262">
        <v>0.1472</v>
      </c>
      <c r="V262">
        <v>4800</v>
      </c>
      <c r="W262">
        <v>9</v>
      </c>
      <c r="X262">
        <v>5499</v>
      </c>
    </row>
    <row r="263" spans="1:24" x14ac:dyDescent="0.35">
      <c r="A263">
        <v>427684</v>
      </c>
      <c r="B263" t="s">
        <v>72</v>
      </c>
      <c r="C263" t="s">
        <v>35</v>
      </c>
      <c r="D263" t="s">
        <v>36</v>
      </c>
      <c r="E263" t="s">
        <v>373</v>
      </c>
      <c r="F263" t="s">
        <v>38</v>
      </c>
      <c r="G263" t="s">
        <v>59</v>
      </c>
      <c r="H263" s="1">
        <v>44386</v>
      </c>
      <c r="I263" s="1">
        <v>44327</v>
      </c>
      <c r="J263" s="1">
        <v>44358</v>
      </c>
      <c r="K263" t="s">
        <v>49</v>
      </c>
      <c r="L263" s="1">
        <v>44388</v>
      </c>
      <c r="M263">
        <v>505430</v>
      </c>
      <c r="N263" t="s">
        <v>41</v>
      </c>
      <c r="O263" t="s">
        <v>42</v>
      </c>
      <c r="P263" t="s">
        <v>51</v>
      </c>
      <c r="Q263" t="s">
        <v>55</v>
      </c>
      <c r="R263">
        <v>15000</v>
      </c>
      <c r="S263">
        <v>0.15279999999999999</v>
      </c>
      <c r="T263">
        <v>122.13</v>
      </c>
      <c r="U263">
        <v>0.13469999999999999</v>
      </c>
      <c r="V263">
        <v>3600</v>
      </c>
      <c r="W263">
        <v>7</v>
      </c>
      <c r="X263">
        <v>4242</v>
      </c>
    </row>
    <row r="264" spans="1:24" x14ac:dyDescent="0.35">
      <c r="A264">
        <v>735694</v>
      </c>
      <c r="B264" t="s">
        <v>45</v>
      </c>
      <c r="C264" t="s">
        <v>35</v>
      </c>
      <c r="D264" t="s">
        <v>36</v>
      </c>
      <c r="E264" t="s">
        <v>374</v>
      </c>
      <c r="F264" t="s">
        <v>38</v>
      </c>
      <c r="G264" t="s">
        <v>59</v>
      </c>
      <c r="H264" s="1">
        <v>44327</v>
      </c>
      <c r="I264" s="1">
        <v>44242</v>
      </c>
      <c r="J264" s="1">
        <v>44361</v>
      </c>
      <c r="K264" t="s">
        <v>49</v>
      </c>
      <c r="L264" s="1">
        <v>44391</v>
      </c>
      <c r="M264">
        <v>932478</v>
      </c>
      <c r="N264" t="s">
        <v>41</v>
      </c>
      <c r="O264" t="s">
        <v>54</v>
      </c>
      <c r="P264" t="s">
        <v>51</v>
      </c>
      <c r="Q264" t="s">
        <v>55</v>
      </c>
      <c r="R264">
        <v>144000</v>
      </c>
      <c r="S264">
        <v>9.6100000000000005E-2</v>
      </c>
      <c r="T264">
        <v>264.32</v>
      </c>
      <c r="U264">
        <v>0.15229999999999999</v>
      </c>
      <c r="V264">
        <v>7600</v>
      </c>
      <c r="W264">
        <v>14</v>
      </c>
      <c r="X264">
        <v>9515</v>
      </c>
    </row>
    <row r="265" spans="1:24" x14ac:dyDescent="0.35">
      <c r="A265">
        <v>458516</v>
      </c>
      <c r="B265" t="s">
        <v>76</v>
      </c>
      <c r="C265" t="s">
        <v>35</v>
      </c>
      <c r="D265" t="s">
        <v>36</v>
      </c>
      <c r="E265" t="s">
        <v>133</v>
      </c>
      <c r="F265" t="s">
        <v>38</v>
      </c>
      <c r="G265" t="s">
        <v>59</v>
      </c>
      <c r="H265" s="1">
        <v>44539</v>
      </c>
      <c r="I265" s="1">
        <v>44542</v>
      </c>
      <c r="J265" s="1">
        <v>44542</v>
      </c>
      <c r="K265" t="s">
        <v>49</v>
      </c>
      <c r="L265" s="1">
        <v>44573</v>
      </c>
      <c r="M265">
        <v>570794</v>
      </c>
      <c r="N265" t="s">
        <v>41</v>
      </c>
      <c r="O265" t="s">
        <v>54</v>
      </c>
      <c r="P265" t="s">
        <v>51</v>
      </c>
      <c r="Q265" t="s">
        <v>55</v>
      </c>
      <c r="R265">
        <v>100000</v>
      </c>
      <c r="S265">
        <v>8.9499999999999996E-2</v>
      </c>
      <c r="T265">
        <v>343.06</v>
      </c>
      <c r="U265">
        <v>0.1426</v>
      </c>
      <c r="V265">
        <v>10000</v>
      </c>
      <c r="W265">
        <v>17</v>
      </c>
      <c r="X265">
        <v>12350</v>
      </c>
    </row>
    <row r="266" spans="1:24" x14ac:dyDescent="0.35">
      <c r="A266">
        <v>732431</v>
      </c>
      <c r="B266" t="s">
        <v>72</v>
      </c>
      <c r="C266" t="s">
        <v>35</v>
      </c>
      <c r="D266" t="s">
        <v>136</v>
      </c>
      <c r="E266" t="s">
        <v>375</v>
      </c>
      <c r="F266" t="s">
        <v>38</v>
      </c>
      <c r="G266" t="s">
        <v>59</v>
      </c>
      <c r="H266" s="1">
        <v>44297</v>
      </c>
      <c r="I266" s="1">
        <v>44543</v>
      </c>
      <c r="J266" s="1">
        <v>44451</v>
      </c>
      <c r="K266" t="s">
        <v>49</v>
      </c>
      <c r="L266" s="1">
        <v>44481</v>
      </c>
      <c r="M266">
        <v>928636</v>
      </c>
      <c r="N266" t="s">
        <v>41</v>
      </c>
      <c r="O266" t="s">
        <v>170</v>
      </c>
      <c r="P266" t="s">
        <v>51</v>
      </c>
      <c r="Q266" t="s">
        <v>55</v>
      </c>
      <c r="R266">
        <v>44400</v>
      </c>
      <c r="S266">
        <v>4.9200000000000001E-2</v>
      </c>
      <c r="T266">
        <v>83.86</v>
      </c>
      <c r="U266">
        <v>0.1268</v>
      </c>
      <c r="V266">
        <v>2500</v>
      </c>
      <c r="W266">
        <v>11</v>
      </c>
      <c r="X266">
        <v>2829</v>
      </c>
    </row>
    <row r="267" spans="1:24" x14ac:dyDescent="0.35">
      <c r="A267">
        <v>495428</v>
      </c>
      <c r="B267" t="s">
        <v>101</v>
      </c>
      <c r="C267" t="s">
        <v>35</v>
      </c>
      <c r="D267" t="s">
        <v>67</v>
      </c>
      <c r="E267" t="s">
        <v>376</v>
      </c>
      <c r="F267" t="s">
        <v>38</v>
      </c>
      <c r="G267" t="s">
        <v>59</v>
      </c>
      <c r="H267" s="1">
        <v>44265</v>
      </c>
      <c r="I267" s="1">
        <v>44392</v>
      </c>
      <c r="J267" s="1">
        <v>44511</v>
      </c>
      <c r="K267" t="s">
        <v>49</v>
      </c>
      <c r="L267" s="1">
        <v>44541</v>
      </c>
      <c r="M267">
        <v>634592</v>
      </c>
      <c r="N267" t="s">
        <v>41</v>
      </c>
      <c r="O267" t="s">
        <v>71</v>
      </c>
      <c r="P267" t="s">
        <v>51</v>
      </c>
      <c r="Q267" t="s">
        <v>55</v>
      </c>
      <c r="R267">
        <v>53000</v>
      </c>
      <c r="S267">
        <v>0.1915</v>
      </c>
      <c r="T267">
        <v>215.97</v>
      </c>
      <c r="U267">
        <v>0.13109999999999999</v>
      </c>
      <c r="V267">
        <v>6400</v>
      </c>
      <c r="W267">
        <v>27</v>
      </c>
      <c r="X267">
        <v>7438</v>
      </c>
    </row>
    <row r="268" spans="1:24" x14ac:dyDescent="0.35">
      <c r="A268">
        <v>737746</v>
      </c>
      <c r="B268" t="s">
        <v>205</v>
      </c>
      <c r="C268" t="s">
        <v>35</v>
      </c>
      <c r="D268" t="s">
        <v>102</v>
      </c>
      <c r="E268" t="s">
        <v>377</v>
      </c>
      <c r="F268" t="s">
        <v>38</v>
      </c>
      <c r="G268" t="s">
        <v>59</v>
      </c>
      <c r="H268" s="1">
        <v>44297</v>
      </c>
      <c r="I268" s="1">
        <v>44360</v>
      </c>
      <c r="J268" s="1">
        <v>44360</v>
      </c>
      <c r="K268" t="s">
        <v>49</v>
      </c>
      <c r="L268" s="1">
        <v>44390</v>
      </c>
      <c r="M268">
        <v>934984</v>
      </c>
      <c r="N268" t="s">
        <v>41</v>
      </c>
      <c r="O268" t="s">
        <v>54</v>
      </c>
      <c r="P268" t="s">
        <v>51</v>
      </c>
      <c r="Q268" t="s">
        <v>55</v>
      </c>
      <c r="R268">
        <v>19200</v>
      </c>
      <c r="S268">
        <v>0.1406</v>
      </c>
      <c r="T268">
        <v>171.31</v>
      </c>
      <c r="U268">
        <v>0.14169999999999999</v>
      </c>
      <c r="V268">
        <v>5000</v>
      </c>
      <c r="W268">
        <v>7</v>
      </c>
      <c r="X268">
        <v>6040</v>
      </c>
    </row>
    <row r="269" spans="1:24" x14ac:dyDescent="0.35">
      <c r="A269">
        <v>970187</v>
      </c>
      <c r="B269" t="s">
        <v>34</v>
      </c>
      <c r="C269" t="s">
        <v>35</v>
      </c>
      <c r="D269" t="s">
        <v>46</v>
      </c>
      <c r="E269" t="s">
        <v>378</v>
      </c>
      <c r="F269" t="s">
        <v>38</v>
      </c>
      <c r="G269" t="s">
        <v>59</v>
      </c>
      <c r="H269" s="1">
        <v>44450</v>
      </c>
      <c r="I269" s="1">
        <v>44332</v>
      </c>
      <c r="J269" s="1">
        <v>44210</v>
      </c>
      <c r="K269" t="s">
        <v>49</v>
      </c>
      <c r="L269" s="1">
        <v>44241</v>
      </c>
      <c r="M269">
        <v>1191431</v>
      </c>
      <c r="N269" t="s">
        <v>41</v>
      </c>
      <c r="O269" t="s">
        <v>54</v>
      </c>
      <c r="P269" t="s">
        <v>51</v>
      </c>
      <c r="Q269" t="s">
        <v>55</v>
      </c>
      <c r="R269">
        <v>48000</v>
      </c>
      <c r="S269">
        <v>0.11799999999999999</v>
      </c>
      <c r="T269">
        <v>196.77</v>
      </c>
      <c r="U269">
        <v>0.15959999999999999</v>
      </c>
      <c r="V269">
        <v>5600</v>
      </c>
      <c r="W269">
        <v>31</v>
      </c>
      <c r="X269">
        <v>6969</v>
      </c>
    </row>
    <row r="270" spans="1:24" x14ac:dyDescent="0.35">
      <c r="A270">
        <v>1008709</v>
      </c>
      <c r="B270" t="s">
        <v>72</v>
      </c>
      <c r="C270" t="s">
        <v>35</v>
      </c>
      <c r="D270" t="s">
        <v>102</v>
      </c>
      <c r="E270" t="s">
        <v>379</v>
      </c>
      <c r="F270" t="s">
        <v>38</v>
      </c>
      <c r="G270" t="s">
        <v>59</v>
      </c>
      <c r="H270" s="1">
        <v>44511</v>
      </c>
      <c r="I270" s="1">
        <v>44332</v>
      </c>
      <c r="J270" s="1">
        <v>44391</v>
      </c>
      <c r="K270" t="s">
        <v>49</v>
      </c>
      <c r="L270" s="1">
        <v>44422</v>
      </c>
      <c r="M270">
        <v>1235403</v>
      </c>
      <c r="N270" t="s">
        <v>41</v>
      </c>
      <c r="O270" t="s">
        <v>170</v>
      </c>
      <c r="P270" t="s">
        <v>51</v>
      </c>
      <c r="Q270" t="s">
        <v>55</v>
      </c>
      <c r="R270">
        <v>103000</v>
      </c>
      <c r="S270">
        <v>0.17319999999999999</v>
      </c>
      <c r="T270">
        <v>135.72999999999999</v>
      </c>
      <c r="U270">
        <v>0.13489999999999999</v>
      </c>
      <c r="V270">
        <v>4000</v>
      </c>
      <c r="W270">
        <v>47</v>
      </c>
      <c r="X270">
        <v>4871</v>
      </c>
    </row>
    <row r="271" spans="1:24" x14ac:dyDescent="0.35">
      <c r="A271">
        <v>364302</v>
      </c>
      <c r="B271" t="s">
        <v>168</v>
      </c>
      <c r="C271" t="s">
        <v>35</v>
      </c>
      <c r="D271" t="s">
        <v>62</v>
      </c>
      <c r="E271" t="s">
        <v>380</v>
      </c>
      <c r="F271" t="s">
        <v>38</v>
      </c>
      <c r="G271" t="s">
        <v>59</v>
      </c>
      <c r="H271" s="1">
        <v>44538</v>
      </c>
      <c r="I271" s="1">
        <v>44541</v>
      </c>
      <c r="J271" s="1">
        <v>44541</v>
      </c>
      <c r="K271" t="s">
        <v>49</v>
      </c>
      <c r="L271" s="1">
        <v>44572</v>
      </c>
      <c r="M271">
        <v>374794</v>
      </c>
      <c r="N271" t="s">
        <v>41</v>
      </c>
      <c r="O271" t="s">
        <v>54</v>
      </c>
      <c r="P271" t="s">
        <v>51</v>
      </c>
      <c r="Q271" t="s">
        <v>55</v>
      </c>
      <c r="R271">
        <v>130000</v>
      </c>
      <c r="S271">
        <v>0.1106</v>
      </c>
      <c r="T271">
        <v>202.28</v>
      </c>
      <c r="U271">
        <v>0.13039999999999999</v>
      </c>
      <c r="V271">
        <v>6000</v>
      </c>
      <c r="W271">
        <v>32</v>
      </c>
      <c r="X271">
        <v>7282</v>
      </c>
    </row>
    <row r="272" spans="1:24" x14ac:dyDescent="0.35">
      <c r="A272">
        <v>793800</v>
      </c>
      <c r="B272" t="s">
        <v>34</v>
      </c>
      <c r="C272" t="s">
        <v>35</v>
      </c>
      <c r="D272" t="s">
        <v>62</v>
      </c>
      <c r="E272" t="s">
        <v>381</v>
      </c>
      <c r="F272" t="s">
        <v>99</v>
      </c>
      <c r="G272" t="s">
        <v>59</v>
      </c>
      <c r="H272" s="1">
        <v>44358</v>
      </c>
      <c r="I272" s="1">
        <v>44332</v>
      </c>
      <c r="J272" s="1">
        <v>44391</v>
      </c>
      <c r="K272" t="s">
        <v>49</v>
      </c>
      <c r="L272" s="1">
        <v>44422</v>
      </c>
      <c r="M272">
        <v>998342</v>
      </c>
      <c r="N272" t="s">
        <v>41</v>
      </c>
      <c r="O272" t="s">
        <v>150</v>
      </c>
      <c r="P272" t="s">
        <v>51</v>
      </c>
      <c r="Q272" t="s">
        <v>55</v>
      </c>
      <c r="R272">
        <v>126000</v>
      </c>
      <c r="S272">
        <v>0.12759999999999999</v>
      </c>
      <c r="T272">
        <v>126.55</v>
      </c>
      <c r="U272">
        <v>0.15989999999999999</v>
      </c>
      <c r="V272">
        <v>3600</v>
      </c>
      <c r="W272">
        <v>51</v>
      </c>
      <c r="X272">
        <v>4556</v>
      </c>
    </row>
    <row r="273" spans="1:24" x14ac:dyDescent="0.35">
      <c r="A273">
        <v>572542</v>
      </c>
      <c r="B273" t="s">
        <v>95</v>
      </c>
      <c r="C273" t="s">
        <v>35</v>
      </c>
      <c r="D273" t="s">
        <v>62</v>
      </c>
      <c r="E273" t="s">
        <v>382</v>
      </c>
      <c r="F273" t="s">
        <v>99</v>
      </c>
      <c r="G273" t="s">
        <v>59</v>
      </c>
      <c r="H273" s="1">
        <v>44418</v>
      </c>
      <c r="I273" s="1">
        <v>44332</v>
      </c>
      <c r="J273" s="1">
        <v>44209</v>
      </c>
      <c r="K273" t="s">
        <v>49</v>
      </c>
      <c r="L273" s="1">
        <v>44240</v>
      </c>
      <c r="M273">
        <v>736455</v>
      </c>
      <c r="N273" t="s">
        <v>41</v>
      </c>
      <c r="O273" t="s">
        <v>121</v>
      </c>
      <c r="P273" t="s">
        <v>51</v>
      </c>
      <c r="Q273" t="s">
        <v>55</v>
      </c>
      <c r="R273">
        <v>50000</v>
      </c>
      <c r="S273">
        <v>0.15859999999999999</v>
      </c>
      <c r="T273">
        <v>140.53</v>
      </c>
      <c r="U273">
        <v>0.1595</v>
      </c>
      <c r="V273">
        <v>4000</v>
      </c>
      <c r="W273">
        <v>55</v>
      </c>
      <c r="X273">
        <v>4995</v>
      </c>
    </row>
    <row r="274" spans="1:24" x14ac:dyDescent="0.35">
      <c r="A274">
        <v>510506</v>
      </c>
      <c r="B274" t="s">
        <v>117</v>
      </c>
      <c r="C274" t="s">
        <v>35</v>
      </c>
      <c r="D274" t="s">
        <v>62</v>
      </c>
      <c r="E274" t="s">
        <v>383</v>
      </c>
      <c r="F274" t="s">
        <v>99</v>
      </c>
      <c r="G274" t="s">
        <v>59</v>
      </c>
      <c r="H274" s="1">
        <v>44326</v>
      </c>
      <c r="I274" s="1">
        <v>44328</v>
      </c>
      <c r="J274" s="1">
        <v>44298</v>
      </c>
      <c r="K274" t="s">
        <v>49</v>
      </c>
      <c r="L274" s="1">
        <v>44328</v>
      </c>
      <c r="M274">
        <v>659194</v>
      </c>
      <c r="N274" t="s">
        <v>41</v>
      </c>
      <c r="O274" t="s">
        <v>384</v>
      </c>
      <c r="P274" t="s">
        <v>51</v>
      </c>
      <c r="Q274" t="s">
        <v>55</v>
      </c>
      <c r="R274">
        <v>42000</v>
      </c>
      <c r="S274">
        <v>0.11</v>
      </c>
      <c r="T274">
        <v>104.49</v>
      </c>
      <c r="U274">
        <v>0.15329999999999999</v>
      </c>
      <c r="V274">
        <v>3000</v>
      </c>
      <c r="W274">
        <v>20</v>
      </c>
      <c r="X274">
        <v>3647</v>
      </c>
    </row>
    <row r="275" spans="1:24" x14ac:dyDescent="0.35">
      <c r="A275">
        <v>366128</v>
      </c>
      <c r="B275" t="s">
        <v>45</v>
      </c>
      <c r="C275" t="s">
        <v>35</v>
      </c>
      <c r="D275" t="s">
        <v>87</v>
      </c>
      <c r="E275" t="s">
        <v>385</v>
      </c>
      <c r="F275" t="s">
        <v>64</v>
      </c>
      <c r="G275" t="s">
        <v>386</v>
      </c>
      <c r="H275" s="1">
        <v>44538</v>
      </c>
      <c r="I275" s="1">
        <v>44236</v>
      </c>
      <c r="J275" s="1">
        <v>44236</v>
      </c>
      <c r="K275" t="s">
        <v>49</v>
      </c>
      <c r="L275" s="1">
        <v>44264</v>
      </c>
      <c r="M275">
        <v>377327</v>
      </c>
      <c r="N275" t="s">
        <v>41</v>
      </c>
      <c r="O275" t="s">
        <v>75</v>
      </c>
      <c r="P275" t="s">
        <v>51</v>
      </c>
      <c r="Q275" t="s">
        <v>55</v>
      </c>
      <c r="R275">
        <v>55000</v>
      </c>
      <c r="S275">
        <v>6.7599999999999993E-2</v>
      </c>
      <c r="T275">
        <v>127.79</v>
      </c>
      <c r="U275">
        <v>9.3200000000000005E-2</v>
      </c>
      <c r="V275">
        <v>4000</v>
      </c>
      <c r="W275">
        <v>22</v>
      </c>
      <c r="X275">
        <v>4059</v>
      </c>
    </row>
    <row r="276" spans="1:24" x14ac:dyDescent="0.35">
      <c r="A276">
        <v>549126</v>
      </c>
      <c r="B276" t="s">
        <v>147</v>
      </c>
      <c r="C276" t="s">
        <v>35</v>
      </c>
      <c r="D276" t="s">
        <v>92</v>
      </c>
      <c r="E276" t="s">
        <v>387</v>
      </c>
      <c r="F276" t="s">
        <v>64</v>
      </c>
      <c r="G276" t="s">
        <v>74</v>
      </c>
      <c r="H276" s="1">
        <v>44387</v>
      </c>
      <c r="I276" s="1">
        <v>44390</v>
      </c>
      <c r="J276" s="1">
        <v>44299</v>
      </c>
      <c r="K276" t="s">
        <v>49</v>
      </c>
      <c r="L276" s="1">
        <v>44329</v>
      </c>
      <c r="M276">
        <v>707878</v>
      </c>
      <c r="N276" t="s">
        <v>41</v>
      </c>
      <c r="O276" t="s">
        <v>104</v>
      </c>
      <c r="P276" t="s">
        <v>51</v>
      </c>
      <c r="Q276" t="s">
        <v>55</v>
      </c>
      <c r="R276">
        <v>63600</v>
      </c>
      <c r="S276">
        <v>0.22090000000000001</v>
      </c>
      <c r="T276">
        <v>123.07</v>
      </c>
      <c r="U276">
        <v>6.7599999999999993E-2</v>
      </c>
      <c r="V276">
        <v>4000</v>
      </c>
      <c r="W276">
        <v>21</v>
      </c>
      <c r="X276">
        <v>4424</v>
      </c>
    </row>
    <row r="277" spans="1:24" x14ac:dyDescent="0.35">
      <c r="A277">
        <v>472180</v>
      </c>
      <c r="B277" t="s">
        <v>158</v>
      </c>
      <c r="C277" t="s">
        <v>35</v>
      </c>
      <c r="D277" t="s">
        <v>62</v>
      </c>
      <c r="E277" t="s">
        <v>388</v>
      </c>
      <c r="F277" t="s">
        <v>64</v>
      </c>
      <c r="G277" t="s">
        <v>74</v>
      </c>
      <c r="H277" s="1">
        <v>44206</v>
      </c>
      <c r="I277" s="1">
        <v>44242</v>
      </c>
      <c r="J277" s="1">
        <v>44389</v>
      </c>
      <c r="K277" t="s">
        <v>49</v>
      </c>
      <c r="L277" s="1">
        <v>44420</v>
      </c>
      <c r="M277">
        <v>596143</v>
      </c>
      <c r="N277" t="s">
        <v>41</v>
      </c>
      <c r="O277" t="s">
        <v>65</v>
      </c>
      <c r="P277" t="s">
        <v>51</v>
      </c>
      <c r="Q277" t="s">
        <v>55</v>
      </c>
      <c r="R277">
        <v>200000</v>
      </c>
      <c r="S277">
        <v>6.9400000000000003E-2</v>
      </c>
      <c r="T277">
        <v>494.4</v>
      </c>
      <c r="U277">
        <v>7.0499999999999993E-2</v>
      </c>
      <c r="V277">
        <v>16000</v>
      </c>
      <c r="W277">
        <v>26</v>
      </c>
      <c r="X277">
        <v>17719</v>
      </c>
    </row>
    <row r="278" spans="1:24" x14ac:dyDescent="0.35">
      <c r="A278">
        <v>864280</v>
      </c>
      <c r="B278" t="s">
        <v>95</v>
      </c>
      <c r="C278" t="s">
        <v>35</v>
      </c>
      <c r="D278" t="s">
        <v>62</v>
      </c>
      <c r="E278" t="s">
        <v>389</v>
      </c>
      <c r="F278" t="s">
        <v>64</v>
      </c>
      <c r="G278" t="s">
        <v>74</v>
      </c>
      <c r="H278" s="1">
        <v>44419</v>
      </c>
      <c r="I278" s="1">
        <v>44419</v>
      </c>
      <c r="J278" s="1">
        <v>44480</v>
      </c>
      <c r="K278" t="s">
        <v>49</v>
      </c>
      <c r="L278" s="1">
        <v>44511</v>
      </c>
      <c r="M278">
        <v>1077447</v>
      </c>
      <c r="N278" t="s">
        <v>41</v>
      </c>
      <c r="O278" t="s">
        <v>65</v>
      </c>
      <c r="P278" t="s">
        <v>51</v>
      </c>
      <c r="Q278" t="s">
        <v>55</v>
      </c>
      <c r="R278">
        <v>48000</v>
      </c>
      <c r="S278">
        <v>9.1999999999999998E-2</v>
      </c>
      <c r="T278">
        <v>75.400000000000006</v>
      </c>
      <c r="U278">
        <v>5.4199999999999998E-2</v>
      </c>
      <c r="V278">
        <v>2500</v>
      </c>
      <c r="W278">
        <v>17</v>
      </c>
      <c r="X278">
        <v>2512</v>
      </c>
    </row>
    <row r="279" spans="1:24" x14ac:dyDescent="0.35">
      <c r="A279">
        <v>986915</v>
      </c>
      <c r="B279" t="s">
        <v>79</v>
      </c>
      <c r="C279" t="s">
        <v>35</v>
      </c>
      <c r="D279" t="s">
        <v>62</v>
      </c>
      <c r="E279" t="s">
        <v>390</v>
      </c>
      <c r="F279" t="s">
        <v>64</v>
      </c>
      <c r="G279" t="s">
        <v>74</v>
      </c>
      <c r="H279" s="1">
        <v>44480</v>
      </c>
      <c r="I279" s="1">
        <v>44332</v>
      </c>
      <c r="J279" s="1">
        <v>44483</v>
      </c>
      <c r="K279" t="s">
        <v>49</v>
      </c>
      <c r="L279" s="1">
        <v>44514</v>
      </c>
      <c r="M279">
        <v>1210906</v>
      </c>
      <c r="N279" t="s">
        <v>41</v>
      </c>
      <c r="O279" t="s">
        <v>110</v>
      </c>
      <c r="P279" t="s">
        <v>51</v>
      </c>
      <c r="Q279" t="s">
        <v>55</v>
      </c>
      <c r="R279">
        <v>53000</v>
      </c>
      <c r="S279">
        <v>3.3500000000000002E-2</v>
      </c>
      <c r="T279">
        <v>93.34</v>
      </c>
      <c r="U279">
        <v>7.51E-2</v>
      </c>
      <c r="V279">
        <v>3000</v>
      </c>
      <c r="W279">
        <v>8</v>
      </c>
      <c r="X279">
        <v>3360</v>
      </c>
    </row>
    <row r="280" spans="1:24" x14ac:dyDescent="0.35">
      <c r="A280">
        <v>664738</v>
      </c>
      <c r="B280" t="s">
        <v>163</v>
      </c>
      <c r="C280" t="s">
        <v>35</v>
      </c>
      <c r="D280" t="s">
        <v>62</v>
      </c>
      <c r="E280" t="s">
        <v>391</v>
      </c>
      <c r="F280" t="s">
        <v>64</v>
      </c>
      <c r="G280" t="s">
        <v>74</v>
      </c>
      <c r="H280" s="1">
        <v>44238</v>
      </c>
      <c r="I280" s="1">
        <v>44301</v>
      </c>
      <c r="J280" s="1">
        <v>44328</v>
      </c>
      <c r="K280" t="s">
        <v>49</v>
      </c>
      <c r="L280" s="1">
        <v>44359</v>
      </c>
      <c r="M280">
        <v>849947</v>
      </c>
      <c r="N280" t="s">
        <v>41</v>
      </c>
      <c r="O280" t="s">
        <v>110</v>
      </c>
      <c r="P280" t="s">
        <v>51</v>
      </c>
      <c r="Q280" t="s">
        <v>55</v>
      </c>
      <c r="R280">
        <v>42300</v>
      </c>
      <c r="S280">
        <v>0.1447</v>
      </c>
      <c r="T280">
        <v>61.69</v>
      </c>
      <c r="U280">
        <v>6.9199999999999998E-2</v>
      </c>
      <c r="V280">
        <v>2000</v>
      </c>
      <c r="W280">
        <v>14</v>
      </c>
      <c r="X280">
        <v>2142</v>
      </c>
    </row>
    <row r="281" spans="1:24" x14ac:dyDescent="0.35">
      <c r="A281">
        <v>361916</v>
      </c>
      <c r="B281" t="s">
        <v>95</v>
      </c>
      <c r="C281" t="s">
        <v>35</v>
      </c>
      <c r="D281" t="s">
        <v>62</v>
      </c>
      <c r="E281" t="s">
        <v>392</v>
      </c>
      <c r="F281" t="s">
        <v>64</v>
      </c>
      <c r="G281" t="s">
        <v>74</v>
      </c>
      <c r="H281" s="1">
        <v>44508</v>
      </c>
      <c r="I281" s="1">
        <v>44538</v>
      </c>
      <c r="J281" s="1">
        <v>44538</v>
      </c>
      <c r="K281" t="s">
        <v>49</v>
      </c>
      <c r="L281" s="1">
        <v>44569</v>
      </c>
      <c r="M281">
        <v>370824</v>
      </c>
      <c r="N281" t="s">
        <v>41</v>
      </c>
      <c r="O281" t="s">
        <v>110</v>
      </c>
      <c r="P281" t="s">
        <v>51</v>
      </c>
      <c r="Q281" t="s">
        <v>55</v>
      </c>
      <c r="R281">
        <v>75000</v>
      </c>
      <c r="S281">
        <v>0.17810000000000001</v>
      </c>
      <c r="T281">
        <v>150.41999999999999</v>
      </c>
      <c r="U281">
        <v>0.08</v>
      </c>
      <c r="V281">
        <v>4800</v>
      </c>
      <c r="W281">
        <v>27</v>
      </c>
      <c r="X281">
        <v>4832</v>
      </c>
    </row>
    <row r="282" spans="1:24" x14ac:dyDescent="0.35">
      <c r="A282">
        <v>771076</v>
      </c>
      <c r="B282" t="s">
        <v>142</v>
      </c>
      <c r="C282" t="s">
        <v>35</v>
      </c>
      <c r="D282" t="s">
        <v>67</v>
      </c>
      <c r="E282" t="s">
        <v>393</v>
      </c>
      <c r="F282" t="s">
        <v>64</v>
      </c>
      <c r="G282" t="s">
        <v>74</v>
      </c>
      <c r="H282" s="1">
        <v>44358</v>
      </c>
      <c r="I282" s="1">
        <v>44361</v>
      </c>
      <c r="J282" s="1">
        <v>44361</v>
      </c>
      <c r="K282" t="s">
        <v>49</v>
      </c>
      <c r="L282" s="1">
        <v>44391</v>
      </c>
      <c r="M282">
        <v>972813</v>
      </c>
      <c r="N282" t="s">
        <v>41</v>
      </c>
      <c r="O282" t="s">
        <v>75</v>
      </c>
      <c r="P282" t="s">
        <v>51</v>
      </c>
      <c r="Q282" t="s">
        <v>55</v>
      </c>
      <c r="R282">
        <v>28000</v>
      </c>
      <c r="S282">
        <v>0.13930000000000001</v>
      </c>
      <c r="T282">
        <v>149.29</v>
      </c>
      <c r="U282">
        <v>7.4899999999999994E-2</v>
      </c>
      <c r="V282">
        <v>4800</v>
      </c>
      <c r="W282">
        <v>19</v>
      </c>
      <c r="X282">
        <v>5374</v>
      </c>
    </row>
    <row r="283" spans="1:24" x14ac:dyDescent="0.35">
      <c r="A283">
        <v>806215</v>
      </c>
      <c r="B283" t="s">
        <v>168</v>
      </c>
      <c r="C283" t="s">
        <v>35</v>
      </c>
      <c r="D283" t="s">
        <v>67</v>
      </c>
      <c r="E283" t="s">
        <v>394</v>
      </c>
      <c r="F283" t="s">
        <v>64</v>
      </c>
      <c r="G283" t="s">
        <v>74</v>
      </c>
      <c r="H283" s="1">
        <v>44388</v>
      </c>
      <c r="I283" s="1">
        <v>44267</v>
      </c>
      <c r="J283" s="1">
        <v>44480</v>
      </c>
      <c r="K283" t="s">
        <v>49</v>
      </c>
      <c r="L283" s="1">
        <v>44511</v>
      </c>
      <c r="M283">
        <v>998690</v>
      </c>
      <c r="N283" t="s">
        <v>41</v>
      </c>
      <c r="O283" t="s">
        <v>78</v>
      </c>
      <c r="P283" t="s">
        <v>51</v>
      </c>
      <c r="Q283" t="s">
        <v>55</v>
      </c>
      <c r="R283">
        <v>42000</v>
      </c>
      <c r="S283">
        <v>1.77E-2</v>
      </c>
      <c r="T283">
        <v>220.95</v>
      </c>
      <c r="U283">
        <v>8.4900000000000003E-2</v>
      </c>
      <c r="V283">
        <v>7000</v>
      </c>
      <c r="W283">
        <v>16</v>
      </c>
      <c r="X283">
        <v>7145</v>
      </c>
    </row>
    <row r="284" spans="1:24" x14ac:dyDescent="0.35">
      <c r="A284">
        <v>600776</v>
      </c>
      <c r="B284" t="s">
        <v>154</v>
      </c>
      <c r="C284" t="s">
        <v>35</v>
      </c>
      <c r="D284" t="s">
        <v>52</v>
      </c>
      <c r="E284" t="s">
        <v>395</v>
      </c>
      <c r="F284" t="s">
        <v>64</v>
      </c>
      <c r="G284" t="s">
        <v>74</v>
      </c>
      <c r="H284" s="1">
        <v>44479</v>
      </c>
      <c r="I284" s="1">
        <v>44302</v>
      </c>
      <c r="J284" s="1">
        <v>44299</v>
      </c>
      <c r="K284" t="s">
        <v>49</v>
      </c>
      <c r="L284" s="1">
        <v>44329</v>
      </c>
      <c r="M284">
        <v>771025</v>
      </c>
      <c r="N284" t="s">
        <v>41</v>
      </c>
      <c r="O284" t="s">
        <v>104</v>
      </c>
      <c r="P284" t="s">
        <v>51</v>
      </c>
      <c r="Q284" t="s">
        <v>55</v>
      </c>
      <c r="R284">
        <v>48000</v>
      </c>
      <c r="S284">
        <v>0.1115</v>
      </c>
      <c r="T284">
        <v>90.99</v>
      </c>
      <c r="U284">
        <v>5.79E-2</v>
      </c>
      <c r="V284">
        <v>3000</v>
      </c>
      <c r="W284">
        <v>22</v>
      </c>
      <c r="X284">
        <v>3263</v>
      </c>
    </row>
    <row r="285" spans="1:24" x14ac:dyDescent="0.35">
      <c r="A285">
        <v>743687</v>
      </c>
      <c r="B285" t="s">
        <v>45</v>
      </c>
      <c r="C285" t="s">
        <v>35</v>
      </c>
      <c r="D285" t="s">
        <v>87</v>
      </c>
      <c r="E285" t="s">
        <v>396</v>
      </c>
      <c r="F285" t="s">
        <v>64</v>
      </c>
      <c r="G285" t="s">
        <v>74</v>
      </c>
      <c r="H285" s="1">
        <v>44327</v>
      </c>
      <c r="I285" s="1">
        <v>44212</v>
      </c>
      <c r="J285" s="1">
        <v>44210</v>
      </c>
      <c r="K285" t="s">
        <v>49</v>
      </c>
      <c r="L285" s="1">
        <v>44241</v>
      </c>
      <c r="M285">
        <v>941999</v>
      </c>
      <c r="N285" t="s">
        <v>41</v>
      </c>
      <c r="O285" t="s">
        <v>65</v>
      </c>
      <c r="P285" t="s">
        <v>51</v>
      </c>
      <c r="Q285" t="s">
        <v>55</v>
      </c>
      <c r="R285">
        <v>33600</v>
      </c>
      <c r="S285">
        <v>0.1368</v>
      </c>
      <c r="T285">
        <v>162.87</v>
      </c>
      <c r="U285">
        <v>5.4199999999999998E-2</v>
      </c>
      <c r="V285">
        <v>5400</v>
      </c>
      <c r="W285">
        <v>15</v>
      </c>
      <c r="X285">
        <v>5856</v>
      </c>
    </row>
    <row r="286" spans="1:24" x14ac:dyDescent="0.35">
      <c r="A286">
        <v>588608</v>
      </c>
      <c r="B286" t="s">
        <v>56</v>
      </c>
      <c r="C286" t="s">
        <v>35</v>
      </c>
      <c r="D286" t="s">
        <v>102</v>
      </c>
      <c r="E286" t="s">
        <v>397</v>
      </c>
      <c r="F286" t="s">
        <v>64</v>
      </c>
      <c r="G286" t="s">
        <v>74</v>
      </c>
      <c r="H286" s="1">
        <v>44479</v>
      </c>
      <c r="I286" s="1">
        <v>44239</v>
      </c>
      <c r="J286" s="1">
        <v>44208</v>
      </c>
      <c r="K286" t="s">
        <v>49</v>
      </c>
      <c r="L286" s="1">
        <v>44239</v>
      </c>
      <c r="M286">
        <v>756206</v>
      </c>
      <c r="N286" t="s">
        <v>41</v>
      </c>
      <c r="O286" t="s">
        <v>104</v>
      </c>
      <c r="P286" t="s">
        <v>51</v>
      </c>
      <c r="Q286" t="s">
        <v>55</v>
      </c>
      <c r="R286">
        <v>65000</v>
      </c>
      <c r="S286">
        <v>0.24940000000000001</v>
      </c>
      <c r="T286">
        <v>107.69</v>
      </c>
      <c r="U286">
        <v>6.7599999999999993E-2</v>
      </c>
      <c r="V286">
        <v>3500</v>
      </c>
      <c r="W286">
        <v>37</v>
      </c>
      <c r="X286">
        <v>3742</v>
      </c>
    </row>
    <row r="287" spans="1:24" x14ac:dyDescent="0.35">
      <c r="A287">
        <v>880239</v>
      </c>
      <c r="B287" t="s">
        <v>76</v>
      </c>
      <c r="C287" t="s">
        <v>35</v>
      </c>
      <c r="D287" t="s">
        <v>130</v>
      </c>
      <c r="E287" t="s">
        <v>398</v>
      </c>
      <c r="F287" t="s">
        <v>64</v>
      </c>
      <c r="G287" t="s">
        <v>74</v>
      </c>
      <c r="H287" s="1">
        <v>44450</v>
      </c>
      <c r="I287" s="1">
        <v>44299</v>
      </c>
      <c r="J287" s="1">
        <v>44268</v>
      </c>
      <c r="K287" t="s">
        <v>49</v>
      </c>
      <c r="L287" s="1">
        <v>44299</v>
      </c>
      <c r="M287">
        <v>1095196</v>
      </c>
      <c r="N287" t="s">
        <v>41</v>
      </c>
      <c r="O287" t="s">
        <v>65</v>
      </c>
      <c r="P287" t="s">
        <v>51</v>
      </c>
      <c r="Q287" t="s">
        <v>55</v>
      </c>
      <c r="R287">
        <v>19200</v>
      </c>
      <c r="S287">
        <v>2.2499999999999999E-2</v>
      </c>
      <c r="T287">
        <v>182.62</v>
      </c>
      <c r="U287">
        <v>6.0299999999999999E-2</v>
      </c>
      <c r="V287">
        <v>6000</v>
      </c>
      <c r="W287">
        <v>15</v>
      </c>
      <c r="X287">
        <v>6422</v>
      </c>
    </row>
    <row r="288" spans="1:24" x14ac:dyDescent="0.35">
      <c r="A288">
        <v>701662</v>
      </c>
      <c r="B288" t="s">
        <v>138</v>
      </c>
      <c r="C288" t="s">
        <v>35</v>
      </c>
      <c r="D288" t="s">
        <v>130</v>
      </c>
      <c r="E288" t="s">
        <v>399</v>
      </c>
      <c r="F288" t="s">
        <v>64</v>
      </c>
      <c r="G288" t="s">
        <v>74</v>
      </c>
      <c r="H288" s="1">
        <v>44266</v>
      </c>
      <c r="I288" s="1">
        <v>44270</v>
      </c>
      <c r="J288" s="1">
        <v>44300</v>
      </c>
      <c r="K288" t="s">
        <v>49</v>
      </c>
      <c r="L288" s="1">
        <v>44330</v>
      </c>
      <c r="M288">
        <v>893426</v>
      </c>
      <c r="N288" t="s">
        <v>41</v>
      </c>
      <c r="O288" t="s">
        <v>104</v>
      </c>
      <c r="P288" t="s">
        <v>51</v>
      </c>
      <c r="Q288" t="s">
        <v>55</v>
      </c>
      <c r="R288">
        <v>14400</v>
      </c>
      <c r="S288">
        <v>0.1517</v>
      </c>
      <c r="T288">
        <v>163.01</v>
      </c>
      <c r="U288">
        <v>5.79E-2</v>
      </c>
      <c r="V288">
        <v>5375</v>
      </c>
      <c r="W288">
        <v>10</v>
      </c>
      <c r="X288">
        <v>5868</v>
      </c>
    </row>
    <row r="289" spans="1:24" x14ac:dyDescent="0.35">
      <c r="A289">
        <v>620935</v>
      </c>
      <c r="B289" t="s">
        <v>134</v>
      </c>
      <c r="C289" t="s">
        <v>35</v>
      </c>
      <c r="D289" t="s">
        <v>130</v>
      </c>
      <c r="E289" t="s">
        <v>400</v>
      </c>
      <c r="F289" t="s">
        <v>64</v>
      </c>
      <c r="G289" t="s">
        <v>74</v>
      </c>
      <c r="H289" s="1">
        <v>44510</v>
      </c>
      <c r="I289" s="1">
        <v>44543</v>
      </c>
      <c r="J289" s="1">
        <v>44543</v>
      </c>
      <c r="K289" t="s">
        <v>49</v>
      </c>
      <c r="L289" s="1">
        <v>44574</v>
      </c>
      <c r="M289">
        <v>795814</v>
      </c>
      <c r="N289" t="s">
        <v>41</v>
      </c>
      <c r="O289" t="s">
        <v>75</v>
      </c>
      <c r="P289" t="s">
        <v>51</v>
      </c>
      <c r="Q289" t="s">
        <v>55</v>
      </c>
      <c r="R289">
        <v>39600</v>
      </c>
      <c r="S289">
        <v>8.0600000000000005E-2</v>
      </c>
      <c r="T289">
        <v>303.61</v>
      </c>
      <c r="U289">
        <v>6.54E-2</v>
      </c>
      <c r="V289">
        <v>9900</v>
      </c>
      <c r="W289">
        <v>8</v>
      </c>
      <c r="X289">
        <v>10930</v>
      </c>
    </row>
    <row r="290" spans="1:24" x14ac:dyDescent="0.35">
      <c r="A290">
        <v>1030418</v>
      </c>
      <c r="B290" t="s">
        <v>205</v>
      </c>
      <c r="C290" t="s">
        <v>35</v>
      </c>
      <c r="D290" t="s">
        <v>136</v>
      </c>
      <c r="E290" t="s">
        <v>401</v>
      </c>
      <c r="F290" t="s">
        <v>64</v>
      </c>
      <c r="G290" t="s">
        <v>74</v>
      </c>
      <c r="H290" s="1">
        <v>44511</v>
      </c>
      <c r="I290" s="1">
        <v>44330</v>
      </c>
      <c r="J290" s="1">
        <v>44361</v>
      </c>
      <c r="K290" t="s">
        <v>49</v>
      </c>
      <c r="L290" s="1">
        <v>44391</v>
      </c>
      <c r="M290">
        <v>1259806</v>
      </c>
      <c r="N290" t="s">
        <v>41</v>
      </c>
      <c r="O290" t="s">
        <v>65</v>
      </c>
      <c r="P290" t="s">
        <v>51</v>
      </c>
      <c r="Q290" t="s">
        <v>55</v>
      </c>
      <c r="R290">
        <v>48000</v>
      </c>
      <c r="S290">
        <v>7.7499999999999999E-2</v>
      </c>
      <c r="T290">
        <v>76.09</v>
      </c>
      <c r="U290">
        <v>6.0299999999999999E-2</v>
      </c>
      <c r="V290">
        <v>2500</v>
      </c>
      <c r="W290">
        <v>12</v>
      </c>
      <c r="X290">
        <v>2717</v>
      </c>
    </row>
    <row r="291" spans="1:24" x14ac:dyDescent="0.35">
      <c r="A291">
        <v>778086</v>
      </c>
      <c r="B291" t="s">
        <v>203</v>
      </c>
      <c r="C291" t="s">
        <v>35</v>
      </c>
      <c r="D291" t="s">
        <v>36</v>
      </c>
      <c r="E291" t="s">
        <v>402</v>
      </c>
      <c r="F291" t="s">
        <v>64</v>
      </c>
      <c r="G291" t="s">
        <v>74</v>
      </c>
      <c r="H291" s="1">
        <v>44358</v>
      </c>
      <c r="I291" s="1">
        <v>44332</v>
      </c>
      <c r="J291" s="1">
        <v>44390</v>
      </c>
      <c r="K291" t="s">
        <v>49</v>
      </c>
      <c r="L291" s="1">
        <v>44421</v>
      </c>
      <c r="M291">
        <v>980621</v>
      </c>
      <c r="N291" t="s">
        <v>41</v>
      </c>
      <c r="O291" t="s">
        <v>110</v>
      </c>
      <c r="P291" t="s">
        <v>51</v>
      </c>
      <c r="Q291" t="s">
        <v>55</v>
      </c>
      <c r="R291">
        <v>41000</v>
      </c>
      <c r="S291">
        <v>8.0799999999999997E-2</v>
      </c>
      <c r="T291">
        <v>30.88</v>
      </c>
      <c r="U291">
        <v>6.9900000000000004E-2</v>
      </c>
      <c r="V291">
        <v>1000</v>
      </c>
      <c r="W291">
        <v>12</v>
      </c>
      <c r="X291">
        <v>1055</v>
      </c>
    </row>
    <row r="292" spans="1:24" x14ac:dyDescent="0.35">
      <c r="A292">
        <v>406033</v>
      </c>
      <c r="B292" t="s">
        <v>140</v>
      </c>
      <c r="C292" t="s">
        <v>35</v>
      </c>
      <c r="D292" t="s">
        <v>36</v>
      </c>
      <c r="E292" t="s">
        <v>403</v>
      </c>
      <c r="F292" t="s">
        <v>64</v>
      </c>
      <c r="G292" t="s">
        <v>74</v>
      </c>
      <c r="H292" s="1">
        <v>44325</v>
      </c>
      <c r="I292" s="1">
        <v>44332</v>
      </c>
      <c r="J292" s="1">
        <v>44267</v>
      </c>
      <c r="K292" t="s">
        <v>49</v>
      </c>
      <c r="L292" s="1">
        <v>44298</v>
      </c>
      <c r="M292">
        <v>454370</v>
      </c>
      <c r="N292" t="s">
        <v>41</v>
      </c>
      <c r="O292" t="s">
        <v>110</v>
      </c>
      <c r="P292" t="s">
        <v>51</v>
      </c>
      <c r="Q292" t="s">
        <v>55</v>
      </c>
      <c r="R292">
        <v>40000</v>
      </c>
      <c r="S292">
        <v>0.1323</v>
      </c>
      <c r="T292">
        <v>188.02</v>
      </c>
      <c r="U292">
        <v>0.08</v>
      </c>
      <c r="V292">
        <v>6000</v>
      </c>
      <c r="W292">
        <v>17</v>
      </c>
      <c r="X292">
        <v>6739</v>
      </c>
    </row>
    <row r="293" spans="1:24" x14ac:dyDescent="0.35">
      <c r="A293">
        <v>851757</v>
      </c>
      <c r="B293" t="s">
        <v>404</v>
      </c>
      <c r="C293" t="s">
        <v>35</v>
      </c>
      <c r="D293" t="s">
        <v>62</v>
      </c>
      <c r="E293" t="s">
        <v>405</v>
      </c>
      <c r="F293" t="s">
        <v>64</v>
      </c>
      <c r="G293" t="s">
        <v>74</v>
      </c>
      <c r="H293" s="1">
        <v>44419</v>
      </c>
      <c r="I293" s="1">
        <v>44212</v>
      </c>
      <c r="J293" s="1">
        <v>44512</v>
      </c>
      <c r="K293" t="s">
        <v>49</v>
      </c>
      <c r="L293" s="1">
        <v>44542</v>
      </c>
      <c r="M293">
        <v>1063721</v>
      </c>
      <c r="N293" t="s">
        <v>41</v>
      </c>
      <c r="O293" t="s">
        <v>78</v>
      </c>
      <c r="P293" t="s">
        <v>51</v>
      </c>
      <c r="Q293" t="s">
        <v>55</v>
      </c>
      <c r="R293">
        <v>40000</v>
      </c>
      <c r="S293">
        <v>0.11609999999999999</v>
      </c>
      <c r="T293">
        <v>157.82</v>
      </c>
      <c r="U293">
        <v>8.4900000000000003E-2</v>
      </c>
      <c r="V293">
        <v>5000</v>
      </c>
      <c r="W293">
        <v>29</v>
      </c>
      <c r="X293">
        <v>5414</v>
      </c>
    </row>
    <row r="294" spans="1:24" x14ac:dyDescent="0.35">
      <c r="A294">
        <v>386541</v>
      </c>
      <c r="B294" t="s">
        <v>56</v>
      </c>
      <c r="C294" t="s">
        <v>35</v>
      </c>
      <c r="D294" t="s">
        <v>87</v>
      </c>
      <c r="E294" t="s">
        <v>406</v>
      </c>
      <c r="F294" t="s">
        <v>64</v>
      </c>
      <c r="G294" t="s">
        <v>74</v>
      </c>
      <c r="H294" s="1">
        <v>44264</v>
      </c>
      <c r="I294" s="1">
        <v>44298</v>
      </c>
      <c r="J294" s="1">
        <v>44298</v>
      </c>
      <c r="K294" t="s">
        <v>49</v>
      </c>
      <c r="L294" s="1">
        <v>44328</v>
      </c>
      <c r="M294">
        <v>418858</v>
      </c>
      <c r="N294" t="s">
        <v>41</v>
      </c>
      <c r="O294" t="s">
        <v>65</v>
      </c>
      <c r="P294" t="s">
        <v>51</v>
      </c>
      <c r="Q294" t="s">
        <v>55</v>
      </c>
      <c r="R294">
        <v>48000</v>
      </c>
      <c r="S294">
        <v>0.1207</v>
      </c>
      <c r="T294">
        <v>322.88</v>
      </c>
      <c r="U294">
        <v>7.3700000000000002E-2</v>
      </c>
      <c r="V294">
        <v>10400</v>
      </c>
      <c r="W294">
        <v>14</v>
      </c>
      <c r="X294">
        <v>11623</v>
      </c>
    </row>
    <row r="295" spans="1:24" x14ac:dyDescent="0.35">
      <c r="A295">
        <v>680433</v>
      </c>
      <c r="B295" t="s">
        <v>350</v>
      </c>
      <c r="C295" t="s">
        <v>35</v>
      </c>
      <c r="D295" t="s">
        <v>102</v>
      </c>
      <c r="E295" t="s">
        <v>407</v>
      </c>
      <c r="F295" t="s">
        <v>64</v>
      </c>
      <c r="G295" t="s">
        <v>74</v>
      </c>
      <c r="H295" s="1">
        <v>44238</v>
      </c>
      <c r="I295" s="1">
        <v>44240</v>
      </c>
      <c r="J295" s="1">
        <v>44240</v>
      </c>
      <c r="K295" t="s">
        <v>49</v>
      </c>
      <c r="L295" s="1">
        <v>44268</v>
      </c>
      <c r="M295">
        <v>869236</v>
      </c>
      <c r="N295" t="s">
        <v>41</v>
      </c>
      <c r="O295" t="s">
        <v>110</v>
      </c>
      <c r="P295" t="s">
        <v>51</v>
      </c>
      <c r="Q295" t="s">
        <v>55</v>
      </c>
      <c r="R295">
        <v>31577</v>
      </c>
      <c r="S295">
        <v>8.2100000000000006E-2</v>
      </c>
      <c r="T295">
        <v>77.11</v>
      </c>
      <c r="U295">
        <v>6.9199999999999998E-2</v>
      </c>
      <c r="V295">
        <v>2500</v>
      </c>
      <c r="W295">
        <v>21</v>
      </c>
      <c r="X295">
        <v>2736</v>
      </c>
    </row>
    <row r="296" spans="1:24" x14ac:dyDescent="0.35">
      <c r="A296">
        <v>381104</v>
      </c>
      <c r="B296" t="s">
        <v>163</v>
      </c>
      <c r="C296" t="s">
        <v>35</v>
      </c>
      <c r="D296" t="s">
        <v>36</v>
      </c>
      <c r="E296" t="s">
        <v>408</v>
      </c>
      <c r="F296" t="s">
        <v>64</v>
      </c>
      <c r="G296" t="s">
        <v>74</v>
      </c>
      <c r="H296" s="1">
        <v>44236</v>
      </c>
      <c r="I296" s="1">
        <v>44514</v>
      </c>
      <c r="J296" s="1">
        <v>44267</v>
      </c>
      <c r="K296" t="s">
        <v>49</v>
      </c>
      <c r="L296" s="1">
        <v>44298</v>
      </c>
      <c r="M296">
        <v>409174</v>
      </c>
      <c r="N296" t="s">
        <v>41</v>
      </c>
      <c r="O296" t="s">
        <v>65</v>
      </c>
      <c r="P296" t="s">
        <v>51</v>
      </c>
      <c r="Q296" t="s">
        <v>55</v>
      </c>
      <c r="R296">
        <v>29280</v>
      </c>
      <c r="S296">
        <v>7.2499999999999995E-2</v>
      </c>
      <c r="T296">
        <v>55.89</v>
      </c>
      <c r="U296">
        <v>7.3700000000000002E-2</v>
      </c>
      <c r="V296">
        <v>1800</v>
      </c>
      <c r="W296">
        <v>16</v>
      </c>
      <c r="X296">
        <v>2012</v>
      </c>
    </row>
    <row r="297" spans="1:24" x14ac:dyDescent="0.35">
      <c r="A297">
        <v>469988</v>
      </c>
      <c r="B297" t="s">
        <v>56</v>
      </c>
      <c r="C297" t="s">
        <v>35</v>
      </c>
      <c r="D297" t="s">
        <v>62</v>
      </c>
      <c r="E297" t="s">
        <v>409</v>
      </c>
      <c r="F297" t="s">
        <v>64</v>
      </c>
      <c r="G297" t="s">
        <v>74</v>
      </c>
      <c r="H297" s="1">
        <v>44539</v>
      </c>
      <c r="I297" s="1">
        <v>44302</v>
      </c>
      <c r="J297" s="1">
        <v>44389</v>
      </c>
      <c r="K297" t="s">
        <v>49</v>
      </c>
      <c r="L297" s="1">
        <v>44420</v>
      </c>
      <c r="M297">
        <v>593144</v>
      </c>
      <c r="N297" t="s">
        <v>41</v>
      </c>
      <c r="O297" t="s">
        <v>65</v>
      </c>
      <c r="P297" t="s">
        <v>51</v>
      </c>
      <c r="Q297" t="s">
        <v>55</v>
      </c>
      <c r="R297">
        <v>109000</v>
      </c>
      <c r="S297">
        <v>5.8000000000000003E-2</v>
      </c>
      <c r="T297">
        <v>494.4</v>
      </c>
      <c r="U297">
        <v>7.0499999999999993E-2</v>
      </c>
      <c r="V297">
        <v>16000</v>
      </c>
      <c r="W297">
        <v>32</v>
      </c>
      <c r="X297">
        <v>17738</v>
      </c>
    </row>
    <row r="298" spans="1:24" x14ac:dyDescent="0.35">
      <c r="A298">
        <v>475108</v>
      </c>
      <c r="B298" t="s">
        <v>163</v>
      </c>
      <c r="C298" t="s">
        <v>35</v>
      </c>
      <c r="D298" t="s">
        <v>62</v>
      </c>
      <c r="E298" t="s">
        <v>410</v>
      </c>
      <c r="F298" t="s">
        <v>64</v>
      </c>
      <c r="G298" t="s">
        <v>74</v>
      </c>
      <c r="H298" s="1">
        <v>44206</v>
      </c>
      <c r="I298" s="1">
        <v>44266</v>
      </c>
      <c r="J298" s="1">
        <v>44266</v>
      </c>
      <c r="K298" t="s">
        <v>49</v>
      </c>
      <c r="L298" s="1">
        <v>44297</v>
      </c>
      <c r="M298">
        <v>601235</v>
      </c>
      <c r="N298" t="s">
        <v>41</v>
      </c>
      <c r="O298" t="s">
        <v>65</v>
      </c>
      <c r="P298" t="s">
        <v>51</v>
      </c>
      <c r="Q298" t="s">
        <v>55</v>
      </c>
      <c r="R298">
        <v>74400</v>
      </c>
      <c r="S298">
        <v>4.2599999999999999E-2</v>
      </c>
      <c r="T298">
        <v>231.75</v>
      </c>
      <c r="U298">
        <v>7.0499999999999993E-2</v>
      </c>
      <c r="V298">
        <v>7500</v>
      </c>
      <c r="W298">
        <v>31</v>
      </c>
      <c r="X298">
        <v>8014</v>
      </c>
    </row>
    <row r="299" spans="1:24" x14ac:dyDescent="0.35">
      <c r="A299">
        <v>836828</v>
      </c>
      <c r="B299" t="s">
        <v>184</v>
      </c>
      <c r="C299" t="s">
        <v>35</v>
      </c>
      <c r="D299" t="s">
        <v>62</v>
      </c>
      <c r="E299" t="s">
        <v>411</v>
      </c>
      <c r="F299" t="s">
        <v>64</v>
      </c>
      <c r="G299" t="s">
        <v>74</v>
      </c>
      <c r="H299" s="1">
        <v>44419</v>
      </c>
      <c r="I299" s="1">
        <v>44513</v>
      </c>
      <c r="J299" s="1">
        <v>44513</v>
      </c>
      <c r="K299" t="s">
        <v>49</v>
      </c>
      <c r="L299" s="1">
        <v>44543</v>
      </c>
      <c r="M299">
        <v>1046913</v>
      </c>
      <c r="N299" t="s">
        <v>41</v>
      </c>
      <c r="O299" t="s">
        <v>104</v>
      </c>
      <c r="P299" t="s">
        <v>51</v>
      </c>
      <c r="Q299" t="s">
        <v>55</v>
      </c>
      <c r="R299">
        <v>50000</v>
      </c>
      <c r="S299">
        <v>0.2102</v>
      </c>
      <c r="T299">
        <v>228.14</v>
      </c>
      <c r="U299">
        <v>5.9900000000000002E-2</v>
      </c>
      <c r="V299">
        <v>7500</v>
      </c>
      <c r="W299">
        <v>32</v>
      </c>
      <c r="X299">
        <v>8163</v>
      </c>
    </row>
    <row r="300" spans="1:24" x14ac:dyDescent="0.35">
      <c r="A300">
        <v>687289</v>
      </c>
      <c r="B300" t="s">
        <v>45</v>
      </c>
      <c r="C300" t="s">
        <v>35</v>
      </c>
      <c r="D300" t="s">
        <v>87</v>
      </c>
      <c r="E300" t="s">
        <v>412</v>
      </c>
      <c r="F300" t="s">
        <v>64</v>
      </c>
      <c r="G300" t="s">
        <v>74</v>
      </c>
      <c r="H300" s="1">
        <v>44266</v>
      </c>
      <c r="I300" s="1">
        <v>44451</v>
      </c>
      <c r="J300" s="1">
        <v>44451</v>
      </c>
      <c r="K300" t="s">
        <v>49</v>
      </c>
      <c r="L300" s="1">
        <v>44481</v>
      </c>
      <c r="M300">
        <v>877274</v>
      </c>
      <c r="N300" t="s">
        <v>41</v>
      </c>
      <c r="O300" t="s">
        <v>110</v>
      </c>
      <c r="P300" t="s">
        <v>51</v>
      </c>
      <c r="Q300" t="s">
        <v>55</v>
      </c>
      <c r="R300">
        <v>102000</v>
      </c>
      <c r="S300">
        <v>0.1242</v>
      </c>
      <c r="T300">
        <v>215.89</v>
      </c>
      <c r="U300">
        <v>6.9199999999999998E-2</v>
      </c>
      <c r="V300">
        <v>7000</v>
      </c>
      <c r="W300">
        <v>21</v>
      </c>
      <c r="X300">
        <v>7567</v>
      </c>
    </row>
    <row r="301" spans="1:24" x14ac:dyDescent="0.35">
      <c r="A301">
        <v>474790</v>
      </c>
      <c r="B301" t="s">
        <v>95</v>
      </c>
      <c r="C301" t="s">
        <v>35</v>
      </c>
      <c r="D301" t="s">
        <v>36</v>
      </c>
      <c r="F301" t="s">
        <v>64</v>
      </c>
      <c r="G301" t="s">
        <v>74</v>
      </c>
      <c r="H301" s="1">
        <v>44206</v>
      </c>
      <c r="I301" s="1">
        <v>44243</v>
      </c>
      <c r="J301" s="1">
        <v>44298</v>
      </c>
      <c r="K301" t="s">
        <v>49</v>
      </c>
      <c r="L301" s="1">
        <v>44328</v>
      </c>
      <c r="M301">
        <v>600698</v>
      </c>
      <c r="N301" t="s">
        <v>41</v>
      </c>
      <c r="O301" t="s">
        <v>65</v>
      </c>
      <c r="P301" t="s">
        <v>51</v>
      </c>
      <c r="Q301" t="s">
        <v>55</v>
      </c>
      <c r="R301">
        <v>70000</v>
      </c>
      <c r="S301">
        <v>7.9200000000000007E-2</v>
      </c>
      <c r="T301">
        <v>247.2</v>
      </c>
      <c r="U301">
        <v>7.0499999999999993E-2</v>
      </c>
      <c r="V301">
        <v>8000</v>
      </c>
      <c r="W301">
        <v>27</v>
      </c>
      <c r="X301">
        <v>8664</v>
      </c>
    </row>
    <row r="302" spans="1:24" x14ac:dyDescent="0.35">
      <c r="A302">
        <v>730669</v>
      </c>
      <c r="B302" t="s">
        <v>95</v>
      </c>
      <c r="C302" t="s">
        <v>35</v>
      </c>
      <c r="D302" t="s">
        <v>87</v>
      </c>
      <c r="E302" t="s">
        <v>413</v>
      </c>
      <c r="F302" t="s">
        <v>64</v>
      </c>
      <c r="G302" t="s">
        <v>74</v>
      </c>
      <c r="H302" s="1">
        <v>44297</v>
      </c>
      <c r="I302" s="1">
        <v>44302</v>
      </c>
      <c r="J302" s="1">
        <v>44241</v>
      </c>
      <c r="K302" t="s">
        <v>49</v>
      </c>
      <c r="L302" s="1">
        <v>44269</v>
      </c>
      <c r="M302">
        <v>926657</v>
      </c>
      <c r="N302" t="s">
        <v>41</v>
      </c>
      <c r="O302" t="s">
        <v>78</v>
      </c>
      <c r="P302" t="s">
        <v>51</v>
      </c>
      <c r="Q302" t="s">
        <v>55</v>
      </c>
      <c r="R302">
        <v>100000</v>
      </c>
      <c r="S302">
        <v>0.1464</v>
      </c>
      <c r="T302">
        <v>187.08</v>
      </c>
      <c r="U302">
        <v>7.6600000000000001E-2</v>
      </c>
      <c r="V302">
        <v>6000</v>
      </c>
      <c r="W302">
        <v>16</v>
      </c>
      <c r="X302">
        <v>6739</v>
      </c>
    </row>
    <row r="303" spans="1:24" x14ac:dyDescent="0.35">
      <c r="A303">
        <v>735441</v>
      </c>
      <c r="B303" t="s">
        <v>72</v>
      </c>
      <c r="C303" t="s">
        <v>35</v>
      </c>
      <c r="D303" t="s">
        <v>52</v>
      </c>
      <c r="E303" t="s">
        <v>414</v>
      </c>
      <c r="F303" t="s">
        <v>64</v>
      </c>
      <c r="G303" t="s">
        <v>74</v>
      </c>
      <c r="H303" s="1">
        <v>44327</v>
      </c>
      <c r="I303" s="1">
        <v>44332</v>
      </c>
      <c r="J303" s="1">
        <v>44330</v>
      </c>
      <c r="K303" t="s">
        <v>49</v>
      </c>
      <c r="L303" s="1">
        <v>44361</v>
      </c>
      <c r="M303">
        <v>932157</v>
      </c>
      <c r="N303" t="s">
        <v>41</v>
      </c>
      <c r="O303" t="s">
        <v>78</v>
      </c>
      <c r="P303" t="s">
        <v>51</v>
      </c>
      <c r="Q303" t="s">
        <v>55</v>
      </c>
      <c r="R303">
        <v>120000</v>
      </c>
      <c r="S303">
        <v>0.2412</v>
      </c>
      <c r="T303">
        <v>220.95</v>
      </c>
      <c r="U303">
        <v>8.4900000000000003E-2</v>
      </c>
      <c r="V303">
        <v>7000</v>
      </c>
      <c r="W303">
        <v>46</v>
      </c>
      <c r="X303">
        <v>7954</v>
      </c>
    </row>
    <row r="304" spans="1:24" x14ac:dyDescent="0.35">
      <c r="A304">
        <v>485715</v>
      </c>
      <c r="B304" t="s">
        <v>154</v>
      </c>
      <c r="C304" t="s">
        <v>35</v>
      </c>
      <c r="D304" t="s">
        <v>62</v>
      </c>
      <c r="F304" t="s">
        <v>58</v>
      </c>
      <c r="G304" t="s">
        <v>74</v>
      </c>
      <c r="H304" s="1">
        <v>44265</v>
      </c>
      <c r="I304" s="1">
        <v>44302</v>
      </c>
      <c r="J304" s="1">
        <v>44299</v>
      </c>
      <c r="K304" t="s">
        <v>49</v>
      </c>
      <c r="L304" s="1">
        <v>44329</v>
      </c>
      <c r="M304">
        <v>618879</v>
      </c>
      <c r="N304" t="s">
        <v>41</v>
      </c>
      <c r="O304" t="s">
        <v>86</v>
      </c>
      <c r="P304" t="s">
        <v>51</v>
      </c>
      <c r="Q304" t="s">
        <v>55</v>
      </c>
      <c r="R304">
        <v>52000</v>
      </c>
      <c r="S304">
        <v>0.1011</v>
      </c>
      <c r="T304">
        <v>130.24</v>
      </c>
      <c r="U304">
        <v>0.1062</v>
      </c>
      <c r="V304">
        <v>4000</v>
      </c>
      <c r="W304">
        <v>17</v>
      </c>
      <c r="X304">
        <v>4689</v>
      </c>
    </row>
    <row r="305" spans="1:24" x14ac:dyDescent="0.35">
      <c r="A305">
        <v>503367</v>
      </c>
      <c r="B305" t="s">
        <v>330</v>
      </c>
      <c r="C305" t="s">
        <v>35</v>
      </c>
      <c r="D305" t="s">
        <v>52</v>
      </c>
      <c r="E305" t="s">
        <v>415</v>
      </c>
      <c r="F305" t="s">
        <v>58</v>
      </c>
      <c r="G305" t="s">
        <v>74</v>
      </c>
      <c r="H305" s="1">
        <v>44296</v>
      </c>
      <c r="I305" s="1">
        <v>44481</v>
      </c>
      <c r="J305" s="1">
        <v>44481</v>
      </c>
      <c r="K305" t="s">
        <v>49</v>
      </c>
      <c r="L305" s="1">
        <v>44512</v>
      </c>
      <c r="M305">
        <v>647818</v>
      </c>
      <c r="N305" t="s">
        <v>41</v>
      </c>
      <c r="O305" t="s">
        <v>60</v>
      </c>
      <c r="P305" t="s">
        <v>51</v>
      </c>
      <c r="Q305" t="s">
        <v>55</v>
      </c>
      <c r="R305">
        <v>58000</v>
      </c>
      <c r="S305">
        <v>0.1128</v>
      </c>
      <c r="T305">
        <v>485.78</v>
      </c>
      <c r="U305">
        <v>0.10249999999999999</v>
      </c>
      <c r="V305">
        <v>15000</v>
      </c>
      <c r="W305">
        <v>11</v>
      </c>
      <c r="X305">
        <v>17281</v>
      </c>
    </row>
    <row r="306" spans="1:24" x14ac:dyDescent="0.35">
      <c r="A306">
        <v>749988</v>
      </c>
      <c r="B306" t="s">
        <v>56</v>
      </c>
      <c r="C306" t="s">
        <v>35</v>
      </c>
      <c r="D306" t="s">
        <v>102</v>
      </c>
      <c r="E306" t="s">
        <v>416</v>
      </c>
      <c r="F306" t="s">
        <v>58</v>
      </c>
      <c r="G306" t="s">
        <v>74</v>
      </c>
      <c r="H306" s="1">
        <v>44327</v>
      </c>
      <c r="I306" s="1">
        <v>44541</v>
      </c>
      <c r="J306" s="1">
        <v>44511</v>
      </c>
      <c r="K306" t="s">
        <v>49</v>
      </c>
      <c r="L306" s="1">
        <v>44541</v>
      </c>
      <c r="M306">
        <v>949275</v>
      </c>
      <c r="N306" t="s">
        <v>41</v>
      </c>
      <c r="O306" t="s">
        <v>86</v>
      </c>
      <c r="P306" t="s">
        <v>51</v>
      </c>
      <c r="Q306" t="s">
        <v>55</v>
      </c>
      <c r="R306">
        <v>43200</v>
      </c>
      <c r="S306">
        <v>9.3600000000000003E-2</v>
      </c>
      <c r="T306">
        <v>65.47</v>
      </c>
      <c r="U306">
        <v>0.1099</v>
      </c>
      <c r="V306">
        <v>2000</v>
      </c>
      <c r="W306">
        <v>6</v>
      </c>
      <c r="X306">
        <v>2096</v>
      </c>
    </row>
    <row r="307" spans="1:24" x14ac:dyDescent="0.35">
      <c r="A307">
        <v>471662</v>
      </c>
      <c r="B307" t="s">
        <v>45</v>
      </c>
      <c r="C307" t="s">
        <v>35</v>
      </c>
      <c r="D307" t="s">
        <v>62</v>
      </c>
      <c r="F307" t="s">
        <v>58</v>
      </c>
      <c r="G307" t="s">
        <v>74</v>
      </c>
      <c r="H307" s="1">
        <v>44539</v>
      </c>
      <c r="I307" s="1">
        <v>44415</v>
      </c>
      <c r="J307" s="1">
        <v>44237</v>
      </c>
      <c r="K307" t="s">
        <v>49</v>
      </c>
      <c r="L307" s="1">
        <v>44265</v>
      </c>
      <c r="M307">
        <v>595463</v>
      </c>
      <c r="N307" t="s">
        <v>41</v>
      </c>
      <c r="O307" t="s">
        <v>84</v>
      </c>
      <c r="P307" t="s">
        <v>51</v>
      </c>
      <c r="Q307" t="s">
        <v>55</v>
      </c>
      <c r="R307">
        <v>140000</v>
      </c>
      <c r="S307">
        <v>0.24199999999999999</v>
      </c>
      <c r="T307">
        <v>799.2</v>
      </c>
      <c r="U307">
        <v>0.12180000000000001</v>
      </c>
      <c r="V307">
        <v>24000</v>
      </c>
      <c r="W307">
        <v>11</v>
      </c>
      <c r="X307">
        <v>24244</v>
      </c>
    </row>
    <row r="308" spans="1:24" x14ac:dyDescent="0.35">
      <c r="A308">
        <v>724040</v>
      </c>
      <c r="B308" t="s">
        <v>95</v>
      </c>
      <c r="C308" t="s">
        <v>35</v>
      </c>
      <c r="D308" t="s">
        <v>67</v>
      </c>
      <c r="E308" t="s">
        <v>417</v>
      </c>
      <c r="F308" t="s">
        <v>58</v>
      </c>
      <c r="G308" t="s">
        <v>74</v>
      </c>
      <c r="H308" s="1">
        <v>44297</v>
      </c>
      <c r="I308" s="1">
        <v>44542</v>
      </c>
      <c r="J308" s="1">
        <v>44512</v>
      </c>
      <c r="K308" t="s">
        <v>49</v>
      </c>
      <c r="L308" s="1">
        <v>44542</v>
      </c>
      <c r="M308">
        <v>919104</v>
      </c>
      <c r="N308" t="s">
        <v>41</v>
      </c>
      <c r="O308" t="s">
        <v>81</v>
      </c>
      <c r="P308" t="s">
        <v>51</v>
      </c>
      <c r="Q308" t="s">
        <v>55</v>
      </c>
      <c r="R308">
        <v>16800</v>
      </c>
      <c r="S308">
        <v>4.7100000000000003E-2</v>
      </c>
      <c r="T308">
        <v>32.799999999999997</v>
      </c>
      <c r="U308">
        <v>0.1111</v>
      </c>
      <c r="V308">
        <v>1000</v>
      </c>
      <c r="W308">
        <v>24</v>
      </c>
      <c r="X308">
        <v>1137</v>
      </c>
    </row>
    <row r="309" spans="1:24" x14ac:dyDescent="0.35">
      <c r="A309">
        <v>1043163</v>
      </c>
      <c r="B309" t="s">
        <v>76</v>
      </c>
      <c r="C309" t="s">
        <v>35</v>
      </c>
      <c r="D309" t="s">
        <v>87</v>
      </c>
      <c r="E309" t="s">
        <v>418</v>
      </c>
      <c r="F309" t="s">
        <v>58</v>
      </c>
      <c r="G309" t="s">
        <v>74</v>
      </c>
      <c r="H309" s="1">
        <v>44511</v>
      </c>
      <c r="I309" s="1">
        <v>44332</v>
      </c>
      <c r="J309" s="1">
        <v>44544</v>
      </c>
      <c r="K309" t="s">
        <v>49</v>
      </c>
      <c r="L309" s="1">
        <v>44575</v>
      </c>
      <c r="M309">
        <v>1273265</v>
      </c>
      <c r="N309" t="s">
        <v>41</v>
      </c>
      <c r="O309" t="s">
        <v>86</v>
      </c>
      <c r="P309" t="s">
        <v>51</v>
      </c>
      <c r="Q309" t="s">
        <v>55</v>
      </c>
      <c r="R309">
        <v>26000</v>
      </c>
      <c r="S309">
        <v>7.1099999999999997E-2</v>
      </c>
      <c r="T309">
        <v>148.85</v>
      </c>
      <c r="U309">
        <v>0.1171</v>
      </c>
      <c r="V309">
        <v>4500</v>
      </c>
      <c r="W309">
        <v>9</v>
      </c>
      <c r="X309">
        <v>5358</v>
      </c>
    </row>
    <row r="310" spans="1:24" x14ac:dyDescent="0.35">
      <c r="A310">
        <v>473807</v>
      </c>
      <c r="B310" t="s">
        <v>72</v>
      </c>
      <c r="C310" t="s">
        <v>35</v>
      </c>
      <c r="D310" t="s">
        <v>36</v>
      </c>
      <c r="F310" t="s">
        <v>58</v>
      </c>
      <c r="G310" t="s">
        <v>74</v>
      </c>
      <c r="H310" s="1">
        <v>44206</v>
      </c>
      <c r="I310" s="1">
        <v>44240</v>
      </c>
      <c r="J310" s="1">
        <v>44209</v>
      </c>
      <c r="K310" t="s">
        <v>49</v>
      </c>
      <c r="L310" s="1">
        <v>44240</v>
      </c>
      <c r="M310">
        <v>599104</v>
      </c>
      <c r="N310" t="s">
        <v>41</v>
      </c>
      <c r="O310" t="s">
        <v>94</v>
      </c>
      <c r="P310" t="s">
        <v>51</v>
      </c>
      <c r="Q310" t="s">
        <v>55</v>
      </c>
      <c r="R310">
        <v>12000</v>
      </c>
      <c r="S310">
        <v>0.17</v>
      </c>
      <c r="T310">
        <v>147.62</v>
      </c>
      <c r="U310">
        <v>0.1114</v>
      </c>
      <c r="V310">
        <v>4500</v>
      </c>
      <c r="W310">
        <v>5</v>
      </c>
      <c r="X310">
        <v>5315</v>
      </c>
    </row>
    <row r="311" spans="1:24" x14ac:dyDescent="0.35">
      <c r="A311">
        <v>564259</v>
      </c>
      <c r="B311" t="s">
        <v>79</v>
      </c>
      <c r="C311" t="s">
        <v>35</v>
      </c>
      <c r="D311" t="s">
        <v>62</v>
      </c>
      <c r="E311" t="s">
        <v>419</v>
      </c>
      <c r="F311" t="s">
        <v>58</v>
      </c>
      <c r="G311" t="s">
        <v>74</v>
      </c>
      <c r="H311" s="1">
        <v>44418</v>
      </c>
      <c r="I311" s="1">
        <v>44332</v>
      </c>
      <c r="J311" s="1">
        <v>44452</v>
      </c>
      <c r="K311" t="s">
        <v>49</v>
      </c>
      <c r="L311" s="1">
        <v>44482</v>
      </c>
      <c r="M311">
        <v>726033</v>
      </c>
      <c r="N311" t="s">
        <v>41</v>
      </c>
      <c r="O311" t="s">
        <v>84</v>
      </c>
      <c r="P311" t="s">
        <v>51</v>
      </c>
      <c r="Q311" t="s">
        <v>55</v>
      </c>
      <c r="R311">
        <v>50000</v>
      </c>
      <c r="S311">
        <v>1.5100000000000001E-2</v>
      </c>
      <c r="T311">
        <v>59.35</v>
      </c>
      <c r="U311">
        <v>0.1149</v>
      </c>
      <c r="V311">
        <v>1800</v>
      </c>
      <c r="W311">
        <v>5</v>
      </c>
      <c r="X311">
        <v>2137</v>
      </c>
    </row>
    <row r="312" spans="1:24" x14ac:dyDescent="0.35">
      <c r="A312">
        <v>797987</v>
      </c>
      <c r="B312" t="s">
        <v>76</v>
      </c>
      <c r="C312" t="s">
        <v>35</v>
      </c>
      <c r="D312" t="s">
        <v>119</v>
      </c>
      <c r="E312" t="s">
        <v>420</v>
      </c>
      <c r="F312" t="s">
        <v>58</v>
      </c>
      <c r="G312" t="s">
        <v>74</v>
      </c>
      <c r="H312" s="1">
        <v>44358</v>
      </c>
      <c r="I312" s="1">
        <v>44211</v>
      </c>
      <c r="J312" s="1">
        <v>44452</v>
      </c>
      <c r="K312" t="s">
        <v>49</v>
      </c>
      <c r="L312" s="1">
        <v>44482</v>
      </c>
      <c r="M312">
        <v>1003052</v>
      </c>
      <c r="N312" t="s">
        <v>41</v>
      </c>
      <c r="O312" t="s">
        <v>86</v>
      </c>
      <c r="P312" t="s">
        <v>51</v>
      </c>
      <c r="Q312" t="s">
        <v>55</v>
      </c>
      <c r="R312">
        <v>36000</v>
      </c>
      <c r="S312">
        <v>5.8700000000000002E-2</v>
      </c>
      <c r="T312">
        <v>81.84</v>
      </c>
      <c r="U312">
        <v>0.1099</v>
      </c>
      <c r="V312">
        <v>2500</v>
      </c>
      <c r="W312">
        <v>15</v>
      </c>
      <c r="X312">
        <v>2907</v>
      </c>
    </row>
    <row r="313" spans="1:24" x14ac:dyDescent="0.35">
      <c r="A313">
        <v>464477</v>
      </c>
      <c r="B313" t="s">
        <v>72</v>
      </c>
      <c r="C313" t="s">
        <v>35</v>
      </c>
      <c r="D313" t="s">
        <v>67</v>
      </c>
      <c r="E313" t="s">
        <v>421</v>
      </c>
      <c r="F313" t="s">
        <v>58</v>
      </c>
      <c r="G313" t="s">
        <v>74</v>
      </c>
      <c r="H313" s="1">
        <v>44539</v>
      </c>
      <c r="I313" s="1">
        <v>44390</v>
      </c>
      <c r="J313" s="1">
        <v>44267</v>
      </c>
      <c r="K313" t="s">
        <v>49</v>
      </c>
      <c r="L313" s="1">
        <v>44298</v>
      </c>
      <c r="M313">
        <v>582181</v>
      </c>
      <c r="N313" t="s">
        <v>41</v>
      </c>
      <c r="O313" t="s">
        <v>86</v>
      </c>
      <c r="P313" t="s">
        <v>51</v>
      </c>
      <c r="Q313" t="s">
        <v>55</v>
      </c>
      <c r="R313">
        <v>24300</v>
      </c>
      <c r="S313">
        <v>9.9000000000000008E-3</v>
      </c>
      <c r="T313">
        <v>149.11000000000001</v>
      </c>
      <c r="U313">
        <v>0.1183</v>
      </c>
      <c r="V313">
        <v>4500</v>
      </c>
      <c r="W313">
        <v>4</v>
      </c>
      <c r="X313">
        <v>5304</v>
      </c>
    </row>
    <row r="314" spans="1:24" x14ac:dyDescent="0.35">
      <c r="A314">
        <v>460102</v>
      </c>
      <c r="B314" t="s">
        <v>45</v>
      </c>
      <c r="C314" t="s">
        <v>35</v>
      </c>
      <c r="D314" t="s">
        <v>130</v>
      </c>
      <c r="E314" t="s">
        <v>422</v>
      </c>
      <c r="F314" t="s">
        <v>38</v>
      </c>
      <c r="G314" t="s">
        <v>74</v>
      </c>
      <c r="H314" s="1">
        <v>44509</v>
      </c>
      <c r="I314" s="1">
        <v>44238</v>
      </c>
      <c r="J314" s="1">
        <v>44238</v>
      </c>
      <c r="K314" t="s">
        <v>49</v>
      </c>
      <c r="L314" s="1">
        <v>44266</v>
      </c>
      <c r="M314">
        <v>573959</v>
      </c>
      <c r="N314" t="s">
        <v>41</v>
      </c>
      <c r="O314" t="s">
        <v>69</v>
      </c>
      <c r="P314" t="s">
        <v>51</v>
      </c>
      <c r="Q314" t="s">
        <v>55</v>
      </c>
      <c r="R314">
        <v>62000</v>
      </c>
      <c r="S314">
        <v>8.0500000000000002E-2</v>
      </c>
      <c r="T314">
        <v>118.89</v>
      </c>
      <c r="U314">
        <v>0.13569999999999999</v>
      </c>
      <c r="V314">
        <v>3500</v>
      </c>
      <c r="W314">
        <v>15</v>
      </c>
      <c r="X314">
        <v>3969</v>
      </c>
    </row>
    <row r="315" spans="1:24" x14ac:dyDescent="0.35">
      <c r="A315">
        <v>713402</v>
      </c>
      <c r="B315" t="s">
        <v>76</v>
      </c>
      <c r="C315" t="s">
        <v>35</v>
      </c>
      <c r="D315" t="s">
        <v>62</v>
      </c>
      <c r="E315" t="s">
        <v>423</v>
      </c>
      <c r="F315" t="s">
        <v>38</v>
      </c>
      <c r="G315" t="s">
        <v>74</v>
      </c>
      <c r="H315" s="1">
        <v>44266</v>
      </c>
      <c r="I315" s="1">
        <v>44332</v>
      </c>
      <c r="J315" s="1">
        <v>44300</v>
      </c>
      <c r="K315" t="s">
        <v>49</v>
      </c>
      <c r="L315" s="1">
        <v>44330</v>
      </c>
      <c r="M315">
        <v>906620</v>
      </c>
      <c r="N315" t="s">
        <v>41</v>
      </c>
      <c r="O315" t="s">
        <v>71</v>
      </c>
      <c r="P315" t="s">
        <v>51</v>
      </c>
      <c r="Q315" t="s">
        <v>55</v>
      </c>
      <c r="R315">
        <v>49200</v>
      </c>
      <c r="S315">
        <v>4.02E-2</v>
      </c>
      <c r="T315">
        <v>134.9</v>
      </c>
      <c r="U315">
        <v>0.13059999999999999</v>
      </c>
      <c r="V315">
        <v>4000</v>
      </c>
      <c r="W315">
        <v>30</v>
      </c>
      <c r="X315">
        <v>4856</v>
      </c>
    </row>
    <row r="316" spans="1:24" x14ac:dyDescent="0.35">
      <c r="A316">
        <v>493683</v>
      </c>
      <c r="B316" t="s">
        <v>177</v>
      </c>
      <c r="C316" t="s">
        <v>35</v>
      </c>
      <c r="D316" t="s">
        <v>119</v>
      </c>
      <c r="E316" t="s">
        <v>424</v>
      </c>
      <c r="F316" t="s">
        <v>38</v>
      </c>
      <c r="G316" t="s">
        <v>74</v>
      </c>
      <c r="H316" s="1">
        <v>44265</v>
      </c>
      <c r="I316" s="1">
        <v>44332</v>
      </c>
      <c r="J316" s="1">
        <v>44268</v>
      </c>
      <c r="K316" t="s">
        <v>49</v>
      </c>
      <c r="L316" s="1">
        <v>44299</v>
      </c>
      <c r="M316">
        <v>631696</v>
      </c>
      <c r="N316" t="s">
        <v>41</v>
      </c>
      <c r="O316" t="s">
        <v>54</v>
      </c>
      <c r="P316" t="s">
        <v>51</v>
      </c>
      <c r="Q316" t="s">
        <v>55</v>
      </c>
      <c r="R316">
        <v>50000</v>
      </c>
      <c r="S316">
        <v>0.1409</v>
      </c>
      <c r="T316">
        <v>205.71</v>
      </c>
      <c r="U316">
        <v>0.14219999999999999</v>
      </c>
      <c r="V316">
        <v>6000</v>
      </c>
      <c r="W316">
        <v>10</v>
      </c>
      <c r="X316">
        <v>7406</v>
      </c>
    </row>
    <row r="317" spans="1:24" x14ac:dyDescent="0.35">
      <c r="A317">
        <v>409503</v>
      </c>
      <c r="B317" t="s">
        <v>95</v>
      </c>
      <c r="C317" t="s">
        <v>35</v>
      </c>
      <c r="D317" t="s">
        <v>36</v>
      </c>
      <c r="E317" t="s">
        <v>425</v>
      </c>
      <c r="F317" t="s">
        <v>38</v>
      </c>
      <c r="G317" t="s">
        <v>74</v>
      </c>
      <c r="H317" s="1">
        <v>44356</v>
      </c>
      <c r="I317" s="1">
        <v>44389</v>
      </c>
      <c r="J317" s="1">
        <v>44389</v>
      </c>
      <c r="K317" t="s">
        <v>49</v>
      </c>
      <c r="L317" s="1">
        <v>44420</v>
      </c>
      <c r="M317">
        <v>460293</v>
      </c>
      <c r="N317" t="s">
        <v>41</v>
      </c>
      <c r="O317" t="s">
        <v>69</v>
      </c>
      <c r="P317" t="s">
        <v>51</v>
      </c>
      <c r="Q317" t="s">
        <v>55</v>
      </c>
      <c r="R317">
        <v>18720</v>
      </c>
      <c r="S317">
        <v>0.20830000000000001</v>
      </c>
      <c r="T317">
        <v>118.2</v>
      </c>
      <c r="U317">
        <v>0.13159999999999999</v>
      </c>
      <c r="V317">
        <v>3500</v>
      </c>
      <c r="W317">
        <v>8</v>
      </c>
      <c r="X317">
        <v>4256</v>
      </c>
    </row>
    <row r="318" spans="1:24" x14ac:dyDescent="0.35">
      <c r="A318">
        <v>472364</v>
      </c>
      <c r="B318" t="s">
        <v>163</v>
      </c>
      <c r="C318" t="s">
        <v>35</v>
      </c>
      <c r="D318" t="s">
        <v>62</v>
      </c>
      <c r="F318" t="s">
        <v>99</v>
      </c>
      <c r="G318" t="s">
        <v>74</v>
      </c>
      <c r="H318" s="1">
        <v>44539</v>
      </c>
      <c r="I318" s="1">
        <v>44240</v>
      </c>
      <c r="J318" s="1">
        <v>44209</v>
      </c>
      <c r="K318" t="s">
        <v>49</v>
      </c>
      <c r="L318" s="1">
        <v>44240</v>
      </c>
      <c r="M318">
        <v>596465</v>
      </c>
      <c r="N318" t="s">
        <v>41</v>
      </c>
      <c r="O318" t="s">
        <v>150</v>
      </c>
      <c r="P318" t="s">
        <v>51</v>
      </c>
      <c r="Q318" t="s">
        <v>55</v>
      </c>
      <c r="R318">
        <v>124000</v>
      </c>
      <c r="S318">
        <v>8.2500000000000004E-2</v>
      </c>
      <c r="T318">
        <v>814.16</v>
      </c>
      <c r="U318">
        <v>0.14960000000000001</v>
      </c>
      <c r="V318">
        <v>23500</v>
      </c>
      <c r="W318">
        <v>10</v>
      </c>
      <c r="X318">
        <v>29310</v>
      </c>
    </row>
    <row r="319" spans="1:24" x14ac:dyDescent="0.35">
      <c r="A319">
        <v>472214</v>
      </c>
      <c r="B319" t="s">
        <v>95</v>
      </c>
      <c r="C319" t="s">
        <v>35</v>
      </c>
      <c r="D319" t="s">
        <v>62</v>
      </c>
      <c r="F319" t="s">
        <v>99</v>
      </c>
      <c r="G319" t="s">
        <v>74</v>
      </c>
      <c r="H319" s="1">
        <v>44539</v>
      </c>
      <c r="I319" s="1">
        <v>44240</v>
      </c>
      <c r="J319" s="1">
        <v>44209</v>
      </c>
      <c r="K319" t="s">
        <v>49</v>
      </c>
      <c r="L319" s="1">
        <v>44240</v>
      </c>
      <c r="M319">
        <v>596215</v>
      </c>
      <c r="N319" t="s">
        <v>41</v>
      </c>
      <c r="O319" t="s">
        <v>150</v>
      </c>
      <c r="P319" t="s">
        <v>51</v>
      </c>
      <c r="Q319" t="s">
        <v>55</v>
      </c>
      <c r="R319">
        <v>130000</v>
      </c>
      <c r="S319">
        <v>7.8799999999999995E-2</v>
      </c>
      <c r="T319">
        <v>782.98</v>
      </c>
      <c r="U319">
        <v>0.14960000000000001</v>
      </c>
      <c r="V319">
        <v>22600</v>
      </c>
      <c r="W319">
        <v>10</v>
      </c>
      <c r="X319">
        <v>28187</v>
      </c>
    </row>
    <row r="320" spans="1:24" x14ac:dyDescent="0.35">
      <c r="A320">
        <v>472062</v>
      </c>
      <c r="B320" t="s">
        <v>95</v>
      </c>
      <c r="C320" t="s">
        <v>35</v>
      </c>
      <c r="D320" t="s">
        <v>62</v>
      </c>
      <c r="F320" t="s">
        <v>99</v>
      </c>
      <c r="G320" t="s">
        <v>74</v>
      </c>
      <c r="H320" s="1">
        <v>44539</v>
      </c>
      <c r="I320" s="1">
        <v>44240</v>
      </c>
      <c r="J320" s="1">
        <v>44237</v>
      </c>
      <c r="K320" t="s">
        <v>49</v>
      </c>
      <c r="L320" s="1">
        <v>44265</v>
      </c>
      <c r="M320">
        <v>595963</v>
      </c>
      <c r="N320" t="s">
        <v>41</v>
      </c>
      <c r="O320" t="s">
        <v>150</v>
      </c>
      <c r="P320" t="s">
        <v>51</v>
      </c>
      <c r="Q320" t="s">
        <v>55</v>
      </c>
      <c r="R320">
        <v>120000</v>
      </c>
      <c r="S320">
        <v>8.5099999999999995E-2</v>
      </c>
      <c r="T320">
        <v>817.63</v>
      </c>
      <c r="U320">
        <v>0.14960000000000001</v>
      </c>
      <c r="V320">
        <v>23600</v>
      </c>
      <c r="W320">
        <v>10</v>
      </c>
      <c r="X320">
        <v>23895</v>
      </c>
    </row>
    <row r="321" spans="1:24" x14ac:dyDescent="0.35">
      <c r="A321">
        <v>690606</v>
      </c>
      <c r="B321" t="s">
        <v>350</v>
      </c>
      <c r="C321" t="s">
        <v>35</v>
      </c>
      <c r="D321" t="s">
        <v>130</v>
      </c>
      <c r="E321" t="s">
        <v>426</v>
      </c>
      <c r="F321" t="s">
        <v>99</v>
      </c>
      <c r="G321" t="s">
        <v>74</v>
      </c>
      <c r="H321" s="1">
        <v>44266</v>
      </c>
      <c r="I321" s="1">
        <v>44332</v>
      </c>
      <c r="J321" s="1">
        <v>44512</v>
      </c>
      <c r="K321" t="s">
        <v>49</v>
      </c>
      <c r="L321" s="1">
        <v>44542</v>
      </c>
      <c r="M321">
        <v>881044</v>
      </c>
      <c r="N321" t="s">
        <v>41</v>
      </c>
      <c r="O321" t="s">
        <v>121</v>
      </c>
      <c r="P321" t="s">
        <v>51</v>
      </c>
      <c r="Q321" t="s">
        <v>55</v>
      </c>
      <c r="R321">
        <v>36000</v>
      </c>
      <c r="S321">
        <v>0.247</v>
      </c>
      <c r="T321">
        <v>279.88</v>
      </c>
      <c r="U321">
        <v>0.1565</v>
      </c>
      <c r="V321">
        <v>8000</v>
      </c>
      <c r="W321">
        <v>21</v>
      </c>
      <c r="X321">
        <v>9490</v>
      </c>
    </row>
    <row r="322" spans="1:24" x14ac:dyDescent="0.35">
      <c r="A322">
        <v>419127</v>
      </c>
      <c r="B322" t="s">
        <v>140</v>
      </c>
      <c r="C322" t="s">
        <v>35</v>
      </c>
      <c r="D322" t="s">
        <v>36</v>
      </c>
      <c r="E322" t="s">
        <v>427</v>
      </c>
      <c r="F322" t="s">
        <v>99</v>
      </c>
      <c r="G322" t="s">
        <v>74</v>
      </c>
      <c r="H322" s="1">
        <v>44386</v>
      </c>
      <c r="I322" s="1">
        <v>44389</v>
      </c>
      <c r="J322" s="1">
        <v>44389</v>
      </c>
      <c r="K322" t="s">
        <v>49</v>
      </c>
      <c r="L322" s="1">
        <v>44420</v>
      </c>
      <c r="M322">
        <v>491642</v>
      </c>
      <c r="N322" t="s">
        <v>41</v>
      </c>
      <c r="O322" t="s">
        <v>384</v>
      </c>
      <c r="P322" t="s">
        <v>51</v>
      </c>
      <c r="Q322" t="s">
        <v>55</v>
      </c>
      <c r="R322">
        <v>31193</v>
      </c>
      <c r="S322">
        <v>0</v>
      </c>
      <c r="T322">
        <v>138.15</v>
      </c>
      <c r="U322">
        <v>0.1474</v>
      </c>
      <c r="V322">
        <v>4000</v>
      </c>
      <c r="W322">
        <v>4</v>
      </c>
      <c r="X322">
        <v>4973</v>
      </c>
    </row>
    <row r="323" spans="1:24" x14ac:dyDescent="0.35">
      <c r="A323">
        <v>391751</v>
      </c>
      <c r="B323" t="s">
        <v>428</v>
      </c>
      <c r="C323" t="s">
        <v>35</v>
      </c>
      <c r="D323" t="s">
        <v>119</v>
      </c>
      <c r="E323" t="s">
        <v>429</v>
      </c>
      <c r="F323" t="s">
        <v>99</v>
      </c>
      <c r="G323" t="s">
        <v>74</v>
      </c>
      <c r="H323" s="1">
        <v>44295</v>
      </c>
      <c r="I323" s="1">
        <v>44515</v>
      </c>
      <c r="J323" s="1">
        <v>44480</v>
      </c>
      <c r="K323" t="s">
        <v>49</v>
      </c>
      <c r="L323" s="1">
        <v>44511</v>
      </c>
      <c r="M323">
        <v>428101</v>
      </c>
      <c r="N323" t="s">
        <v>41</v>
      </c>
      <c r="O323" t="s">
        <v>121</v>
      </c>
      <c r="P323" t="s">
        <v>51</v>
      </c>
      <c r="Q323" t="s">
        <v>55</v>
      </c>
      <c r="R323">
        <v>22000</v>
      </c>
      <c r="S323">
        <v>0.19750000000000001</v>
      </c>
      <c r="T323">
        <v>138.77000000000001</v>
      </c>
      <c r="U323">
        <v>0.15049999999999999</v>
      </c>
      <c r="V323">
        <v>4000</v>
      </c>
      <c r="W323">
        <v>12</v>
      </c>
      <c r="X323">
        <v>4763</v>
      </c>
    </row>
    <row r="324" spans="1:24" x14ac:dyDescent="0.35">
      <c r="A324">
        <v>372778</v>
      </c>
      <c r="B324" t="s">
        <v>134</v>
      </c>
      <c r="C324" t="s">
        <v>35</v>
      </c>
      <c r="D324" t="s">
        <v>36</v>
      </c>
      <c r="E324" t="s">
        <v>430</v>
      </c>
      <c r="F324" t="s">
        <v>99</v>
      </c>
      <c r="G324" t="s">
        <v>74</v>
      </c>
      <c r="H324" s="1">
        <v>44264</v>
      </c>
      <c r="I324" s="1">
        <v>44243</v>
      </c>
      <c r="J324" s="1">
        <v>44298</v>
      </c>
      <c r="K324" t="s">
        <v>49</v>
      </c>
      <c r="L324" s="1">
        <v>44328</v>
      </c>
      <c r="M324">
        <v>391952</v>
      </c>
      <c r="N324" t="s">
        <v>41</v>
      </c>
      <c r="O324" t="s">
        <v>150</v>
      </c>
      <c r="P324" t="s">
        <v>51</v>
      </c>
      <c r="Q324" t="s">
        <v>55</v>
      </c>
      <c r="R324">
        <v>25000</v>
      </c>
      <c r="S324">
        <v>0.12379999999999999</v>
      </c>
      <c r="T324">
        <v>82.52</v>
      </c>
      <c r="U324">
        <v>0.14419999999999999</v>
      </c>
      <c r="V324">
        <v>2400</v>
      </c>
      <c r="W324">
        <v>11</v>
      </c>
      <c r="X324">
        <v>2971</v>
      </c>
    </row>
    <row r="325" spans="1:24" x14ac:dyDescent="0.35">
      <c r="A325">
        <v>471174</v>
      </c>
      <c r="B325" t="s">
        <v>56</v>
      </c>
      <c r="C325" t="s">
        <v>35</v>
      </c>
      <c r="D325" t="s">
        <v>36</v>
      </c>
      <c r="E325" t="s">
        <v>431</v>
      </c>
      <c r="F325" t="s">
        <v>64</v>
      </c>
      <c r="G325" t="s">
        <v>74</v>
      </c>
      <c r="H325" s="1">
        <v>44206</v>
      </c>
      <c r="I325" s="1">
        <v>44332</v>
      </c>
      <c r="J325" s="1">
        <v>44209</v>
      </c>
      <c r="K325" t="s">
        <v>49</v>
      </c>
      <c r="L325" s="1">
        <v>44240</v>
      </c>
      <c r="M325">
        <v>594840</v>
      </c>
      <c r="N325" t="s">
        <v>41</v>
      </c>
      <c r="O325" t="s">
        <v>65</v>
      </c>
      <c r="P325" t="s">
        <v>51</v>
      </c>
      <c r="Q325" t="s">
        <v>55</v>
      </c>
      <c r="R325">
        <v>48000</v>
      </c>
      <c r="S325">
        <v>8.5000000000000006E-3</v>
      </c>
      <c r="T325">
        <v>231.75</v>
      </c>
      <c r="U325">
        <v>7.0499999999999993E-2</v>
      </c>
      <c r="V325">
        <v>7500</v>
      </c>
      <c r="W325">
        <v>18</v>
      </c>
      <c r="X325">
        <v>8344</v>
      </c>
    </row>
    <row r="326" spans="1:24" x14ac:dyDescent="0.35">
      <c r="A326">
        <v>583337</v>
      </c>
      <c r="B326" t="s">
        <v>140</v>
      </c>
      <c r="C326" t="s">
        <v>35</v>
      </c>
      <c r="D326" t="s">
        <v>92</v>
      </c>
      <c r="E326" t="s">
        <v>432</v>
      </c>
      <c r="F326" t="s">
        <v>64</v>
      </c>
      <c r="G326" t="s">
        <v>39</v>
      </c>
      <c r="H326" s="1">
        <v>44449</v>
      </c>
      <c r="I326" s="1">
        <v>44482</v>
      </c>
      <c r="J326" s="1">
        <v>44482</v>
      </c>
      <c r="K326" t="s">
        <v>49</v>
      </c>
      <c r="L326" s="1">
        <v>44513</v>
      </c>
      <c r="M326">
        <v>749595</v>
      </c>
      <c r="N326" t="s">
        <v>41</v>
      </c>
      <c r="O326" t="s">
        <v>110</v>
      </c>
      <c r="P326" t="s">
        <v>51</v>
      </c>
      <c r="Q326" t="s">
        <v>55</v>
      </c>
      <c r="R326">
        <v>38500</v>
      </c>
      <c r="S326">
        <v>5.4899999999999997E-2</v>
      </c>
      <c r="T326">
        <v>154.71</v>
      </c>
      <c r="U326">
        <v>7.1400000000000005E-2</v>
      </c>
      <c r="V326">
        <v>5000</v>
      </c>
      <c r="W326">
        <v>14</v>
      </c>
      <c r="X326">
        <v>5570</v>
      </c>
    </row>
    <row r="327" spans="1:24" x14ac:dyDescent="0.35">
      <c r="A327">
        <v>749390</v>
      </c>
      <c r="B327" t="s">
        <v>45</v>
      </c>
      <c r="C327" t="s">
        <v>35</v>
      </c>
      <c r="D327" t="s">
        <v>92</v>
      </c>
      <c r="E327" t="s">
        <v>433</v>
      </c>
      <c r="F327" t="s">
        <v>64</v>
      </c>
      <c r="G327" t="s">
        <v>39</v>
      </c>
      <c r="H327" s="1">
        <v>44327</v>
      </c>
      <c r="I327" s="1">
        <v>44332</v>
      </c>
      <c r="J327" s="1">
        <v>44480</v>
      </c>
      <c r="K327" t="s">
        <v>49</v>
      </c>
      <c r="L327" s="1">
        <v>44511</v>
      </c>
      <c r="M327">
        <v>948621</v>
      </c>
      <c r="N327" t="s">
        <v>41</v>
      </c>
      <c r="O327" t="s">
        <v>75</v>
      </c>
      <c r="P327" t="s">
        <v>51</v>
      </c>
      <c r="Q327" t="s">
        <v>55</v>
      </c>
      <c r="R327">
        <v>71040</v>
      </c>
      <c r="S327">
        <v>2.75E-2</v>
      </c>
      <c r="T327">
        <v>407.44</v>
      </c>
      <c r="U327">
        <v>7.4899999999999994E-2</v>
      </c>
      <c r="V327">
        <v>13100</v>
      </c>
      <c r="W327">
        <v>17</v>
      </c>
      <c r="X327">
        <v>13488</v>
      </c>
    </row>
    <row r="328" spans="1:24" x14ac:dyDescent="0.35">
      <c r="A328">
        <v>812462</v>
      </c>
      <c r="B328" t="s">
        <v>45</v>
      </c>
      <c r="C328" t="s">
        <v>35</v>
      </c>
      <c r="D328" t="s">
        <v>92</v>
      </c>
      <c r="E328" t="s">
        <v>434</v>
      </c>
      <c r="F328" t="s">
        <v>64</v>
      </c>
      <c r="G328" t="s">
        <v>39</v>
      </c>
      <c r="H328" s="1">
        <v>44388</v>
      </c>
      <c r="I328" s="1">
        <v>44271</v>
      </c>
      <c r="J328" s="1">
        <v>44422</v>
      </c>
      <c r="K328" t="s">
        <v>49</v>
      </c>
      <c r="L328" s="1">
        <v>44453</v>
      </c>
      <c r="M328">
        <v>1015921</v>
      </c>
      <c r="N328" t="s">
        <v>41</v>
      </c>
      <c r="O328" t="s">
        <v>75</v>
      </c>
      <c r="P328" t="s">
        <v>51</v>
      </c>
      <c r="Q328" t="s">
        <v>55</v>
      </c>
      <c r="R328">
        <v>65000</v>
      </c>
      <c r="S328">
        <v>5.1999999999999998E-3</v>
      </c>
      <c r="T328">
        <v>124.41</v>
      </c>
      <c r="U328">
        <v>7.4899999999999994E-2</v>
      </c>
      <c r="V328">
        <v>4000</v>
      </c>
      <c r="W328">
        <v>10</v>
      </c>
      <c r="X328">
        <v>4479</v>
      </c>
    </row>
    <row r="329" spans="1:24" x14ac:dyDescent="0.35">
      <c r="A329">
        <v>399588</v>
      </c>
      <c r="B329" t="s">
        <v>117</v>
      </c>
      <c r="C329" t="s">
        <v>35</v>
      </c>
      <c r="D329" t="s">
        <v>92</v>
      </c>
      <c r="E329" t="s">
        <v>435</v>
      </c>
      <c r="F329" t="s">
        <v>64</v>
      </c>
      <c r="G329" t="s">
        <v>39</v>
      </c>
      <c r="H329" s="1">
        <v>44325</v>
      </c>
      <c r="I329" s="1">
        <v>44332</v>
      </c>
      <c r="J329" s="1">
        <v>44359</v>
      </c>
      <c r="K329" t="s">
        <v>49</v>
      </c>
      <c r="L329" s="1">
        <v>44389</v>
      </c>
      <c r="M329">
        <v>442399</v>
      </c>
      <c r="N329" t="s">
        <v>41</v>
      </c>
      <c r="O329" t="s">
        <v>75</v>
      </c>
      <c r="P329" t="s">
        <v>51</v>
      </c>
      <c r="Q329" t="s">
        <v>55</v>
      </c>
      <c r="R329">
        <v>42000</v>
      </c>
      <c r="S329">
        <v>9.9699999999999997E-2</v>
      </c>
      <c r="T329">
        <v>185.3</v>
      </c>
      <c r="U329">
        <v>9.3200000000000005E-2</v>
      </c>
      <c r="V329">
        <v>5800</v>
      </c>
      <c r="W329">
        <v>27</v>
      </c>
      <c r="X329">
        <v>6716</v>
      </c>
    </row>
    <row r="330" spans="1:24" x14ac:dyDescent="0.35">
      <c r="A330">
        <v>433450</v>
      </c>
      <c r="B330" t="s">
        <v>168</v>
      </c>
      <c r="C330" t="s">
        <v>35</v>
      </c>
      <c r="D330" t="s">
        <v>92</v>
      </c>
      <c r="E330" t="s">
        <v>436</v>
      </c>
      <c r="F330" t="s">
        <v>64</v>
      </c>
      <c r="G330" t="s">
        <v>39</v>
      </c>
      <c r="H330" s="1">
        <v>44417</v>
      </c>
      <c r="I330" s="1">
        <v>44451</v>
      </c>
      <c r="J330" s="1">
        <v>44419</v>
      </c>
      <c r="K330" t="s">
        <v>49</v>
      </c>
      <c r="L330" s="1">
        <v>44450</v>
      </c>
      <c r="M330">
        <v>516330</v>
      </c>
      <c r="N330" t="s">
        <v>41</v>
      </c>
      <c r="O330" t="s">
        <v>75</v>
      </c>
      <c r="P330" t="s">
        <v>51</v>
      </c>
      <c r="Q330" t="s">
        <v>55</v>
      </c>
      <c r="R330">
        <v>42312</v>
      </c>
      <c r="S330">
        <v>0.1211</v>
      </c>
      <c r="T330">
        <v>173.86</v>
      </c>
      <c r="U330">
        <v>8.5900000000000004E-2</v>
      </c>
      <c r="V330">
        <v>5500</v>
      </c>
      <c r="W330">
        <v>14</v>
      </c>
      <c r="X330">
        <v>6150</v>
      </c>
    </row>
    <row r="331" spans="1:24" x14ac:dyDescent="0.35">
      <c r="A331">
        <v>611147</v>
      </c>
      <c r="B331" t="s">
        <v>56</v>
      </c>
      <c r="C331" t="s">
        <v>35</v>
      </c>
      <c r="D331" t="s">
        <v>92</v>
      </c>
      <c r="E331" t="s">
        <v>437</v>
      </c>
      <c r="F331" t="s">
        <v>64</v>
      </c>
      <c r="G331" t="s">
        <v>39</v>
      </c>
      <c r="H331" s="1">
        <v>44510</v>
      </c>
      <c r="I331" s="1">
        <v>44208</v>
      </c>
      <c r="J331" s="1">
        <v>44541</v>
      </c>
      <c r="K331" t="s">
        <v>49</v>
      </c>
      <c r="L331" s="1">
        <v>44572</v>
      </c>
      <c r="M331">
        <v>769311</v>
      </c>
      <c r="N331" t="s">
        <v>41</v>
      </c>
      <c r="O331" t="s">
        <v>78</v>
      </c>
      <c r="P331" t="s">
        <v>51</v>
      </c>
      <c r="Q331" t="s">
        <v>55</v>
      </c>
      <c r="R331">
        <v>50000</v>
      </c>
      <c r="S331">
        <v>8.8300000000000003E-2</v>
      </c>
      <c r="T331">
        <v>199.67</v>
      </c>
      <c r="U331">
        <v>6.9099999999999995E-2</v>
      </c>
      <c r="V331">
        <v>10000</v>
      </c>
      <c r="W331">
        <v>26</v>
      </c>
      <c r="X331">
        <v>6778</v>
      </c>
    </row>
    <row r="332" spans="1:24" x14ac:dyDescent="0.35">
      <c r="A332">
        <v>838960</v>
      </c>
      <c r="B332" t="s">
        <v>117</v>
      </c>
      <c r="C332" t="s">
        <v>35</v>
      </c>
      <c r="D332" t="s">
        <v>92</v>
      </c>
      <c r="E332" t="s">
        <v>438</v>
      </c>
      <c r="F332" t="s">
        <v>64</v>
      </c>
      <c r="G332" t="s">
        <v>39</v>
      </c>
      <c r="H332" s="1">
        <v>44419</v>
      </c>
      <c r="I332" s="1">
        <v>44452</v>
      </c>
      <c r="J332" s="1">
        <v>44452</v>
      </c>
      <c r="K332" t="s">
        <v>49</v>
      </c>
      <c r="L332" s="1">
        <v>44482</v>
      </c>
      <c r="M332">
        <v>1049091</v>
      </c>
      <c r="N332" t="s">
        <v>41</v>
      </c>
      <c r="O332" t="s">
        <v>78</v>
      </c>
      <c r="P332" t="s">
        <v>51</v>
      </c>
      <c r="Q332" t="s">
        <v>55</v>
      </c>
      <c r="R332">
        <v>50000</v>
      </c>
      <c r="S332">
        <v>0.12839999999999999</v>
      </c>
      <c r="T332">
        <v>94.69</v>
      </c>
      <c r="U332">
        <v>8.4900000000000003E-2</v>
      </c>
      <c r="V332">
        <v>3000</v>
      </c>
      <c r="W332">
        <v>21</v>
      </c>
      <c r="X332">
        <v>3366</v>
      </c>
    </row>
    <row r="333" spans="1:24" x14ac:dyDescent="0.35">
      <c r="A333">
        <v>485234</v>
      </c>
      <c r="B333" t="s">
        <v>72</v>
      </c>
      <c r="C333" t="s">
        <v>35</v>
      </c>
      <c r="D333" t="s">
        <v>92</v>
      </c>
      <c r="E333" t="s">
        <v>439</v>
      </c>
      <c r="F333" t="s">
        <v>64</v>
      </c>
      <c r="G333" t="s">
        <v>39</v>
      </c>
      <c r="H333" s="1">
        <v>44237</v>
      </c>
      <c r="I333" s="1">
        <v>44210</v>
      </c>
      <c r="J333" s="1">
        <v>44268</v>
      </c>
      <c r="K333" t="s">
        <v>49</v>
      </c>
      <c r="L333" s="1">
        <v>44299</v>
      </c>
      <c r="M333">
        <v>618122</v>
      </c>
      <c r="N333" t="s">
        <v>41</v>
      </c>
      <c r="O333" t="s">
        <v>78</v>
      </c>
      <c r="P333" t="s">
        <v>51</v>
      </c>
      <c r="Q333" t="s">
        <v>55</v>
      </c>
      <c r="R333">
        <v>52300</v>
      </c>
      <c r="S333">
        <v>3.7600000000000001E-2</v>
      </c>
      <c r="T333">
        <v>337.83</v>
      </c>
      <c r="U333">
        <v>7.8799999999999995E-2</v>
      </c>
      <c r="V333">
        <v>10800</v>
      </c>
      <c r="W333">
        <v>21</v>
      </c>
      <c r="X333">
        <v>12163</v>
      </c>
    </row>
    <row r="334" spans="1:24" x14ac:dyDescent="0.35">
      <c r="A334">
        <v>623971</v>
      </c>
      <c r="B334" t="s">
        <v>95</v>
      </c>
      <c r="C334" t="s">
        <v>35</v>
      </c>
      <c r="D334" t="s">
        <v>62</v>
      </c>
      <c r="E334" t="s">
        <v>440</v>
      </c>
      <c r="F334" t="s">
        <v>64</v>
      </c>
      <c r="G334" t="s">
        <v>39</v>
      </c>
      <c r="H334" s="1">
        <v>44540</v>
      </c>
      <c r="I334" s="1">
        <v>44514</v>
      </c>
      <c r="J334" s="1">
        <v>44327</v>
      </c>
      <c r="K334" t="s">
        <v>49</v>
      </c>
      <c r="L334" s="1">
        <v>44358</v>
      </c>
      <c r="M334">
        <v>799645</v>
      </c>
      <c r="N334" t="s">
        <v>41</v>
      </c>
      <c r="O334" t="s">
        <v>104</v>
      </c>
      <c r="P334" t="s">
        <v>51</v>
      </c>
      <c r="Q334" t="s">
        <v>55</v>
      </c>
      <c r="R334">
        <v>45000</v>
      </c>
      <c r="S334">
        <v>0.22159999999999999</v>
      </c>
      <c r="T334">
        <v>57.63</v>
      </c>
      <c r="U334">
        <v>5.79E-2</v>
      </c>
      <c r="V334">
        <v>1900</v>
      </c>
      <c r="W334">
        <v>25</v>
      </c>
      <c r="X334">
        <v>1944</v>
      </c>
    </row>
    <row r="335" spans="1:24" x14ac:dyDescent="0.35">
      <c r="A335">
        <v>584739</v>
      </c>
      <c r="B335" t="s">
        <v>140</v>
      </c>
      <c r="C335" t="s">
        <v>35</v>
      </c>
      <c r="D335" t="s">
        <v>62</v>
      </c>
      <c r="E335" t="s">
        <v>441</v>
      </c>
      <c r="F335" t="s">
        <v>64</v>
      </c>
      <c r="G335" t="s">
        <v>39</v>
      </c>
      <c r="H335" s="1">
        <v>44449</v>
      </c>
      <c r="I335" s="1">
        <v>44302</v>
      </c>
      <c r="J335" s="1">
        <v>44481</v>
      </c>
      <c r="K335" t="s">
        <v>49</v>
      </c>
      <c r="L335" s="1">
        <v>44512</v>
      </c>
      <c r="M335">
        <v>751369</v>
      </c>
      <c r="N335" t="s">
        <v>41</v>
      </c>
      <c r="O335" t="s">
        <v>110</v>
      </c>
      <c r="P335" t="s">
        <v>51</v>
      </c>
      <c r="Q335" t="s">
        <v>55</v>
      </c>
      <c r="R335">
        <v>140000</v>
      </c>
      <c r="S335">
        <v>7.9600000000000004E-2</v>
      </c>
      <c r="T335">
        <v>278.48</v>
      </c>
      <c r="U335">
        <v>7.1400000000000005E-2</v>
      </c>
      <c r="V335">
        <v>9000</v>
      </c>
      <c r="W335">
        <v>24</v>
      </c>
      <c r="X335">
        <v>9865</v>
      </c>
    </row>
    <row r="336" spans="1:24" x14ac:dyDescent="0.35">
      <c r="A336">
        <v>672866</v>
      </c>
      <c r="B336" t="s">
        <v>34</v>
      </c>
      <c r="C336" t="s">
        <v>35</v>
      </c>
      <c r="D336" t="s">
        <v>62</v>
      </c>
      <c r="F336" t="s">
        <v>64</v>
      </c>
      <c r="G336" t="s">
        <v>39</v>
      </c>
      <c r="H336" s="1">
        <v>44238</v>
      </c>
      <c r="I336" s="1">
        <v>44483</v>
      </c>
      <c r="J336" s="1">
        <v>44269</v>
      </c>
      <c r="K336" t="s">
        <v>49</v>
      </c>
      <c r="L336" s="1">
        <v>44300</v>
      </c>
      <c r="M336">
        <v>860102</v>
      </c>
      <c r="N336" t="s">
        <v>41</v>
      </c>
      <c r="O336" t="s">
        <v>75</v>
      </c>
      <c r="P336" t="s">
        <v>51</v>
      </c>
      <c r="Q336" t="s">
        <v>55</v>
      </c>
      <c r="R336">
        <v>30000</v>
      </c>
      <c r="S336">
        <v>2.3999999999999998E-3</v>
      </c>
      <c r="T336">
        <v>62.02</v>
      </c>
      <c r="U336">
        <v>7.2900000000000006E-2</v>
      </c>
      <c r="V336">
        <v>2000</v>
      </c>
      <c r="W336">
        <v>4</v>
      </c>
      <c r="X336">
        <v>2233</v>
      </c>
    </row>
    <row r="337" spans="1:24" x14ac:dyDescent="0.35">
      <c r="A337">
        <v>883995</v>
      </c>
      <c r="B337" t="s">
        <v>76</v>
      </c>
      <c r="C337" t="s">
        <v>35</v>
      </c>
      <c r="D337" t="s">
        <v>62</v>
      </c>
      <c r="E337" t="s">
        <v>442</v>
      </c>
      <c r="F337" t="s">
        <v>64</v>
      </c>
      <c r="G337" t="s">
        <v>39</v>
      </c>
      <c r="H337" s="1">
        <v>44450</v>
      </c>
      <c r="I337" s="1">
        <v>44483</v>
      </c>
      <c r="J337" s="1">
        <v>44514</v>
      </c>
      <c r="K337" t="s">
        <v>49</v>
      </c>
      <c r="L337" s="1">
        <v>44544</v>
      </c>
      <c r="M337">
        <v>1099330</v>
      </c>
      <c r="N337" t="s">
        <v>41</v>
      </c>
      <c r="O337" t="s">
        <v>75</v>
      </c>
      <c r="P337" t="s">
        <v>51</v>
      </c>
      <c r="Q337" t="s">
        <v>55</v>
      </c>
      <c r="R337">
        <v>26400</v>
      </c>
      <c r="S337">
        <v>0.1709</v>
      </c>
      <c r="T337">
        <v>118.91</v>
      </c>
      <c r="U337">
        <v>7.9000000000000001E-2</v>
      </c>
      <c r="V337">
        <v>3800</v>
      </c>
      <c r="W337">
        <v>10</v>
      </c>
      <c r="X337">
        <v>4300</v>
      </c>
    </row>
    <row r="338" spans="1:24" x14ac:dyDescent="0.35">
      <c r="A338">
        <v>752122</v>
      </c>
      <c r="B338" t="s">
        <v>76</v>
      </c>
      <c r="C338" t="s">
        <v>35</v>
      </c>
      <c r="D338" t="s">
        <v>119</v>
      </c>
      <c r="E338" t="s">
        <v>443</v>
      </c>
      <c r="F338" t="s">
        <v>64</v>
      </c>
      <c r="G338" t="s">
        <v>39</v>
      </c>
      <c r="H338" s="1">
        <v>44327</v>
      </c>
      <c r="I338" s="1">
        <v>44542</v>
      </c>
      <c r="J338" s="1">
        <v>44542</v>
      </c>
      <c r="K338" t="s">
        <v>49</v>
      </c>
      <c r="L338" s="1">
        <v>44573</v>
      </c>
      <c r="M338">
        <v>951674</v>
      </c>
      <c r="N338" t="s">
        <v>41</v>
      </c>
      <c r="O338" t="s">
        <v>65</v>
      </c>
      <c r="P338" t="s">
        <v>51</v>
      </c>
      <c r="Q338" t="s">
        <v>55</v>
      </c>
      <c r="R338">
        <v>70000</v>
      </c>
      <c r="S338">
        <v>7.7700000000000005E-2</v>
      </c>
      <c r="T338">
        <v>135.72</v>
      </c>
      <c r="U338">
        <v>5.4199999999999998E-2</v>
      </c>
      <c r="V338">
        <v>4500</v>
      </c>
      <c r="W338">
        <v>21</v>
      </c>
      <c r="X338">
        <v>4795</v>
      </c>
    </row>
    <row r="339" spans="1:24" x14ac:dyDescent="0.35">
      <c r="A339">
        <v>812053</v>
      </c>
      <c r="B339" t="s">
        <v>117</v>
      </c>
      <c r="C339" t="s">
        <v>35</v>
      </c>
      <c r="D339" t="s">
        <v>119</v>
      </c>
      <c r="E339" t="s">
        <v>444</v>
      </c>
      <c r="F339" t="s">
        <v>64</v>
      </c>
      <c r="G339" t="s">
        <v>39</v>
      </c>
      <c r="H339" s="1">
        <v>44388</v>
      </c>
      <c r="I339" s="1">
        <v>44391</v>
      </c>
      <c r="J339" s="1">
        <v>44422</v>
      </c>
      <c r="K339" t="s">
        <v>49</v>
      </c>
      <c r="L339" s="1">
        <v>44453</v>
      </c>
      <c r="M339">
        <v>1019162</v>
      </c>
      <c r="N339" t="s">
        <v>41</v>
      </c>
      <c r="O339" t="s">
        <v>104</v>
      </c>
      <c r="P339" t="s">
        <v>51</v>
      </c>
      <c r="Q339" t="s">
        <v>55</v>
      </c>
      <c r="R339">
        <v>60000</v>
      </c>
      <c r="S339">
        <v>6.2199999999999998E-2</v>
      </c>
      <c r="T339">
        <v>144.49</v>
      </c>
      <c r="U339">
        <v>5.9900000000000002E-2</v>
      </c>
      <c r="V339">
        <v>4750</v>
      </c>
      <c r="W339">
        <v>12</v>
      </c>
      <c r="X339">
        <v>5201</v>
      </c>
    </row>
    <row r="340" spans="1:24" x14ac:dyDescent="0.35">
      <c r="A340">
        <v>665294</v>
      </c>
      <c r="B340" t="s">
        <v>61</v>
      </c>
      <c r="C340" t="s">
        <v>35</v>
      </c>
      <c r="D340" t="s">
        <v>119</v>
      </c>
      <c r="E340" t="s">
        <v>445</v>
      </c>
      <c r="F340" t="s">
        <v>64</v>
      </c>
      <c r="G340" t="s">
        <v>39</v>
      </c>
      <c r="H340" s="1">
        <v>44238</v>
      </c>
      <c r="I340" s="1">
        <v>44241</v>
      </c>
      <c r="J340" s="1">
        <v>44241</v>
      </c>
      <c r="K340" t="s">
        <v>49</v>
      </c>
      <c r="L340" s="1">
        <v>44269</v>
      </c>
      <c r="M340">
        <v>850593</v>
      </c>
      <c r="N340" t="s">
        <v>41</v>
      </c>
      <c r="O340" t="s">
        <v>104</v>
      </c>
      <c r="P340" t="s">
        <v>51</v>
      </c>
      <c r="Q340" t="s">
        <v>55</v>
      </c>
      <c r="R340">
        <v>110500</v>
      </c>
      <c r="S340">
        <v>9.6799999999999997E-2</v>
      </c>
      <c r="T340">
        <v>272.95</v>
      </c>
      <c r="U340">
        <v>5.79E-2</v>
      </c>
      <c r="V340">
        <v>9000</v>
      </c>
      <c r="W340">
        <v>26</v>
      </c>
      <c r="X340">
        <v>9826</v>
      </c>
    </row>
    <row r="341" spans="1:24" x14ac:dyDescent="0.35">
      <c r="A341">
        <v>743941</v>
      </c>
      <c r="B341" t="s">
        <v>163</v>
      </c>
      <c r="C341" t="s">
        <v>35</v>
      </c>
      <c r="D341" t="s">
        <v>119</v>
      </c>
      <c r="E341" t="s">
        <v>446</v>
      </c>
      <c r="F341" t="s">
        <v>64</v>
      </c>
      <c r="G341" t="s">
        <v>39</v>
      </c>
      <c r="H341" s="1">
        <v>44327</v>
      </c>
      <c r="I341" s="1">
        <v>44362</v>
      </c>
      <c r="J341" s="1">
        <v>44241</v>
      </c>
      <c r="K341" t="s">
        <v>49</v>
      </c>
      <c r="L341" s="1">
        <v>44269</v>
      </c>
      <c r="M341">
        <v>942327</v>
      </c>
      <c r="N341" t="s">
        <v>41</v>
      </c>
      <c r="O341" t="s">
        <v>104</v>
      </c>
      <c r="P341" t="s">
        <v>51</v>
      </c>
      <c r="Q341" t="s">
        <v>55</v>
      </c>
      <c r="R341">
        <v>42000</v>
      </c>
      <c r="S341">
        <v>0.1331</v>
      </c>
      <c r="T341">
        <v>197.72</v>
      </c>
      <c r="U341">
        <v>5.9900000000000002E-2</v>
      </c>
      <c r="V341">
        <v>6500</v>
      </c>
      <c r="W341">
        <v>12</v>
      </c>
      <c r="X341">
        <v>7112</v>
      </c>
    </row>
    <row r="342" spans="1:24" x14ac:dyDescent="0.35">
      <c r="A342">
        <v>378205</v>
      </c>
      <c r="B342" t="s">
        <v>177</v>
      </c>
      <c r="C342" t="s">
        <v>35</v>
      </c>
      <c r="D342" t="s">
        <v>119</v>
      </c>
      <c r="E342" t="s">
        <v>447</v>
      </c>
      <c r="F342" t="s">
        <v>64</v>
      </c>
      <c r="G342" t="s">
        <v>39</v>
      </c>
      <c r="H342" s="1">
        <v>44236</v>
      </c>
      <c r="I342" s="1">
        <v>44510</v>
      </c>
      <c r="J342" s="1">
        <v>44540</v>
      </c>
      <c r="K342" t="s">
        <v>49</v>
      </c>
      <c r="L342" s="1">
        <v>44571</v>
      </c>
      <c r="M342">
        <v>403074</v>
      </c>
      <c r="N342" t="s">
        <v>41</v>
      </c>
      <c r="O342" t="s">
        <v>110</v>
      </c>
      <c r="P342" t="s">
        <v>51</v>
      </c>
      <c r="Q342" t="s">
        <v>55</v>
      </c>
      <c r="R342">
        <v>30000</v>
      </c>
      <c r="S342">
        <v>8.0000000000000002E-3</v>
      </c>
      <c r="T342">
        <v>172.35</v>
      </c>
      <c r="U342">
        <v>0.08</v>
      </c>
      <c r="V342">
        <v>5500</v>
      </c>
      <c r="W342">
        <v>21</v>
      </c>
      <c r="X342">
        <v>6034</v>
      </c>
    </row>
    <row r="343" spans="1:24" x14ac:dyDescent="0.35">
      <c r="A343">
        <v>386851</v>
      </c>
      <c r="B343" t="s">
        <v>45</v>
      </c>
      <c r="C343" t="s">
        <v>35</v>
      </c>
      <c r="D343" t="s">
        <v>119</v>
      </c>
      <c r="E343" t="s">
        <v>448</v>
      </c>
      <c r="F343" t="s">
        <v>64</v>
      </c>
      <c r="G343" t="s">
        <v>39</v>
      </c>
      <c r="H343" s="1">
        <v>44264</v>
      </c>
      <c r="I343" s="1">
        <v>44298</v>
      </c>
      <c r="J343" s="1">
        <v>44298</v>
      </c>
      <c r="K343" t="s">
        <v>49</v>
      </c>
      <c r="L343" s="1">
        <v>44328</v>
      </c>
      <c r="M343">
        <v>416411</v>
      </c>
      <c r="N343" t="s">
        <v>41</v>
      </c>
      <c r="O343" t="s">
        <v>110</v>
      </c>
      <c r="P343" t="s">
        <v>51</v>
      </c>
      <c r="Q343" t="s">
        <v>55</v>
      </c>
      <c r="R343">
        <v>23198</v>
      </c>
      <c r="S343">
        <v>8.9499999999999996E-2</v>
      </c>
      <c r="T343">
        <v>188.02</v>
      </c>
      <c r="U343">
        <v>0.08</v>
      </c>
      <c r="V343">
        <v>6000</v>
      </c>
      <c r="W343">
        <v>21</v>
      </c>
      <c r="X343">
        <v>6769</v>
      </c>
    </row>
    <row r="344" spans="1:24" x14ac:dyDescent="0.35">
      <c r="A344">
        <v>653363</v>
      </c>
      <c r="B344" t="s">
        <v>168</v>
      </c>
      <c r="C344" t="s">
        <v>35</v>
      </c>
      <c r="D344" t="s">
        <v>119</v>
      </c>
      <c r="E344" t="s">
        <v>449</v>
      </c>
      <c r="F344" t="s">
        <v>64</v>
      </c>
      <c r="G344" t="s">
        <v>39</v>
      </c>
      <c r="H344" s="1">
        <v>44207</v>
      </c>
      <c r="I344" s="1">
        <v>44360</v>
      </c>
      <c r="J344" s="1">
        <v>44390</v>
      </c>
      <c r="K344" t="s">
        <v>49</v>
      </c>
      <c r="L344" s="1">
        <v>44421</v>
      </c>
      <c r="M344">
        <v>835549</v>
      </c>
      <c r="N344" t="s">
        <v>41</v>
      </c>
      <c r="O344" t="s">
        <v>75</v>
      </c>
      <c r="P344" t="s">
        <v>51</v>
      </c>
      <c r="Q344" t="s">
        <v>55</v>
      </c>
      <c r="R344">
        <v>70000</v>
      </c>
      <c r="S344">
        <v>4.2700000000000002E-2</v>
      </c>
      <c r="T344">
        <v>93.03</v>
      </c>
      <c r="U344">
        <v>7.2900000000000006E-2</v>
      </c>
      <c r="V344">
        <v>3000</v>
      </c>
      <c r="W344">
        <v>5</v>
      </c>
      <c r="X344">
        <v>3334</v>
      </c>
    </row>
    <row r="345" spans="1:24" x14ac:dyDescent="0.35">
      <c r="A345">
        <v>760810</v>
      </c>
      <c r="B345" t="s">
        <v>95</v>
      </c>
      <c r="C345" t="s">
        <v>35</v>
      </c>
      <c r="D345" t="s">
        <v>119</v>
      </c>
      <c r="E345" t="s">
        <v>450</v>
      </c>
      <c r="F345" t="s">
        <v>64</v>
      </c>
      <c r="G345" t="s">
        <v>39</v>
      </c>
      <c r="H345" s="1">
        <v>44327</v>
      </c>
      <c r="I345" s="1">
        <v>44512</v>
      </c>
      <c r="J345" s="1">
        <v>44542</v>
      </c>
      <c r="K345" t="s">
        <v>49</v>
      </c>
      <c r="L345" s="1">
        <v>44573</v>
      </c>
      <c r="M345">
        <v>961133</v>
      </c>
      <c r="N345" t="s">
        <v>41</v>
      </c>
      <c r="O345" t="s">
        <v>75</v>
      </c>
      <c r="P345" t="s">
        <v>51</v>
      </c>
      <c r="Q345" t="s">
        <v>55</v>
      </c>
      <c r="R345">
        <v>110000</v>
      </c>
      <c r="S345">
        <v>6.93E-2</v>
      </c>
      <c r="T345">
        <v>99.53</v>
      </c>
      <c r="U345">
        <v>7.4899999999999994E-2</v>
      </c>
      <c r="V345">
        <v>3200</v>
      </c>
      <c r="W345">
        <v>17</v>
      </c>
      <c r="X345">
        <v>3481</v>
      </c>
    </row>
    <row r="346" spans="1:24" x14ac:dyDescent="0.35">
      <c r="A346">
        <v>353624</v>
      </c>
      <c r="B346" t="s">
        <v>72</v>
      </c>
      <c r="C346" t="s">
        <v>35</v>
      </c>
      <c r="D346" t="s">
        <v>119</v>
      </c>
      <c r="E346" t="s">
        <v>451</v>
      </c>
      <c r="F346" t="s">
        <v>64</v>
      </c>
      <c r="G346" t="s">
        <v>39</v>
      </c>
      <c r="H346" s="1">
        <v>44416</v>
      </c>
      <c r="I346" s="1">
        <v>44358</v>
      </c>
      <c r="J346" s="1">
        <v>44238</v>
      </c>
      <c r="K346" t="s">
        <v>49</v>
      </c>
      <c r="L346" s="1">
        <v>44266</v>
      </c>
      <c r="M346">
        <v>357323</v>
      </c>
      <c r="N346" t="s">
        <v>41</v>
      </c>
      <c r="O346" t="s">
        <v>75</v>
      </c>
      <c r="P346" t="s">
        <v>51</v>
      </c>
      <c r="Q346" t="s">
        <v>55</v>
      </c>
      <c r="R346">
        <v>31000</v>
      </c>
      <c r="S346">
        <v>8.5000000000000006E-2</v>
      </c>
      <c r="T346">
        <v>50.38</v>
      </c>
      <c r="U346">
        <v>8.3199999999999996E-2</v>
      </c>
      <c r="V346">
        <v>1800</v>
      </c>
      <c r="W346">
        <v>11</v>
      </c>
      <c r="X346">
        <v>1806</v>
      </c>
    </row>
    <row r="347" spans="1:24" x14ac:dyDescent="0.35">
      <c r="A347">
        <v>476925</v>
      </c>
      <c r="B347" t="s">
        <v>95</v>
      </c>
      <c r="C347" t="s">
        <v>35</v>
      </c>
      <c r="D347" t="s">
        <v>119</v>
      </c>
      <c r="E347" t="s">
        <v>452</v>
      </c>
      <c r="F347" t="s">
        <v>64</v>
      </c>
      <c r="G347" t="s">
        <v>39</v>
      </c>
      <c r="H347" s="1">
        <v>44206</v>
      </c>
      <c r="I347" s="1">
        <v>44513</v>
      </c>
      <c r="J347" s="1">
        <v>44481</v>
      </c>
      <c r="K347" t="s">
        <v>49</v>
      </c>
      <c r="L347" s="1">
        <v>44512</v>
      </c>
      <c r="M347">
        <v>604357</v>
      </c>
      <c r="N347" t="s">
        <v>41</v>
      </c>
      <c r="O347" t="s">
        <v>78</v>
      </c>
      <c r="P347" t="s">
        <v>51</v>
      </c>
      <c r="Q347" t="s">
        <v>55</v>
      </c>
      <c r="R347">
        <v>84000</v>
      </c>
      <c r="S347">
        <v>9.1300000000000006E-2</v>
      </c>
      <c r="T347">
        <v>190.63</v>
      </c>
      <c r="U347">
        <v>8.9399999999999993E-2</v>
      </c>
      <c r="V347">
        <v>6000</v>
      </c>
      <c r="W347">
        <v>4</v>
      </c>
      <c r="X347">
        <v>6691</v>
      </c>
    </row>
    <row r="348" spans="1:24" x14ac:dyDescent="0.35">
      <c r="A348">
        <v>731269</v>
      </c>
      <c r="B348" t="s">
        <v>98</v>
      </c>
      <c r="C348" t="s">
        <v>35</v>
      </c>
      <c r="D348" t="s">
        <v>119</v>
      </c>
      <c r="E348" t="s">
        <v>453</v>
      </c>
      <c r="F348" t="s">
        <v>64</v>
      </c>
      <c r="G348" t="s">
        <v>39</v>
      </c>
      <c r="H348" s="1">
        <v>44297</v>
      </c>
      <c r="I348" s="1">
        <v>44300</v>
      </c>
      <c r="J348" s="1">
        <v>44330</v>
      </c>
      <c r="K348" t="s">
        <v>49</v>
      </c>
      <c r="L348" s="1">
        <v>44361</v>
      </c>
      <c r="M348">
        <v>927319</v>
      </c>
      <c r="N348" t="s">
        <v>41</v>
      </c>
      <c r="O348" t="s">
        <v>78</v>
      </c>
      <c r="P348" t="s">
        <v>51</v>
      </c>
      <c r="Q348" t="s">
        <v>55</v>
      </c>
      <c r="R348">
        <v>30000</v>
      </c>
      <c r="S348">
        <v>7.1999999999999995E-2</v>
      </c>
      <c r="T348">
        <v>187.08</v>
      </c>
      <c r="U348">
        <v>7.6600000000000001E-2</v>
      </c>
      <c r="V348">
        <v>6000</v>
      </c>
      <c r="W348">
        <v>21</v>
      </c>
      <c r="X348">
        <v>6722</v>
      </c>
    </row>
    <row r="349" spans="1:24" x14ac:dyDescent="0.35">
      <c r="A349">
        <v>805646</v>
      </c>
      <c r="B349" t="s">
        <v>154</v>
      </c>
      <c r="C349" t="s">
        <v>35</v>
      </c>
      <c r="D349" t="s">
        <v>67</v>
      </c>
      <c r="E349" t="s">
        <v>454</v>
      </c>
      <c r="F349" t="s">
        <v>64</v>
      </c>
      <c r="G349" t="s">
        <v>39</v>
      </c>
      <c r="H349" s="1">
        <v>44388</v>
      </c>
      <c r="I349" s="1">
        <v>44212</v>
      </c>
      <c r="J349" s="1">
        <v>44389</v>
      </c>
      <c r="K349" t="s">
        <v>49</v>
      </c>
      <c r="L349" s="1">
        <v>44420</v>
      </c>
      <c r="M349">
        <v>1011709</v>
      </c>
      <c r="N349" t="s">
        <v>41</v>
      </c>
      <c r="O349" t="s">
        <v>65</v>
      </c>
      <c r="P349" t="s">
        <v>51</v>
      </c>
      <c r="Q349" t="s">
        <v>55</v>
      </c>
      <c r="R349">
        <v>35000</v>
      </c>
      <c r="S349">
        <v>0.12820000000000001</v>
      </c>
      <c r="T349">
        <v>144.77000000000001</v>
      </c>
      <c r="U349">
        <v>5.4199999999999998E-2</v>
      </c>
      <c r="V349">
        <v>4800</v>
      </c>
      <c r="W349">
        <v>15</v>
      </c>
      <c r="X349">
        <v>4966</v>
      </c>
    </row>
    <row r="350" spans="1:24" x14ac:dyDescent="0.35">
      <c r="A350">
        <v>892547</v>
      </c>
      <c r="B350" t="s">
        <v>45</v>
      </c>
      <c r="C350" t="s">
        <v>35</v>
      </c>
      <c r="D350" t="s">
        <v>67</v>
      </c>
      <c r="E350" t="s">
        <v>455</v>
      </c>
      <c r="F350" t="s">
        <v>64</v>
      </c>
      <c r="G350" t="s">
        <v>39</v>
      </c>
      <c r="H350" s="1">
        <v>44450</v>
      </c>
      <c r="I350" s="1">
        <v>44483</v>
      </c>
      <c r="J350" s="1">
        <v>44483</v>
      </c>
      <c r="K350" t="s">
        <v>49</v>
      </c>
      <c r="L350" s="1">
        <v>44514</v>
      </c>
      <c r="M350">
        <v>1109494</v>
      </c>
      <c r="N350" t="s">
        <v>41</v>
      </c>
      <c r="O350" t="s">
        <v>104</v>
      </c>
      <c r="P350" t="s">
        <v>51</v>
      </c>
      <c r="Q350" t="s">
        <v>55</v>
      </c>
      <c r="R350">
        <v>80000</v>
      </c>
      <c r="S350">
        <v>0.14249999999999999</v>
      </c>
      <c r="T350">
        <v>368.45</v>
      </c>
      <c r="U350">
        <v>6.6199999999999995E-2</v>
      </c>
      <c r="V350">
        <v>12000</v>
      </c>
      <c r="W350">
        <v>14</v>
      </c>
      <c r="X350">
        <v>13264</v>
      </c>
    </row>
    <row r="351" spans="1:24" x14ac:dyDescent="0.35">
      <c r="A351">
        <v>685139</v>
      </c>
      <c r="B351" t="s">
        <v>34</v>
      </c>
      <c r="C351" t="s">
        <v>35</v>
      </c>
      <c r="D351" t="s">
        <v>67</v>
      </c>
      <c r="E351" t="s">
        <v>456</v>
      </c>
      <c r="F351" t="s">
        <v>64</v>
      </c>
      <c r="G351" t="s">
        <v>39</v>
      </c>
      <c r="H351" s="1">
        <v>44238</v>
      </c>
      <c r="I351" s="1">
        <v>44301</v>
      </c>
      <c r="J351" s="1">
        <v>44241</v>
      </c>
      <c r="K351" t="s">
        <v>49</v>
      </c>
      <c r="L351" s="1">
        <v>44269</v>
      </c>
      <c r="M351">
        <v>874733</v>
      </c>
      <c r="N351" t="s">
        <v>41</v>
      </c>
      <c r="O351" t="s">
        <v>104</v>
      </c>
      <c r="P351" t="s">
        <v>51</v>
      </c>
      <c r="Q351" t="s">
        <v>55</v>
      </c>
      <c r="R351">
        <v>47000</v>
      </c>
      <c r="S351">
        <v>0.10059999999999999</v>
      </c>
      <c r="T351">
        <v>121.31</v>
      </c>
      <c r="U351">
        <v>5.79E-2</v>
      </c>
      <c r="V351">
        <v>4000</v>
      </c>
      <c r="W351">
        <v>13</v>
      </c>
      <c r="X351">
        <v>4344</v>
      </c>
    </row>
    <row r="352" spans="1:24" x14ac:dyDescent="0.35">
      <c r="A352">
        <v>744231</v>
      </c>
      <c r="B352" t="s">
        <v>76</v>
      </c>
      <c r="C352" t="s">
        <v>35</v>
      </c>
      <c r="D352" t="s">
        <v>67</v>
      </c>
      <c r="E352" t="s">
        <v>457</v>
      </c>
      <c r="F352" t="s">
        <v>64</v>
      </c>
      <c r="G352" t="s">
        <v>39</v>
      </c>
      <c r="H352" s="1">
        <v>44327</v>
      </c>
      <c r="I352" s="1">
        <v>44330</v>
      </c>
      <c r="J352" s="1">
        <v>44330</v>
      </c>
      <c r="K352" t="s">
        <v>49</v>
      </c>
      <c r="L352" s="1">
        <v>44361</v>
      </c>
      <c r="M352">
        <v>942686</v>
      </c>
      <c r="N352" t="s">
        <v>41</v>
      </c>
      <c r="O352" t="s">
        <v>110</v>
      </c>
      <c r="P352" t="s">
        <v>51</v>
      </c>
      <c r="Q352" t="s">
        <v>55</v>
      </c>
      <c r="R352">
        <v>34200</v>
      </c>
      <c r="S352">
        <v>2.4199999999999999E-2</v>
      </c>
      <c r="T352">
        <v>222.29</v>
      </c>
      <c r="U352">
        <v>6.9900000000000004E-2</v>
      </c>
      <c r="V352">
        <v>7200</v>
      </c>
      <c r="W352">
        <v>6</v>
      </c>
      <c r="X352">
        <v>8002</v>
      </c>
    </row>
    <row r="353" spans="1:24" x14ac:dyDescent="0.35">
      <c r="A353">
        <v>665503</v>
      </c>
      <c r="B353" t="s">
        <v>45</v>
      </c>
      <c r="C353" t="s">
        <v>35</v>
      </c>
      <c r="D353" t="s">
        <v>67</v>
      </c>
      <c r="E353" t="s">
        <v>458</v>
      </c>
      <c r="F353" t="s">
        <v>64</v>
      </c>
      <c r="G353" t="s">
        <v>39</v>
      </c>
      <c r="H353" s="1">
        <v>44238</v>
      </c>
      <c r="I353" s="1">
        <v>44484</v>
      </c>
      <c r="J353" s="1">
        <v>44241</v>
      </c>
      <c r="K353" t="s">
        <v>49</v>
      </c>
      <c r="L353" s="1">
        <v>44269</v>
      </c>
      <c r="M353">
        <v>850858</v>
      </c>
      <c r="N353" t="s">
        <v>41</v>
      </c>
      <c r="O353" t="s">
        <v>75</v>
      </c>
      <c r="P353" t="s">
        <v>51</v>
      </c>
      <c r="Q353" t="s">
        <v>55</v>
      </c>
      <c r="R353">
        <v>65000</v>
      </c>
      <c r="S353">
        <v>4.1399999999999999E-2</v>
      </c>
      <c r="T353">
        <v>130.25</v>
      </c>
      <c r="U353">
        <v>7.2900000000000006E-2</v>
      </c>
      <c r="V353">
        <v>4200</v>
      </c>
      <c r="W353">
        <v>8</v>
      </c>
      <c r="X353">
        <v>4690</v>
      </c>
    </row>
    <row r="354" spans="1:24" x14ac:dyDescent="0.35">
      <c r="A354">
        <v>408378</v>
      </c>
      <c r="B354" t="s">
        <v>459</v>
      </c>
      <c r="C354" t="s">
        <v>35</v>
      </c>
      <c r="D354" t="s">
        <v>67</v>
      </c>
      <c r="E354" t="s">
        <v>460</v>
      </c>
      <c r="F354" t="s">
        <v>64</v>
      </c>
      <c r="G354" t="s">
        <v>39</v>
      </c>
      <c r="H354" s="1">
        <v>44325</v>
      </c>
      <c r="I354" s="1">
        <v>44483</v>
      </c>
      <c r="J354" s="1">
        <v>44328</v>
      </c>
      <c r="K354" t="s">
        <v>49</v>
      </c>
      <c r="L354" s="1">
        <v>44359</v>
      </c>
      <c r="M354">
        <v>458437</v>
      </c>
      <c r="N354" t="s">
        <v>41</v>
      </c>
      <c r="O354" t="s">
        <v>75</v>
      </c>
      <c r="P354" t="s">
        <v>51</v>
      </c>
      <c r="Q354" t="s">
        <v>55</v>
      </c>
      <c r="R354">
        <v>98000</v>
      </c>
      <c r="S354">
        <v>2.7699999999999999E-2</v>
      </c>
      <c r="T354">
        <v>127.79</v>
      </c>
      <c r="U354">
        <v>9.3200000000000005E-2</v>
      </c>
      <c r="V354">
        <v>4000</v>
      </c>
      <c r="W354">
        <v>25</v>
      </c>
      <c r="X354">
        <v>4599</v>
      </c>
    </row>
    <row r="355" spans="1:24" x14ac:dyDescent="0.35">
      <c r="A355">
        <v>824461</v>
      </c>
      <c r="B355" t="s">
        <v>56</v>
      </c>
      <c r="C355" t="s">
        <v>35</v>
      </c>
      <c r="D355" t="s">
        <v>52</v>
      </c>
      <c r="E355" t="s">
        <v>461</v>
      </c>
      <c r="F355" t="s">
        <v>64</v>
      </c>
      <c r="G355" t="s">
        <v>39</v>
      </c>
      <c r="H355" s="1">
        <v>44388</v>
      </c>
      <c r="I355" s="1">
        <v>44451</v>
      </c>
      <c r="J355" s="1">
        <v>44451</v>
      </c>
      <c r="K355" t="s">
        <v>49</v>
      </c>
      <c r="L355" s="1">
        <v>44481</v>
      </c>
      <c r="M355">
        <v>1033127</v>
      </c>
      <c r="N355" t="s">
        <v>41</v>
      </c>
      <c r="O355" t="s">
        <v>65</v>
      </c>
      <c r="P355" t="s">
        <v>51</v>
      </c>
      <c r="Q355" t="s">
        <v>55</v>
      </c>
      <c r="R355">
        <v>68500</v>
      </c>
      <c r="S355">
        <v>5.1900000000000002E-2</v>
      </c>
      <c r="T355">
        <v>60.32</v>
      </c>
      <c r="U355">
        <v>5.4199999999999998E-2</v>
      </c>
      <c r="V355">
        <v>2000</v>
      </c>
      <c r="W355">
        <v>14</v>
      </c>
      <c r="X355">
        <v>2099</v>
      </c>
    </row>
    <row r="356" spans="1:24" x14ac:dyDescent="0.35">
      <c r="A356">
        <v>741404</v>
      </c>
      <c r="B356" t="s">
        <v>34</v>
      </c>
      <c r="C356" t="s">
        <v>35</v>
      </c>
      <c r="D356" t="s">
        <v>52</v>
      </c>
      <c r="E356" t="s">
        <v>462</v>
      </c>
      <c r="F356" t="s">
        <v>64</v>
      </c>
      <c r="G356" t="s">
        <v>39</v>
      </c>
      <c r="H356" s="1">
        <v>44327</v>
      </c>
      <c r="I356" s="1">
        <v>44271</v>
      </c>
      <c r="J356" s="1">
        <v>44541</v>
      </c>
      <c r="K356" t="s">
        <v>49</v>
      </c>
      <c r="L356" s="1">
        <v>44572</v>
      </c>
      <c r="M356">
        <v>939281</v>
      </c>
      <c r="N356" t="s">
        <v>41</v>
      </c>
      <c r="O356" t="s">
        <v>65</v>
      </c>
      <c r="P356" t="s">
        <v>51</v>
      </c>
      <c r="Q356" t="s">
        <v>55</v>
      </c>
      <c r="R356">
        <v>36000</v>
      </c>
      <c r="S356">
        <v>5.67E-2</v>
      </c>
      <c r="T356">
        <v>337.8</v>
      </c>
      <c r="U356">
        <v>5.4199999999999998E-2</v>
      </c>
      <c r="V356">
        <v>11200</v>
      </c>
      <c r="W356">
        <v>24</v>
      </c>
      <c r="X356">
        <v>11527</v>
      </c>
    </row>
    <row r="357" spans="1:24" x14ac:dyDescent="0.35">
      <c r="A357">
        <v>687875</v>
      </c>
      <c r="B357" t="s">
        <v>76</v>
      </c>
      <c r="C357" t="s">
        <v>35</v>
      </c>
      <c r="D357" t="s">
        <v>52</v>
      </c>
      <c r="E357" t="s">
        <v>463</v>
      </c>
      <c r="F357" t="s">
        <v>64</v>
      </c>
      <c r="G357" t="s">
        <v>39</v>
      </c>
      <c r="H357" s="1">
        <v>44266</v>
      </c>
      <c r="I357" s="1">
        <v>44332</v>
      </c>
      <c r="J357" s="1">
        <v>44240</v>
      </c>
      <c r="K357" t="s">
        <v>49</v>
      </c>
      <c r="L357" s="1">
        <v>44268</v>
      </c>
      <c r="M357">
        <v>877916</v>
      </c>
      <c r="N357" t="s">
        <v>41</v>
      </c>
      <c r="O357" t="s">
        <v>104</v>
      </c>
      <c r="P357" t="s">
        <v>51</v>
      </c>
      <c r="Q357" t="s">
        <v>55</v>
      </c>
      <c r="R357">
        <v>60000</v>
      </c>
      <c r="S357">
        <v>0.2162</v>
      </c>
      <c r="T357">
        <v>212.29</v>
      </c>
      <c r="U357">
        <v>5.79E-2</v>
      </c>
      <c r="V357">
        <v>7000</v>
      </c>
      <c r="W357">
        <v>12</v>
      </c>
      <c r="X357">
        <v>7552</v>
      </c>
    </row>
    <row r="358" spans="1:24" x14ac:dyDescent="0.35">
      <c r="A358">
        <v>674916</v>
      </c>
      <c r="B358" t="s">
        <v>76</v>
      </c>
      <c r="C358" t="s">
        <v>35</v>
      </c>
      <c r="D358" t="s">
        <v>52</v>
      </c>
      <c r="E358" t="s">
        <v>421</v>
      </c>
      <c r="F358" t="s">
        <v>64</v>
      </c>
      <c r="G358" t="s">
        <v>39</v>
      </c>
      <c r="H358" s="1">
        <v>44238</v>
      </c>
      <c r="I358" s="1">
        <v>44211</v>
      </c>
      <c r="J358" s="1">
        <v>44420</v>
      </c>
      <c r="K358" t="s">
        <v>49</v>
      </c>
      <c r="L358" s="1">
        <v>44451</v>
      </c>
      <c r="M358">
        <v>862606</v>
      </c>
      <c r="N358" t="s">
        <v>41</v>
      </c>
      <c r="O358" t="s">
        <v>75</v>
      </c>
      <c r="P358" t="s">
        <v>51</v>
      </c>
      <c r="Q358" t="s">
        <v>55</v>
      </c>
      <c r="R358">
        <v>14400</v>
      </c>
      <c r="S358">
        <v>2.0799999999999999E-2</v>
      </c>
      <c r="T358">
        <v>124.04</v>
      </c>
      <c r="U358">
        <v>7.2900000000000006E-2</v>
      </c>
      <c r="V358">
        <v>4000</v>
      </c>
      <c r="W358">
        <v>3</v>
      </c>
      <c r="X358">
        <v>4322</v>
      </c>
    </row>
    <row r="359" spans="1:24" x14ac:dyDescent="0.35">
      <c r="A359">
        <v>383869</v>
      </c>
      <c r="B359" t="s">
        <v>45</v>
      </c>
      <c r="C359" t="s">
        <v>35</v>
      </c>
      <c r="D359" t="s">
        <v>52</v>
      </c>
      <c r="F359" t="s">
        <v>64</v>
      </c>
      <c r="G359" t="s">
        <v>39</v>
      </c>
      <c r="H359" s="1">
        <v>44264</v>
      </c>
      <c r="I359" s="1">
        <v>44267</v>
      </c>
      <c r="J359" s="1">
        <v>44267</v>
      </c>
      <c r="K359" t="s">
        <v>49</v>
      </c>
      <c r="L359" s="1">
        <v>44298</v>
      </c>
      <c r="M359">
        <v>414464</v>
      </c>
      <c r="N359" t="s">
        <v>41</v>
      </c>
      <c r="O359" t="s">
        <v>75</v>
      </c>
      <c r="P359" t="s">
        <v>51</v>
      </c>
      <c r="Q359" t="s">
        <v>55</v>
      </c>
      <c r="R359">
        <v>189996</v>
      </c>
      <c r="S359">
        <v>1.0500000000000001E-2</v>
      </c>
      <c r="T359">
        <v>268.36</v>
      </c>
      <c r="U359">
        <v>9.3200000000000005E-2</v>
      </c>
      <c r="V359">
        <v>8400</v>
      </c>
      <c r="W359">
        <v>13</v>
      </c>
      <c r="X359">
        <v>9661</v>
      </c>
    </row>
    <row r="360" spans="1:24" x14ac:dyDescent="0.35">
      <c r="A360">
        <v>663606</v>
      </c>
      <c r="B360" t="s">
        <v>140</v>
      </c>
      <c r="C360" t="s">
        <v>35</v>
      </c>
      <c r="D360" t="s">
        <v>52</v>
      </c>
      <c r="E360" t="s">
        <v>464</v>
      </c>
      <c r="F360" t="s">
        <v>64</v>
      </c>
      <c r="G360" t="s">
        <v>39</v>
      </c>
      <c r="H360" s="1">
        <v>44238</v>
      </c>
      <c r="I360" s="1">
        <v>44453</v>
      </c>
      <c r="J360" s="1">
        <v>44328</v>
      </c>
      <c r="K360" t="s">
        <v>49</v>
      </c>
      <c r="L360" s="1">
        <v>44359</v>
      </c>
      <c r="M360">
        <v>848574</v>
      </c>
      <c r="N360" t="s">
        <v>41</v>
      </c>
      <c r="O360" t="s">
        <v>75</v>
      </c>
      <c r="P360" t="s">
        <v>51</v>
      </c>
      <c r="Q360" t="s">
        <v>55</v>
      </c>
      <c r="R360">
        <v>43300</v>
      </c>
      <c r="S360">
        <v>5.0999999999999997E-2</v>
      </c>
      <c r="T360">
        <v>248.08</v>
      </c>
      <c r="U360">
        <v>7.2900000000000006E-2</v>
      </c>
      <c r="V360">
        <v>8000</v>
      </c>
      <c r="W360">
        <v>10</v>
      </c>
      <c r="X360">
        <v>8568</v>
      </c>
    </row>
    <row r="361" spans="1:24" x14ac:dyDescent="0.35">
      <c r="A361">
        <v>596783</v>
      </c>
      <c r="B361" t="s">
        <v>147</v>
      </c>
      <c r="C361" t="s">
        <v>35</v>
      </c>
      <c r="D361" t="s">
        <v>52</v>
      </c>
      <c r="E361" t="s">
        <v>465</v>
      </c>
      <c r="F361" t="s">
        <v>64</v>
      </c>
      <c r="G361" t="s">
        <v>39</v>
      </c>
      <c r="H361" s="1">
        <v>44479</v>
      </c>
      <c r="I361" s="1">
        <v>44482</v>
      </c>
      <c r="J361" s="1">
        <v>44513</v>
      </c>
      <c r="K361" t="s">
        <v>49</v>
      </c>
      <c r="L361" s="1">
        <v>44543</v>
      </c>
      <c r="M361">
        <v>766062</v>
      </c>
      <c r="N361" t="s">
        <v>41</v>
      </c>
      <c r="O361" t="s">
        <v>78</v>
      </c>
      <c r="P361" t="s">
        <v>51</v>
      </c>
      <c r="Q361" t="s">
        <v>55</v>
      </c>
      <c r="R361">
        <v>8004</v>
      </c>
      <c r="S361">
        <v>8.6999999999999994E-2</v>
      </c>
      <c r="T361">
        <v>93.85</v>
      </c>
      <c r="U361">
        <v>7.8799999999999995E-2</v>
      </c>
      <c r="V361">
        <v>3000</v>
      </c>
      <c r="W361">
        <v>16</v>
      </c>
      <c r="X361">
        <v>3379</v>
      </c>
    </row>
    <row r="362" spans="1:24" x14ac:dyDescent="0.35">
      <c r="A362">
        <v>706220</v>
      </c>
      <c r="B362" t="s">
        <v>95</v>
      </c>
      <c r="C362" t="s">
        <v>35</v>
      </c>
      <c r="D362" t="s">
        <v>87</v>
      </c>
      <c r="E362" t="s">
        <v>466</v>
      </c>
      <c r="F362" t="s">
        <v>64</v>
      </c>
      <c r="G362" t="s">
        <v>39</v>
      </c>
      <c r="H362" s="1">
        <v>44266</v>
      </c>
      <c r="I362" s="1">
        <v>44302</v>
      </c>
      <c r="J362" s="1">
        <v>44300</v>
      </c>
      <c r="K362" t="s">
        <v>49</v>
      </c>
      <c r="L362" s="1">
        <v>44330</v>
      </c>
      <c r="M362">
        <v>898423</v>
      </c>
      <c r="N362" t="s">
        <v>41</v>
      </c>
      <c r="O362" t="s">
        <v>65</v>
      </c>
      <c r="P362" t="s">
        <v>51</v>
      </c>
      <c r="Q362" t="s">
        <v>55</v>
      </c>
      <c r="R362">
        <v>36000</v>
      </c>
      <c r="S362">
        <v>7.8700000000000006E-2</v>
      </c>
      <c r="T362">
        <v>92.75</v>
      </c>
      <c r="U362">
        <v>5.4199999999999998E-2</v>
      </c>
      <c r="V362">
        <v>3075</v>
      </c>
      <c r="W362">
        <v>27</v>
      </c>
      <c r="X362">
        <v>3339</v>
      </c>
    </row>
    <row r="363" spans="1:24" x14ac:dyDescent="0.35">
      <c r="A363">
        <v>772651</v>
      </c>
      <c r="B363" t="s">
        <v>168</v>
      </c>
      <c r="C363" t="s">
        <v>35</v>
      </c>
      <c r="D363" t="s">
        <v>87</v>
      </c>
      <c r="E363" t="s">
        <v>467</v>
      </c>
      <c r="F363" t="s">
        <v>64</v>
      </c>
      <c r="G363" t="s">
        <v>39</v>
      </c>
      <c r="H363" s="1">
        <v>44358</v>
      </c>
      <c r="I363" s="1">
        <v>44332</v>
      </c>
      <c r="J363" s="1">
        <v>44389</v>
      </c>
      <c r="K363" t="s">
        <v>49</v>
      </c>
      <c r="L363" s="1">
        <v>44420</v>
      </c>
      <c r="M363">
        <v>974641</v>
      </c>
      <c r="N363" t="s">
        <v>41</v>
      </c>
      <c r="O363" t="s">
        <v>110</v>
      </c>
      <c r="P363" t="s">
        <v>51</v>
      </c>
      <c r="Q363" t="s">
        <v>55</v>
      </c>
      <c r="R363">
        <v>27000</v>
      </c>
      <c r="S363">
        <v>5.1999999999999998E-2</v>
      </c>
      <c r="T363">
        <v>52.49</v>
      </c>
      <c r="U363">
        <v>6.9900000000000004E-2</v>
      </c>
      <c r="V363">
        <v>1700</v>
      </c>
      <c r="W363">
        <v>5</v>
      </c>
      <c r="X363">
        <v>1809</v>
      </c>
    </row>
    <row r="364" spans="1:24" x14ac:dyDescent="0.35">
      <c r="A364">
        <v>859047</v>
      </c>
      <c r="B364" t="s">
        <v>107</v>
      </c>
      <c r="C364" t="s">
        <v>35</v>
      </c>
      <c r="D364" t="s">
        <v>87</v>
      </c>
      <c r="E364" t="s">
        <v>468</v>
      </c>
      <c r="F364" t="s">
        <v>64</v>
      </c>
      <c r="G364" t="s">
        <v>39</v>
      </c>
      <c r="H364" s="1">
        <v>44419</v>
      </c>
      <c r="I364" s="1">
        <v>44332</v>
      </c>
      <c r="J364" s="1">
        <v>44391</v>
      </c>
      <c r="K364" t="s">
        <v>49</v>
      </c>
      <c r="L364" s="1">
        <v>44422</v>
      </c>
      <c r="M364">
        <v>1071722</v>
      </c>
      <c r="N364" t="s">
        <v>41</v>
      </c>
      <c r="O364" t="s">
        <v>110</v>
      </c>
      <c r="P364" t="s">
        <v>51</v>
      </c>
      <c r="Q364" t="s">
        <v>55</v>
      </c>
      <c r="R364">
        <v>84000</v>
      </c>
      <c r="S364">
        <v>0.11940000000000001</v>
      </c>
      <c r="T364">
        <v>185.24</v>
      </c>
      <c r="U364">
        <v>6.9900000000000004E-2</v>
      </c>
      <c r="V364">
        <v>6000</v>
      </c>
      <c r="W364">
        <v>34</v>
      </c>
      <c r="X364">
        <v>6665</v>
      </c>
    </row>
    <row r="365" spans="1:24" x14ac:dyDescent="0.35">
      <c r="A365">
        <v>760712</v>
      </c>
      <c r="B365" t="s">
        <v>76</v>
      </c>
      <c r="C365" t="s">
        <v>35</v>
      </c>
      <c r="D365" t="s">
        <v>87</v>
      </c>
      <c r="E365" t="s">
        <v>469</v>
      </c>
      <c r="F365" t="s">
        <v>64</v>
      </c>
      <c r="G365" t="s">
        <v>39</v>
      </c>
      <c r="H365" s="1">
        <v>44327</v>
      </c>
      <c r="I365" s="1">
        <v>44330</v>
      </c>
      <c r="J365" s="1">
        <v>44361</v>
      </c>
      <c r="K365" t="s">
        <v>49</v>
      </c>
      <c r="L365" s="1">
        <v>44391</v>
      </c>
      <c r="M365">
        <v>961022</v>
      </c>
      <c r="N365" t="s">
        <v>41</v>
      </c>
      <c r="O365" t="s">
        <v>75</v>
      </c>
      <c r="P365" t="s">
        <v>51</v>
      </c>
      <c r="Q365" t="s">
        <v>55</v>
      </c>
      <c r="R365">
        <v>45600</v>
      </c>
      <c r="S365">
        <v>0.22109999999999999</v>
      </c>
      <c r="T365">
        <v>62.21</v>
      </c>
      <c r="U365">
        <v>7.4899999999999994E-2</v>
      </c>
      <c r="V365">
        <v>2000</v>
      </c>
      <c r="W365">
        <v>13</v>
      </c>
      <c r="X365">
        <v>2239</v>
      </c>
    </row>
    <row r="366" spans="1:24" x14ac:dyDescent="0.35">
      <c r="A366">
        <v>725495</v>
      </c>
      <c r="B366" t="s">
        <v>168</v>
      </c>
      <c r="C366" t="s">
        <v>35</v>
      </c>
      <c r="D366" t="s">
        <v>102</v>
      </c>
      <c r="E366" t="s">
        <v>470</v>
      </c>
      <c r="F366" t="s">
        <v>64</v>
      </c>
      <c r="G366" t="s">
        <v>39</v>
      </c>
      <c r="H366" s="1">
        <v>44297</v>
      </c>
      <c r="I366" s="1">
        <v>44298</v>
      </c>
      <c r="J366" s="1">
        <v>44267</v>
      </c>
      <c r="K366" t="s">
        <v>49</v>
      </c>
      <c r="L366" s="1">
        <v>44298</v>
      </c>
      <c r="M366">
        <v>920749</v>
      </c>
      <c r="N366" t="s">
        <v>41</v>
      </c>
      <c r="O366" t="s">
        <v>65</v>
      </c>
      <c r="P366" t="s">
        <v>51</v>
      </c>
      <c r="Q366" t="s">
        <v>55</v>
      </c>
      <c r="R366">
        <v>60000</v>
      </c>
      <c r="S366">
        <v>6.9000000000000006E-2</v>
      </c>
      <c r="T366">
        <v>150.80000000000001</v>
      </c>
      <c r="U366">
        <v>5.4199999999999998E-2</v>
      </c>
      <c r="V366">
        <v>5000</v>
      </c>
      <c r="W366">
        <v>19</v>
      </c>
      <c r="X366">
        <v>5216</v>
      </c>
    </row>
    <row r="367" spans="1:24" x14ac:dyDescent="0.35">
      <c r="A367">
        <v>772226</v>
      </c>
      <c r="B367" t="s">
        <v>124</v>
      </c>
      <c r="C367" t="s">
        <v>35</v>
      </c>
      <c r="D367" t="s">
        <v>102</v>
      </c>
      <c r="E367" t="s">
        <v>471</v>
      </c>
      <c r="F367" t="s">
        <v>64</v>
      </c>
      <c r="G367" t="s">
        <v>39</v>
      </c>
      <c r="H367" s="1">
        <v>44358</v>
      </c>
      <c r="I367" s="1">
        <v>44302</v>
      </c>
      <c r="J367" s="1">
        <v>44330</v>
      </c>
      <c r="K367" t="s">
        <v>49</v>
      </c>
      <c r="L367" s="1">
        <v>44361</v>
      </c>
      <c r="M367">
        <v>974139</v>
      </c>
      <c r="N367" t="s">
        <v>41</v>
      </c>
      <c r="O367" t="s">
        <v>65</v>
      </c>
      <c r="P367" t="s">
        <v>51</v>
      </c>
      <c r="Q367" t="s">
        <v>55</v>
      </c>
      <c r="R367">
        <v>39336</v>
      </c>
      <c r="S367">
        <v>0.1293</v>
      </c>
      <c r="T367">
        <v>105.56</v>
      </c>
      <c r="U367">
        <v>5.4199999999999998E-2</v>
      </c>
      <c r="V367">
        <v>3500</v>
      </c>
      <c r="W367">
        <v>10</v>
      </c>
      <c r="X367">
        <v>3786</v>
      </c>
    </row>
    <row r="368" spans="1:24" x14ac:dyDescent="0.35">
      <c r="A368">
        <v>811942</v>
      </c>
      <c r="B368" t="s">
        <v>95</v>
      </c>
      <c r="C368" t="s">
        <v>35</v>
      </c>
      <c r="D368" t="s">
        <v>102</v>
      </c>
      <c r="E368" t="s">
        <v>472</v>
      </c>
      <c r="F368" t="s">
        <v>64</v>
      </c>
      <c r="G368" t="s">
        <v>39</v>
      </c>
      <c r="H368" s="1">
        <v>44388</v>
      </c>
      <c r="I368" s="1">
        <v>44390</v>
      </c>
      <c r="J368" s="1">
        <v>44390</v>
      </c>
      <c r="K368" t="s">
        <v>49</v>
      </c>
      <c r="L368" s="1">
        <v>44421</v>
      </c>
      <c r="M368">
        <v>1019037</v>
      </c>
      <c r="N368" t="s">
        <v>41</v>
      </c>
      <c r="O368" t="s">
        <v>104</v>
      </c>
      <c r="P368" t="s">
        <v>51</v>
      </c>
      <c r="Q368" t="s">
        <v>55</v>
      </c>
      <c r="R368">
        <v>42000</v>
      </c>
      <c r="S368">
        <v>0.21829999999999999</v>
      </c>
      <c r="T368">
        <v>180.99</v>
      </c>
      <c r="U368">
        <v>5.9900000000000002E-2</v>
      </c>
      <c r="V368">
        <v>5950</v>
      </c>
      <c r="W368">
        <v>17</v>
      </c>
      <c r="X368">
        <v>6448</v>
      </c>
    </row>
    <row r="369" spans="1:24" x14ac:dyDescent="0.35">
      <c r="A369">
        <v>1001205</v>
      </c>
      <c r="B369" t="s">
        <v>72</v>
      </c>
      <c r="C369" t="s">
        <v>35</v>
      </c>
      <c r="D369" t="s">
        <v>102</v>
      </c>
      <c r="E369" t="s">
        <v>473</v>
      </c>
      <c r="F369" t="s">
        <v>64</v>
      </c>
      <c r="G369" t="s">
        <v>39</v>
      </c>
      <c r="H369" s="1">
        <v>44511</v>
      </c>
      <c r="I369" s="1">
        <v>44332</v>
      </c>
      <c r="J369" s="1">
        <v>44514</v>
      </c>
      <c r="K369" t="s">
        <v>49</v>
      </c>
      <c r="L369" s="1">
        <v>44544</v>
      </c>
      <c r="M369">
        <v>1227186</v>
      </c>
      <c r="N369" t="s">
        <v>41</v>
      </c>
      <c r="O369" t="s">
        <v>104</v>
      </c>
      <c r="P369" t="s">
        <v>51</v>
      </c>
      <c r="Q369" t="s">
        <v>55</v>
      </c>
      <c r="R369">
        <v>69000</v>
      </c>
      <c r="S369">
        <v>0.1108</v>
      </c>
      <c r="T369">
        <v>128.96</v>
      </c>
      <c r="U369">
        <v>6.6199999999999995E-2</v>
      </c>
      <c r="V369">
        <v>4200</v>
      </c>
      <c r="W369">
        <v>15</v>
      </c>
      <c r="X369">
        <v>4642</v>
      </c>
    </row>
    <row r="370" spans="1:24" x14ac:dyDescent="0.35">
      <c r="A370">
        <v>524869</v>
      </c>
      <c r="B370" t="s">
        <v>140</v>
      </c>
      <c r="C370" t="s">
        <v>35</v>
      </c>
      <c r="D370" t="s">
        <v>102</v>
      </c>
      <c r="E370" t="s">
        <v>474</v>
      </c>
      <c r="F370" t="s">
        <v>64</v>
      </c>
      <c r="G370" t="s">
        <v>39</v>
      </c>
      <c r="H370" s="1">
        <v>44357</v>
      </c>
      <c r="I370" s="1">
        <v>44299</v>
      </c>
      <c r="J370" s="1">
        <v>44268</v>
      </c>
      <c r="K370" t="s">
        <v>49</v>
      </c>
      <c r="L370" s="1">
        <v>44299</v>
      </c>
      <c r="M370">
        <v>679135</v>
      </c>
      <c r="N370" t="s">
        <v>41</v>
      </c>
      <c r="O370" t="s">
        <v>110</v>
      </c>
      <c r="P370" t="s">
        <v>51</v>
      </c>
      <c r="Q370" t="s">
        <v>55</v>
      </c>
      <c r="R370">
        <v>52000</v>
      </c>
      <c r="S370">
        <v>5.0999999999999997E-2</v>
      </c>
      <c r="T370">
        <v>185.65</v>
      </c>
      <c r="U370">
        <v>7.1400000000000005E-2</v>
      </c>
      <c r="V370">
        <v>6000</v>
      </c>
      <c r="W370">
        <v>25</v>
      </c>
      <c r="X370">
        <v>6677</v>
      </c>
    </row>
    <row r="371" spans="1:24" x14ac:dyDescent="0.35">
      <c r="A371">
        <v>711860</v>
      </c>
      <c r="B371" t="s">
        <v>45</v>
      </c>
      <c r="C371" t="s">
        <v>35</v>
      </c>
      <c r="D371" t="s">
        <v>102</v>
      </c>
      <c r="E371" t="s">
        <v>475</v>
      </c>
      <c r="F371" t="s">
        <v>64</v>
      </c>
      <c r="G371" t="s">
        <v>39</v>
      </c>
      <c r="H371" s="1">
        <v>44266</v>
      </c>
      <c r="I371" s="1">
        <v>44332</v>
      </c>
      <c r="J371" s="1">
        <v>44208</v>
      </c>
      <c r="K371" t="s">
        <v>49</v>
      </c>
      <c r="L371" s="1">
        <v>44239</v>
      </c>
      <c r="M371">
        <v>904859</v>
      </c>
      <c r="N371" t="s">
        <v>41</v>
      </c>
      <c r="O371" t="s">
        <v>78</v>
      </c>
      <c r="P371" t="s">
        <v>51</v>
      </c>
      <c r="Q371" t="s">
        <v>55</v>
      </c>
      <c r="R371">
        <v>40000</v>
      </c>
      <c r="S371">
        <v>0.1923</v>
      </c>
      <c r="T371">
        <v>140.31</v>
      </c>
      <c r="U371">
        <v>7.6600000000000001E-2</v>
      </c>
      <c r="V371">
        <v>4500</v>
      </c>
      <c r="W371">
        <v>16</v>
      </c>
      <c r="X371">
        <v>4733</v>
      </c>
    </row>
    <row r="372" spans="1:24" x14ac:dyDescent="0.35">
      <c r="A372">
        <v>484846</v>
      </c>
      <c r="B372" t="s">
        <v>45</v>
      </c>
      <c r="C372" t="s">
        <v>35</v>
      </c>
      <c r="D372" t="s">
        <v>136</v>
      </c>
      <c r="E372" t="s">
        <v>476</v>
      </c>
      <c r="F372" t="s">
        <v>64</v>
      </c>
      <c r="G372" t="s">
        <v>39</v>
      </c>
      <c r="H372" s="1">
        <v>44237</v>
      </c>
      <c r="I372" s="1">
        <v>44362</v>
      </c>
      <c r="J372" s="1">
        <v>44328</v>
      </c>
      <c r="K372" t="s">
        <v>49</v>
      </c>
      <c r="L372" s="1">
        <v>44359</v>
      </c>
      <c r="M372">
        <v>602264</v>
      </c>
      <c r="N372" t="s">
        <v>41</v>
      </c>
      <c r="O372" t="s">
        <v>110</v>
      </c>
      <c r="P372" t="s">
        <v>51</v>
      </c>
      <c r="Q372" t="s">
        <v>55</v>
      </c>
      <c r="R372">
        <v>60495</v>
      </c>
      <c r="S372">
        <v>0.1343</v>
      </c>
      <c r="T372">
        <v>185.64</v>
      </c>
      <c r="U372">
        <v>7.1400000000000005E-2</v>
      </c>
      <c r="V372">
        <v>6000</v>
      </c>
      <c r="W372">
        <v>15</v>
      </c>
      <c r="X372">
        <v>6634</v>
      </c>
    </row>
    <row r="373" spans="1:24" x14ac:dyDescent="0.35">
      <c r="A373">
        <v>798531</v>
      </c>
      <c r="B373" t="s">
        <v>95</v>
      </c>
      <c r="C373" t="s">
        <v>35</v>
      </c>
      <c r="D373" t="s">
        <v>136</v>
      </c>
      <c r="E373" t="s">
        <v>477</v>
      </c>
      <c r="F373" t="s">
        <v>64</v>
      </c>
      <c r="G373" t="s">
        <v>39</v>
      </c>
      <c r="H373" s="1">
        <v>44388</v>
      </c>
      <c r="I373" s="1">
        <v>44362</v>
      </c>
      <c r="J373" s="1">
        <v>44391</v>
      </c>
      <c r="K373" t="s">
        <v>49</v>
      </c>
      <c r="L373" s="1">
        <v>44422</v>
      </c>
      <c r="M373">
        <v>1003659</v>
      </c>
      <c r="N373" t="s">
        <v>41</v>
      </c>
      <c r="O373" t="s">
        <v>110</v>
      </c>
      <c r="P373" t="s">
        <v>51</v>
      </c>
      <c r="Q373" t="s">
        <v>55</v>
      </c>
      <c r="R373">
        <v>48000</v>
      </c>
      <c r="S373">
        <v>0.1865</v>
      </c>
      <c r="T373">
        <v>92.62</v>
      </c>
      <c r="U373">
        <v>6.9900000000000004E-2</v>
      </c>
      <c r="V373">
        <v>3000</v>
      </c>
      <c r="W373">
        <v>18</v>
      </c>
      <c r="X373">
        <v>3334</v>
      </c>
    </row>
    <row r="374" spans="1:24" x14ac:dyDescent="0.35">
      <c r="A374">
        <v>471358</v>
      </c>
      <c r="B374" t="s">
        <v>45</v>
      </c>
      <c r="C374" t="s">
        <v>35</v>
      </c>
      <c r="D374" t="s">
        <v>46</v>
      </c>
      <c r="E374" t="s">
        <v>478</v>
      </c>
      <c r="F374" t="s">
        <v>64</v>
      </c>
      <c r="G374" t="s">
        <v>39</v>
      </c>
      <c r="H374" s="1">
        <v>44539</v>
      </c>
      <c r="I374" s="1">
        <v>44328</v>
      </c>
      <c r="J374" s="1">
        <v>44328</v>
      </c>
      <c r="K374" t="s">
        <v>49</v>
      </c>
      <c r="L374" s="1">
        <v>44359</v>
      </c>
      <c r="M374">
        <v>595082</v>
      </c>
      <c r="N374" t="s">
        <v>41</v>
      </c>
      <c r="O374" t="s">
        <v>65</v>
      </c>
      <c r="P374" t="s">
        <v>51</v>
      </c>
      <c r="Q374" t="s">
        <v>55</v>
      </c>
      <c r="R374">
        <v>130000</v>
      </c>
      <c r="S374">
        <v>4.9799999999999997E-2</v>
      </c>
      <c r="T374">
        <v>278.10000000000002</v>
      </c>
      <c r="U374">
        <v>7.0499999999999993E-2</v>
      </c>
      <c r="V374">
        <v>9000</v>
      </c>
      <c r="W374">
        <v>28</v>
      </c>
      <c r="X374">
        <v>9768</v>
      </c>
    </row>
    <row r="375" spans="1:24" x14ac:dyDescent="0.35">
      <c r="A375">
        <v>475807</v>
      </c>
      <c r="B375" t="s">
        <v>98</v>
      </c>
      <c r="C375" t="s">
        <v>35</v>
      </c>
      <c r="D375" t="s">
        <v>46</v>
      </c>
      <c r="E375" t="s">
        <v>479</v>
      </c>
      <c r="F375" t="s">
        <v>64</v>
      </c>
      <c r="G375" t="s">
        <v>39</v>
      </c>
      <c r="H375" s="1">
        <v>44206</v>
      </c>
      <c r="I375" s="1">
        <v>44332</v>
      </c>
      <c r="J375" s="1">
        <v>44209</v>
      </c>
      <c r="K375" t="s">
        <v>49</v>
      </c>
      <c r="L375" s="1">
        <v>44240</v>
      </c>
      <c r="M375">
        <v>602508</v>
      </c>
      <c r="N375" t="s">
        <v>41</v>
      </c>
      <c r="O375" t="s">
        <v>110</v>
      </c>
      <c r="P375" t="s">
        <v>51</v>
      </c>
      <c r="Q375" t="s">
        <v>55</v>
      </c>
      <c r="R375">
        <v>70000</v>
      </c>
      <c r="S375">
        <v>2.1100000000000001E-2</v>
      </c>
      <c r="T375">
        <v>156.1</v>
      </c>
      <c r="U375">
        <v>7.7399999999999997E-2</v>
      </c>
      <c r="V375">
        <v>5000</v>
      </c>
      <c r="W375">
        <v>16</v>
      </c>
      <c r="X375">
        <v>5620</v>
      </c>
    </row>
    <row r="376" spans="1:24" x14ac:dyDescent="0.35">
      <c r="A376">
        <v>998386</v>
      </c>
      <c r="B376" t="s">
        <v>72</v>
      </c>
      <c r="C376" t="s">
        <v>35</v>
      </c>
      <c r="D376" t="s">
        <v>46</v>
      </c>
      <c r="E376" t="s">
        <v>480</v>
      </c>
      <c r="F376" t="s">
        <v>64</v>
      </c>
      <c r="G376" t="s">
        <v>39</v>
      </c>
      <c r="H376" s="1">
        <v>44480</v>
      </c>
      <c r="I376" s="1">
        <v>44391</v>
      </c>
      <c r="J376" s="1">
        <v>44391</v>
      </c>
      <c r="K376" t="s">
        <v>49</v>
      </c>
      <c r="L376" s="1">
        <v>44422</v>
      </c>
      <c r="M376">
        <v>1223530</v>
      </c>
      <c r="N376" t="s">
        <v>41</v>
      </c>
      <c r="O376" t="s">
        <v>78</v>
      </c>
      <c r="P376" t="s">
        <v>51</v>
      </c>
      <c r="Q376" t="s">
        <v>55</v>
      </c>
      <c r="R376">
        <v>112440</v>
      </c>
      <c r="S376">
        <v>0.1411</v>
      </c>
      <c r="T376">
        <v>285.77999999999997</v>
      </c>
      <c r="U376">
        <v>8.8999999999999996E-2</v>
      </c>
      <c r="V376">
        <v>9000</v>
      </c>
      <c r="W376">
        <v>33</v>
      </c>
      <c r="X376">
        <v>10267</v>
      </c>
    </row>
    <row r="377" spans="1:24" x14ac:dyDescent="0.35">
      <c r="A377">
        <v>395902</v>
      </c>
      <c r="B377" t="s">
        <v>195</v>
      </c>
      <c r="C377" t="s">
        <v>35</v>
      </c>
      <c r="D377" t="s">
        <v>36</v>
      </c>
      <c r="E377" t="s">
        <v>481</v>
      </c>
      <c r="F377" t="s">
        <v>64</v>
      </c>
      <c r="G377" t="s">
        <v>39</v>
      </c>
      <c r="H377" s="1">
        <v>44295</v>
      </c>
      <c r="I377" s="1">
        <v>44301</v>
      </c>
      <c r="J377" s="1">
        <v>44328</v>
      </c>
      <c r="K377" t="s">
        <v>49</v>
      </c>
      <c r="L377" s="1">
        <v>44359</v>
      </c>
      <c r="M377">
        <v>435726</v>
      </c>
      <c r="N377" t="s">
        <v>41</v>
      </c>
      <c r="O377" t="s">
        <v>65</v>
      </c>
      <c r="P377" t="s">
        <v>51</v>
      </c>
      <c r="Q377" t="s">
        <v>55</v>
      </c>
      <c r="R377">
        <v>42000</v>
      </c>
      <c r="S377">
        <v>6.5699999999999995E-2</v>
      </c>
      <c r="T377">
        <v>111.77</v>
      </c>
      <c r="U377">
        <v>7.3700000000000002E-2</v>
      </c>
      <c r="V377">
        <v>3600</v>
      </c>
      <c r="W377">
        <v>16</v>
      </c>
      <c r="X377">
        <v>4023</v>
      </c>
    </row>
    <row r="378" spans="1:24" x14ac:dyDescent="0.35">
      <c r="A378">
        <v>394381</v>
      </c>
      <c r="B378" t="s">
        <v>45</v>
      </c>
      <c r="C378" t="s">
        <v>35</v>
      </c>
      <c r="D378" t="s">
        <v>36</v>
      </c>
      <c r="E378" t="s">
        <v>482</v>
      </c>
      <c r="F378" t="s">
        <v>64</v>
      </c>
      <c r="G378" t="s">
        <v>39</v>
      </c>
      <c r="H378" s="1">
        <v>44295</v>
      </c>
      <c r="I378" s="1">
        <v>44328</v>
      </c>
      <c r="J378" s="1">
        <v>44328</v>
      </c>
      <c r="K378" t="s">
        <v>49</v>
      </c>
      <c r="L378" s="1">
        <v>44359</v>
      </c>
      <c r="M378">
        <v>433009</v>
      </c>
      <c r="N378" t="s">
        <v>41</v>
      </c>
      <c r="O378" t="s">
        <v>104</v>
      </c>
      <c r="P378" t="s">
        <v>51</v>
      </c>
      <c r="Q378" t="s">
        <v>55</v>
      </c>
      <c r="R378">
        <v>36300</v>
      </c>
      <c r="S378">
        <v>9.2999999999999992E-3</v>
      </c>
      <c r="T378">
        <v>124.77</v>
      </c>
      <c r="U378">
        <v>7.6799999999999993E-2</v>
      </c>
      <c r="V378">
        <v>4000</v>
      </c>
      <c r="W378">
        <v>5</v>
      </c>
      <c r="X378">
        <v>4507</v>
      </c>
    </row>
    <row r="379" spans="1:24" x14ac:dyDescent="0.35">
      <c r="A379">
        <v>662938</v>
      </c>
      <c r="B379" t="s">
        <v>45</v>
      </c>
      <c r="C379" t="s">
        <v>35</v>
      </c>
      <c r="D379" t="s">
        <v>36</v>
      </c>
      <c r="E379" t="s">
        <v>483</v>
      </c>
      <c r="F379" t="s">
        <v>64</v>
      </c>
      <c r="G379" t="s">
        <v>39</v>
      </c>
      <c r="H379" s="1">
        <v>44238</v>
      </c>
      <c r="I379" s="1">
        <v>44420</v>
      </c>
      <c r="J379" s="1">
        <v>44420</v>
      </c>
      <c r="K379" t="s">
        <v>49</v>
      </c>
      <c r="L379" s="1">
        <v>44451</v>
      </c>
      <c r="M379">
        <v>847753</v>
      </c>
      <c r="N379" t="s">
        <v>41</v>
      </c>
      <c r="O379" t="s">
        <v>104</v>
      </c>
      <c r="P379" t="s">
        <v>51</v>
      </c>
      <c r="Q379" t="s">
        <v>55</v>
      </c>
      <c r="R379">
        <v>42000</v>
      </c>
      <c r="S379">
        <v>0.16309999999999999</v>
      </c>
      <c r="T379">
        <v>194.1</v>
      </c>
      <c r="U379">
        <v>5.79E-2</v>
      </c>
      <c r="V379">
        <v>6400</v>
      </c>
      <c r="W379">
        <v>12</v>
      </c>
      <c r="X379">
        <v>6803</v>
      </c>
    </row>
    <row r="380" spans="1:24" x14ac:dyDescent="0.35">
      <c r="A380">
        <v>419037</v>
      </c>
      <c r="B380" t="s">
        <v>142</v>
      </c>
      <c r="C380" t="s">
        <v>35</v>
      </c>
      <c r="D380" t="s">
        <v>36</v>
      </c>
      <c r="E380" t="s">
        <v>484</v>
      </c>
      <c r="F380" t="s">
        <v>64</v>
      </c>
      <c r="G380" t="s">
        <v>39</v>
      </c>
      <c r="H380" s="1">
        <v>44356</v>
      </c>
      <c r="I380" s="1">
        <v>44389</v>
      </c>
      <c r="J380" s="1">
        <v>44389</v>
      </c>
      <c r="K380" t="s">
        <v>49</v>
      </c>
      <c r="L380" s="1">
        <v>44420</v>
      </c>
      <c r="M380">
        <v>491508</v>
      </c>
      <c r="N380" t="s">
        <v>41</v>
      </c>
      <c r="O380" t="s">
        <v>75</v>
      </c>
      <c r="P380" t="s">
        <v>51</v>
      </c>
      <c r="Q380" t="s">
        <v>55</v>
      </c>
      <c r="R380">
        <v>16000</v>
      </c>
      <c r="S380">
        <v>0</v>
      </c>
      <c r="T380">
        <v>102.23</v>
      </c>
      <c r="U380">
        <v>9.3200000000000005E-2</v>
      </c>
      <c r="V380">
        <v>3200</v>
      </c>
      <c r="W380">
        <v>8</v>
      </c>
      <c r="X380">
        <v>3680</v>
      </c>
    </row>
    <row r="381" spans="1:24" x14ac:dyDescent="0.35">
      <c r="A381">
        <v>579754</v>
      </c>
      <c r="B381" t="s">
        <v>168</v>
      </c>
      <c r="C381" t="s">
        <v>35</v>
      </c>
      <c r="D381" t="s">
        <v>36</v>
      </c>
      <c r="E381" t="s">
        <v>485</v>
      </c>
      <c r="F381" t="s">
        <v>64</v>
      </c>
      <c r="G381" t="s">
        <v>39</v>
      </c>
      <c r="H381" s="1">
        <v>44449</v>
      </c>
      <c r="I381" s="1">
        <v>44211</v>
      </c>
      <c r="J381" s="1">
        <v>44482</v>
      </c>
      <c r="K381" t="s">
        <v>49</v>
      </c>
      <c r="L381" s="1">
        <v>44513</v>
      </c>
      <c r="M381">
        <v>745351</v>
      </c>
      <c r="N381" t="s">
        <v>41</v>
      </c>
      <c r="O381" t="s">
        <v>75</v>
      </c>
      <c r="P381" t="s">
        <v>51</v>
      </c>
      <c r="Q381" t="s">
        <v>55</v>
      </c>
      <c r="R381">
        <v>40000</v>
      </c>
      <c r="S381">
        <v>0.20219999999999999</v>
      </c>
      <c r="T381">
        <v>186.67</v>
      </c>
      <c r="U381">
        <v>7.51E-2</v>
      </c>
      <c r="V381">
        <v>6000</v>
      </c>
      <c r="W381">
        <v>13</v>
      </c>
      <c r="X381">
        <v>6720</v>
      </c>
    </row>
    <row r="382" spans="1:24" x14ac:dyDescent="0.35">
      <c r="A382">
        <v>449788</v>
      </c>
      <c r="B382" t="s">
        <v>72</v>
      </c>
      <c r="C382" t="s">
        <v>35</v>
      </c>
      <c r="D382" t="s">
        <v>36</v>
      </c>
      <c r="E382" t="s">
        <v>486</v>
      </c>
      <c r="F382" t="s">
        <v>64</v>
      </c>
      <c r="G382" t="s">
        <v>39</v>
      </c>
      <c r="H382" s="1">
        <v>44478</v>
      </c>
      <c r="I382" s="1">
        <v>44332</v>
      </c>
      <c r="J382" s="1">
        <v>44481</v>
      </c>
      <c r="K382" t="s">
        <v>49</v>
      </c>
      <c r="L382" s="1">
        <v>44512</v>
      </c>
      <c r="M382">
        <v>552711</v>
      </c>
      <c r="N382" t="s">
        <v>41</v>
      </c>
      <c r="O382" t="s">
        <v>75</v>
      </c>
      <c r="P382" t="s">
        <v>51</v>
      </c>
      <c r="Q382" t="s">
        <v>55</v>
      </c>
      <c r="R382">
        <v>25000</v>
      </c>
      <c r="S382">
        <v>7.1999999999999995E-2</v>
      </c>
      <c r="T382">
        <v>316.11</v>
      </c>
      <c r="U382">
        <v>8.5900000000000004E-2</v>
      </c>
      <c r="V382">
        <v>10000</v>
      </c>
      <c r="W382">
        <v>10</v>
      </c>
      <c r="X382">
        <v>11380</v>
      </c>
    </row>
    <row r="383" spans="1:24" x14ac:dyDescent="0.35">
      <c r="A383">
        <v>1035631</v>
      </c>
      <c r="B383" t="s">
        <v>79</v>
      </c>
      <c r="C383" t="s">
        <v>35</v>
      </c>
      <c r="D383" t="s">
        <v>36</v>
      </c>
      <c r="E383" t="s">
        <v>487</v>
      </c>
      <c r="F383" t="s">
        <v>64</v>
      </c>
      <c r="G383" t="s">
        <v>39</v>
      </c>
      <c r="H383" s="1">
        <v>44541</v>
      </c>
      <c r="I383" s="1">
        <v>44332</v>
      </c>
      <c r="J383" s="1">
        <v>44359</v>
      </c>
      <c r="K383" t="s">
        <v>49</v>
      </c>
      <c r="L383" s="1">
        <v>44389</v>
      </c>
      <c r="M383">
        <v>1265281</v>
      </c>
      <c r="N383" t="s">
        <v>41</v>
      </c>
      <c r="O383" t="s">
        <v>75</v>
      </c>
      <c r="P383" t="s">
        <v>51</v>
      </c>
      <c r="Q383" t="s">
        <v>55</v>
      </c>
      <c r="R383">
        <v>53000</v>
      </c>
      <c r="S383">
        <v>0.17230000000000001</v>
      </c>
      <c r="T383">
        <v>156.46</v>
      </c>
      <c r="U383">
        <v>7.9000000000000001E-2</v>
      </c>
      <c r="V383">
        <v>5000</v>
      </c>
      <c r="W383">
        <v>21</v>
      </c>
      <c r="X383">
        <v>5185</v>
      </c>
    </row>
    <row r="384" spans="1:24" x14ac:dyDescent="0.35">
      <c r="A384">
        <v>472505</v>
      </c>
      <c r="B384" t="s">
        <v>45</v>
      </c>
      <c r="C384" t="s">
        <v>35</v>
      </c>
      <c r="D384" t="s">
        <v>119</v>
      </c>
      <c r="E384" t="s">
        <v>488</v>
      </c>
      <c r="F384" t="s">
        <v>64</v>
      </c>
      <c r="G384" t="s">
        <v>39</v>
      </c>
      <c r="H384" s="1">
        <v>44206</v>
      </c>
      <c r="I384" s="1">
        <v>44300</v>
      </c>
      <c r="J384" s="1">
        <v>44451</v>
      </c>
      <c r="K384" t="s">
        <v>49</v>
      </c>
      <c r="L384" s="1">
        <v>44481</v>
      </c>
      <c r="M384">
        <v>596653</v>
      </c>
      <c r="N384" t="s">
        <v>41</v>
      </c>
      <c r="O384" t="s">
        <v>104</v>
      </c>
      <c r="P384" t="s">
        <v>51</v>
      </c>
      <c r="Q384" t="s">
        <v>55</v>
      </c>
      <c r="R384">
        <v>73000</v>
      </c>
      <c r="S384">
        <v>4.4000000000000003E-3</v>
      </c>
      <c r="T384">
        <v>248.48</v>
      </c>
      <c r="U384">
        <v>7.3999999999999996E-2</v>
      </c>
      <c r="V384">
        <v>8000</v>
      </c>
      <c r="W384">
        <v>16</v>
      </c>
      <c r="X384">
        <v>8930</v>
      </c>
    </row>
    <row r="385" spans="1:24" x14ac:dyDescent="0.35">
      <c r="A385">
        <v>652118</v>
      </c>
      <c r="B385" t="s">
        <v>168</v>
      </c>
      <c r="C385" t="s">
        <v>35</v>
      </c>
      <c r="D385" t="s">
        <v>46</v>
      </c>
      <c r="E385" t="s">
        <v>489</v>
      </c>
      <c r="F385" t="s">
        <v>64</v>
      </c>
      <c r="G385" t="s">
        <v>39</v>
      </c>
      <c r="H385" s="1">
        <v>44207</v>
      </c>
      <c r="I385" s="1">
        <v>44271</v>
      </c>
      <c r="J385" s="1">
        <v>44241</v>
      </c>
      <c r="K385" t="s">
        <v>49</v>
      </c>
      <c r="L385" s="1">
        <v>44269</v>
      </c>
      <c r="M385">
        <v>834068</v>
      </c>
      <c r="N385" t="s">
        <v>41</v>
      </c>
      <c r="O385" t="s">
        <v>65</v>
      </c>
      <c r="P385" t="s">
        <v>51</v>
      </c>
      <c r="Q385" t="s">
        <v>55</v>
      </c>
      <c r="R385">
        <v>44000</v>
      </c>
      <c r="S385">
        <v>2.9700000000000001E-2</v>
      </c>
      <c r="T385">
        <v>187</v>
      </c>
      <c r="U385">
        <v>5.4199999999999998E-2</v>
      </c>
      <c r="V385">
        <v>6200</v>
      </c>
      <c r="W385">
        <v>31</v>
      </c>
      <c r="X385">
        <v>6732</v>
      </c>
    </row>
    <row r="386" spans="1:24" x14ac:dyDescent="0.35">
      <c r="A386">
        <v>505408</v>
      </c>
      <c r="B386" t="s">
        <v>158</v>
      </c>
      <c r="C386" t="s">
        <v>35</v>
      </c>
      <c r="D386" t="s">
        <v>92</v>
      </c>
      <c r="E386" t="s">
        <v>490</v>
      </c>
      <c r="F386" t="s">
        <v>64</v>
      </c>
      <c r="G386" t="s">
        <v>39</v>
      </c>
      <c r="H386" s="1">
        <v>44357</v>
      </c>
      <c r="I386" s="1">
        <v>44209</v>
      </c>
      <c r="J386" s="1">
        <v>44239</v>
      </c>
      <c r="K386" t="s">
        <v>49</v>
      </c>
      <c r="L386" s="1">
        <v>44267</v>
      </c>
      <c r="M386">
        <v>651233</v>
      </c>
      <c r="N386" t="s">
        <v>41</v>
      </c>
      <c r="O386" t="s">
        <v>65</v>
      </c>
      <c r="P386" t="s">
        <v>51</v>
      </c>
      <c r="Q386" t="s">
        <v>55</v>
      </c>
      <c r="R386">
        <v>37315</v>
      </c>
      <c r="S386">
        <v>1.1900000000000001E-2</v>
      </c>
      <c r="T386">
        <v>61.2</v>
      </c>
      <c r="U386">
        <v>6.3899999999999998E-2</v>
      </c>
      <c r="V386">
        <v>2000</v>
      </c>
      <c r="W386">
        <v>22</v>
      </c>
      <c r="X386">
        <v>2121</v>
      </c>
    </row>
    <row r="387" spans="1:24" x14ac:dyDescent="0.35">
      <c r="A387">
        <v>471360</v>
      </c>
      <c r="B387" t="s">
        <v>199</v>
      </c>
      <c r="C387" t="s">
        <v>35</v>
      </c>
      <c r="D387" t="s">
        <v>92</v>
      </c>
      <c r="E387" t="s">
        <v>491</v>
      </c>
      <c r="F387" t="s">
        <v>64</v>
      </c>
      <c r="G387" t="s">
        <v>39</v>
      </c>
      <c r="H387" s="1">
        <v>44206</v>
      </c>
      <c r="I387" s="1">
        <v>44541</v>
      </c>
      <c r="J387" s="1">
        <v>44511</v>
      </c>
      <c r="K387" t="s">
        <v>49</v>
      </c>
      <c r="L387" s="1">
        <v>44541</v>
      </c>
      <c r="M387">
        <v>595085</v>
      </c>
      <c r="N387" t="s">
        <v>41</v>
      </c>
      <c r="O387" t="s">
        <v>65</v>
      </c>
      <c r="P387" t="s">
        <v>51</v>
      </c>
      <c r="Q387" t="s">
        <v>55</v>
      </c>
      <c r="R387">
        <v>74500</v>
      </c>
      <c r="S387">
        <v>0.1638</v>
      </c>
      <c r="T387">
        <v>355.35</v>
      </c>
      <c r="U387">
        <v>7.0499999999999993E-2</v>
      </c>
      <c r="V387">
        <v>11500</v>
      </c>
      <c r="W387">
        <v>40</v>
      </c>
      <c r="X387">
        <v>12580</v>
      </c>
    </row>
    <row r="388" spans="1:24" x14ac:dyDescent="0.35">
      <c r="A388">
        <v>450454</v>
      </c>
      <c r="B388" t="s">
        <v>45</v>
      </c>
      <c r="C388" t="s">
        <v>35</v>
      </c>
      <c r="D388" t="s">
        <v>92</v>
      </c>
      <c r="E388" t="s">
        <v>492</v>
      </c>
      <c r="F388" t="s">
        <v>64</v>
      </c>
      <c r="G388" t="s">
        <v>39</v>
      </c>
      <c r="H388" s="1">
        <v>44509</v>
      </c>
      <c r="I388" s="1">
        <v>44268</v>
      </c>
      <c r="J388" s="1">
        <v>44481</v>
      </c>
      <c r="K388" t="s">
        <v>49</v>
      </c>
      <c r="L388" s="1">
        <v>44512</v>
      </c>
      <c r="M388">
        <v>554033</v>
      </c>
      <c r="N388" t="s">
        <v>41</v>
      </c>
      <c r="O388" t="s">
        <v>110</v>
      </c>
      <c r="P388" t="s">
        <v>51</v>
      </c>
      <c r="Q388" t="s">
        <v>55</v>
      </c>
      <c r="R388">
        <v>30000</v>
      </c>
      <c r="S388">
        <v>6.6799999999999998E-2</v>
      </c>
      <c r="T388">
        <v>174.83</v>
      </c>
      <c r="U388">
        <v>7.7399999999999997E-2</v>
      </c>
      <c r="V388">
        <v>5600</v>
      </c>
      <c r="W388">
        <v>9</v>
      </c>
      <c r="X388">
        <v>6293</v>
      </c>
    </row>
    <row r="389" spans="1:24" x14ac:dyDescent="0.35">
      <c r="A389">
        <v>740349</v>
      </c>
      <c r="B389" t="s">
        <v>45</v>
      </c>
      <c r="C389" t="s">
        <v>35</v>
      </c>
      <c r="D389" t="s">
        <v>92</v>
      </c>
      <c r="E389" t="s">
        <v>493</v>
      </c>
      <c r="F389" t="s">
        <v>64</v>
      </c>
      <c r="G389" t="s">
        <v>39</v>
      </c>
      <c r="H389" s="1">
        <v>44297</v>
      </c>
      <c r="I389" s="1">
        <v>44358</v>
      </c>
      <c r="J389" s="1">
        <v>44358</v>
      </c>
      <c r="K389" t="s">
        <v>49</v>
      </c>
      <c r="L389" s="1">
        <v>44388</v>
      </c>
      <c r="M389">
        <v>938040</v>
      </c>
      <c r="N389" t="s">
        <v>41</v>
      </c>
      <c r="O389" t="s">
        <v>75</v>
      </c>
      <c r="P389" t="s">
        <v>51</v>
      </c>
      <c r="Q389" t="s">
        <v>55</v>
      </c>
      <c r="R389">
        <v>74400</v>
      </c>
      <c r="S389">
        <v>0.13650000000000001</v>
      </c>
      <c r="T389">
        <v>108.54</v>
      </c>
      <c r="U389">
        <v>7.2900000000000006E-2</v>
      </c>
      <c r="V389">
        <v>3500</v>
      </c>
      <c r="W389">
        <v>12</v>
      </c>
      <c r="X389">
        <v>3522</v>
      </c>
    </row>
    <row r="390" spans="1:24" x14ac:dyDescent="0.35">
      <c r="A390">
        <v>388737</v>
      </c>
      <c r="B390" t="s">
        <v>342</v>
      </c>
      <c r="C390" t="s">
        <v>35</v>
      </c>
      <c r="D390" t="s">
        <v>62</v>
      </c>
      <c r="E390" t="s">
        <v>494</v>
      </c>
      <c r="F390" t="s">
        <v>64</v>
      </c>
      <c r="G390" t="s">
        <v>39</v>
      </c>
      <c r="H390" s="1">
        <v>44295</v>
      </c>
      <c r="I390" s="1">
        <v>44302</v>
      </c>
      <c r="J390" s="1">
        <v>44207</v>
      </c>
      <c r="K390" t="s">
        <v>49</v>
      </c>
      <c r="L390" s="1">
        <v>44238</v>
      </c>
      <c r="M390">
        <v>422393</v>
      </c>
      <c r="N390" t="s">
        <v>41</v>
      </c>
      <c r="O390" t="s">
        <v>110</v>
      </c>
      <c r="P390" t="s">
        <v>51</v>
      </c>
      <c r="Q390" t="s">
        <v>55</v>
      </c>
      <c r="R390">
        <v>70500</v>
      </c>
      <c r="S390">
        <v>0.1711</v>
      </c>
      <c r="T390">
        <v>470.05</v>
      </c>
      <c r="U390">
        <v>0.08</v>
      </c>
      <c r="V390">
        <v>15000</v>
      </c>
      <c r="W390">
        <v>16</v>
      </c>
      <c r="X390">
        <v>16559</v>
      </c>
    </row>
    <row r="391" spans="1:24" x14ac:dyDescent="0.35">
      <c r="A391">
        <v>727311</v>
      </c>
      <c r="B391" t="s">
        <v>45</v>
      </c>
      <c r="C391" t="s">
        <v>35</v>
      </c>
      <c r="D391" t="s">
        <v>62</v>
      </c>
      <c r="E391" t="s">
        <v>495</v>
      </c>
      <c r="F391" t="s">
        <v>64</v>
      </c>
      <c r="G391" t="s">
        <v>39</v>
      </c>
      <c r="H391" s="1">
        <v>44297</v>
      </c>
      <c r="I391" s="1">
        <v>44330</v>
      </c>
      <c r="J391" s="1">
        <v>44330</v>
      </c>
      <c r="K391" t="s">
        <v>49</v>
      </c>
      <c r="L391" s="1">
        <v>44361</v>
      </c>
      <c r="M391">
        <v>922807</v>
      </c>
      <c r="N391" t="s">
        <v>41</v>
      </c>
      <c r="O391" t="s">
        <v>78</v>
      </c>
      <c r="P391" t="s">
        <v>51</v>
      </c>
      <c r="Q391" t="s">
        <v>55</v>
      </c>
      <c r="R391">
        <v>53196</v>
      </c>
      <c r="S391">
        <v>0.16600000000000001</v>
      </c>
      <c r="T391">
        <v>93.54</v>
      </c>
      <c r="U391">
        <v>7.6600000000000001E-2</v>
      </c>
      <c r="V391">
        <v>3000</v>
      </c>
      <c r="W391">
        <v>21</v>
      </c>
      <c r="X391">
        <v>3383</v>
      </c>
    </row>
    <row r="392" spans="1:24" x14ac:dyDescent="0.35">
      <c r="A392">
        <v>629917</v>
      </c>
      <c r="B392" t="s">
        <v>342</v>
      </c>
      <c r="C392" t="s">
        <v>35</v>
      </c>
      <c r="D392" t="s">
        <v>119</v>
      </c>
      <c r="E392" t="s">
        <v>496</v>
      </c>
      <c r="F392" t="s">
        <v>64</v>
      </c>
      <c r="G392" t="s">
        <v>39</v>
      </c>
      <c r="H392" s="1">
        <v>44540</v>
      </c>
      <c r="I392" s="1">
        <v>44480</v>
      </c>
      <c r="J392" s="1">
        <v>44480</v>
      </c>
      <c r="K392" t="s">
        <v>49</v>
      </c>
      <c r="L392" s="1">
        <v>44511</v>
      </c>
      <c r="M392">
        <v>807060</v>
      </c>
      <c r="N392" t="s">
        <v>41</v>
      </c>
      <c r="O392" t="s">
        <v>104</v>
      </c>
      <c r="P392" t="s">
        <v>51</v>
      </c>
      <c r="Q392" t="s">
        <v>55</v>
      </c>
      <c r="R392">
        <v>70000</v>
      </c>
      <c r="S392">
        <v>1.8499999999999999E-2</v>
      </c>
      <c r="T392">
        <v>131.93</v>
      </c>
      <c r="U392">
        <v>5.79E-2</v>
      </c>
      <c r="V392">
        <v>4350</v>
      </c>
      <c r="W392">
        <v>15</v>
      </c>
      <c r="X392">
        <v>4536</v>
      </c>
    </row>
    <row r="393" spans="1:24" x14ac:dyDescent="0.35">
      <c r="A393">
        <v>583684</v>
      </c>
      <c r="B393" t="s">
        <v>76</v>
      </c>
      <c r="C393" t="s">
        <v>35</v>
      </c>
      <c r="D393" t="s">
        <v>119</v>
      </c>
      <c r="E393" t="s">
        <v>497</v>
      </c>
      <c r="F393" t="s">
        <v>64</v>
      </c>
      <c r="G393" t="s">
        <v>39</v>
      </c>
      <c r="H393" s="1">
        <v>44449</v>
      </c>
      <c r="I393" s="1">
        <v>44482</v>
      </c>
      <c r="J393" s="1">
        <v>44482</v>
      </c>
      <c r="K393" t="s">
        <v>49</v>
      </c>
      <c r="L393" s="1">
        <v>44513</v>
      </c>
      <c r="M393">
        <v>750023</v>
      </c>
      <c r="N393" t="s">
        <v>41</v>
      </c>
      <c r="O393" t="s">
        <v>104</v>
      </c>
      <c r="P393" t="s">
        <v>51</v>
      </c>
      <c r="Q393" t="s">
        <v>55</v>
      </c>
      <c r="R393">
        <v>30000</v>
      </c>
      <c r="S393">
        <v>5.6800000000000003E-2</v>
      </c>
      <c r="T393">
        <v>127.69</v>
      </c>
      <c r="U393">
        <v>6.7599999999999993E-2</v>
      </c>
      <c r="V393">
        <v>4150</v>
      </c>
      <c r="W393">
        <v>21</v>
      </c>
      <c r="X393">
        <v>4597</v>
      </c>
    </row>
    <row r="394" spans="1:24" x14ac:dyDescent="0.35">
      <c r="A394">
        <v>348105</v>
      </c>
      <c r="B394" t="s">
        <v>168</v>
      </c>
      <c r="C394" t="s">
        <v>35</v>
      </c>
      <c r="D394" t="s">
        <v>119</v>
      </c>
      <c r="E394" t="s">
        <v>498</v>
      </c>
      <c r="F394" t="s">
        <v>64</v>
      </c>
      <c r="G394" t="s">
        <v>39</v>
      </c>
      <c r="H394" s="1">
        <v>44324</v>
      </c>
      <c r="I394" s="1">
        <v>44360</v>
      </c>
      <c r="J394" s="1">
        <v>44449</v>
      </c>
      <c r="K394" t="s">
        <v>49</v>
      </c>
      <c r="L394" s="1">
        <v>44479</v>
      </c>
      <c r="M394">
        <v>349026</v>
      </c>
      <c r="N394" t="s">
        <v>41</v>
      </c>
      <c r="O394" t="s">
        <v>110</v>
      </c>
      <c r="P394" t="s">
        <v>51</v>
      </c>
      <c r="Q394" t="s">
        <v>55</v>
      </c>
      <c r="R394">
        <v>44500</v>
      </c>
      <c r="S394">
        <v>7.7700000000000005E-2</v>
      </c>
      <c r="T394">
        <v>219.36</v>
      </c>
      <c r="U394">
        <v>0.08</v>
      </c>
      <c r="V394">
        <v>7000</v>
      </c>
      <c r="W394">
        <v>21</v>
      </c>
      <c r="X394">
        <v>7833</v>
      </c>
    </row>
    <row r="395" spans="1:24" x14ac:dyDescent="0.35">
      <c r="A395">
        <v>732993</v>
      </c>
      <c r="B395" t="s">
        <v>56</v>
      </c>
      <c r="C395" t="s">
        <v>35</v>
      </c>
      <c r="D395" t="s">
        <v>119</v>
      </c>
      <c r="E395" t="s">
        <v>499</v>
      </c>
      <c r="F395" t="s">
        <v>64</v>
      </c>
      <c r="G395" t="s">
        <v>39</v>
      </c>
      <c r="H395" s="1">
        <v>44297</v>
      </c>
      <c r="I395" s="1">
        <v>44332</v>
      </c>
      <c r="J395" s="1">
        <v>44330</v>
      </c>
      <c r="K395" t="s">
        <v>49</v>
      </c>
      <c r="L395" s="1">
        <v>44361</v>
      </c>
      <c r="M395">
        <v>929259</v>
      </c>
      <c r="N395" t="s">
        <v>41</v>
      </c>
      <c r="O395" t="s">
        <v>78</v>
      </c>
      <c r="P395" t="s">
        <v>51</v>
      </c>
      <c r="Q395" t="s">
        <v>55</v>
      </c>
      <c r="R395">
        <v>66000</v>
      </c>
      <c r="S395">
        <v>9.4999999999999998E-3</v>
      </c>
      <c r="T395">
        <v>218.26</v>
      </c>
      <c r="U395">
        <v>7.6600000000000001E-2</v>
      </c>
      <c r="V395">
        <v>7000</v>
      </c>
      <c r="W395">
        <v>7</v>
      </c>
      <c r="X395">
        <v>7857</v>
      </c>
    </row>
    <row r="396" spans="1:24" x14ac:dyDescent="0.35">
      <c r="A396">
        <v>549244</v>
      </c>
      <c r="B396" t="s">
        <v>56</v>
      </c>
      <c r="C396" t="s">
        <v>35</v>
      </c>
      <c r="D396" t="s">
        <v>67</v>
      </c>
      <c r="E396" t="s">
        <v>500</v>
      </c>
      <c r="F396" t="s">
        <v>64</v>
      </c>
      <c r="G396" t="s">
        <v>39</v>
      </c>
      <c r="H396" s="1">
        <v>44387</v>
      </c>
      <c r="I396" s="1">
        <v>44267</v>
      </c>
      <c r="J396" s="1">
        <v>44298</v>
      </c>
      <c r="K396" t="s">
        <v>49</v>
      </c>
      <c r="L396" s="1">
        <v>44328</v>
      </c>
      <c r="M396">
        <v>708032</v>
      </c>
      <c r="N396" t="s">
        <v>41</v>
      </c>
      <c r="O396" t="s">
        <v>104</v>
      </c>
      <c r="P396" t="s">
        <v>51</v>
      </c>
      <c r="Q396" t="s">
        <v>55</v>
      </c>
      <c r="R396">
        <v>52800</v>
      </c>
      <c r="S396">
        <v>0.1139</v>
      </c>
      <c r="T396">
        <v>138.46</v>
      </c>
      <c r="U396">
        <v>6.7599999999999993E-2</v>
      </c>
      <c r="V396">
        <v>4500</v>
      </c>
      <c r="W396">
        <v>24</v>
      </c>
      <c r="X396">
        <v>4774</v>
      </c>
    </row>
    <row r="397" spans="1:24" x14ac:dyDescent="0.35">
      <c r="A397">
        <v>702817</v>
      </c>
      <c r="B397" t="s">
        <v>95</v>
      </c>
      <c r="C397" t="s">
        <v>35</v>
      </c>
      <c r="D397" t="s">
        <v>67</v>
      </c>
      <c r="F397" t="s">
        <v>64</v>
      </c>
      <c r="G397" t="s">
        <v>39</v>
      </c>
      <c r="H397" s="1">
        <v>44266</v>
      </c>
      <c r="I397" s="1">
        <v>44269</v>
      </c>
      <c r="J397" s="1">
        <v>44300</v>
      </c>
      <c r="K397" t="s">
        <v>49</v>
      </c>
      <c r="L397" s="1">
        <v>44330</v>
      </c>
      <c r="M397">
        <v>894687</v>
      </c>
      <c r="N397" t="s">
        <v>41</v>
      </c>
      <c r="O397" t="s">
        <v>110</v>
      </c>
      <c r="P397" t="s">
        <v>51</v>
      </c>
      <c r="Q397" t="s">
        <v>55</v>
      </c>
      <c r="R397">
        <v>24000</v>
      </c>
      <c r="S397">
        <v>5.6000000000000001E-2</v>
      </c>
      <c r="T397">
        <v>154.21</v>
      </c>
      <c r="U397">
        <v>6.9199999999999998E-2</v>
      </c>
      <c r="V397">
        <v>5000</v>
      </c>
      <c r="W397">
        <v>10</v>
      </c>
      <c r="X397">
        <v>5551</v>
      </c>
    </row>
    <row r="398" spans="1:24" x14ac:dyDescent="0.35">
      <c r="A398">
        <v>636020</v>
      </c>
      <c r="B398" t="s">
        <v>56</v>
      </c>
      <c r="C398" t="s">
        <v>35</v>
      </c>
      <c r="D398" t="s">
        <v>46</v>
      </c>
      <c r="E398" t="s">
        <v>133</v>
      </c>
      <c r="F398" t="s">
        <v>64</v>
      </c>
      <c r="G398" t="s">
        <v>39</v>
      </c>
      <c r="H398" s="1">
        <v>44540</v>
      </c>
      <c r="I398" s="1">
        <v>44332</v>
      </c>
      <c r="J398" s="1">
        <v>44481</v>
      </c>
      <c r="K398" t="s">
        <v>49</v>
      </c>
      <c r="L398" s="1">
        <v>44512</v>
      </c>
      <c r="M398">
        <v>814771</v>
      </c>
      <c r="N398" t="s">
        <v>41</v>
      </c>
      <c r="O398" t="s">
        <v>110</v>
      </c>
      <c r="P398" t="s">
        <v>51</v>
      </c>
      <c r="Q398" t="s">
        <v>55</v>
      </c>
      <c r="R398">
        <v>25200</v>
      </c>
      <c r="S398">
        <v>3.7100000000000001E-2</v>
      </c>
      <c r="T398">
        <v>149.44999999999999</v>
      </c>
      <c r="U398">
        <v>6.1699999999999998E-2</v>
      </c>
      <c r="V398">
        <v>4900</v>
      </c>
      <c r="W398">
        <v>21</v>
      </c>
      <c r="X398">
        <v>5290</v>
      </c>
    </row>
    <row r="399" spans="1:24" x14ac:dyDescent="0.35">
      <c r="A399">
        <v>388500</v>
      </c>
      <c r="B399" t="s">
        <v>76</v>
      </c>
      <c r="C399" t="s">
        <v>35</v>
      </c>
      <c r="D399" t="s">
        <v>36</v>
      </c>
      <c r="E399" t="s">
        <v>501</v>
      </c>
      <c r="F399" t="s">
        <v>64</v>
      </c>
      <c r="G399" t="s">
        <v>39</v>
      </c>
      <c r="H399" s="1">
        <v>44295</v>
      </c>
      <c r="I399" s="1">
        <v>44298</v>
      </c>
      <c r="J399" s="1">
        <v>44298</v>
      </c>
      <c r="K399" t="s">
        <v>49</v>
      </c>
      <c r="L399" s="1">
        <v>44328</v>
      </c>
      <c r="M399">
        <v>422006</v>
      </c>
      <c r="N399" t="s">
        <v>41</v>
      </c>
      <c r="O399" t="s">
        <v>104</v>
      </c>
      <c r="P399" t="s">
        <v>51</v>
      </c>
      <c r="Q399" t="s">
        <v>55</v>
      </c>
      <c r="R399">
        <v>24000</v>
      </c>
      <c r="S399">
        <v>0</v>
      </c>
      <c r="T399">
        <v>311.91000000000003</v>
      </c>
      <c r="U399">
        <v>7.6799999999999993E-2</v>
      </c>
      <c r="V399">
        <v>10000</v>
      </c>
      <c r="W399">
        <v>9</v>
      </c>
      <c r="X399">
        <v>11229</v>
      </c>
    </row>
    <row r="400" spans="1:24" x14ac:dyDescent="0.35">
      <c r="A400">
        <v>434127</v>
      </c>
      <c r="B400" t="s">
        <v>45</v>
      </c>
      <c r="C400" t="s">
        <v>35</v>
      </c>
      <c r="D400" t="s">
        <v>36</v>
      </c>
      <c r="E400" t="s">
        <v>502</v>
      </c>
      <c r="F400" t="s">
        <v>64</v>
      </c>
      <c r="G400" t="s">
        <v>39</v>
      </c>
      <c r="H400" s="1">
        <v>44417</v>
      </c>
      <c r="I400" s="1">
        <v>44387</v>
      </c>
      <c r="J400" s="1">
        <v>44387</v>
      </c>
      <c r="K400" t="s">
        <v>49</v>
      </c>
      <c r="L400" s="1">
        <v>44418</v>
      </c>
      <c r="M400">
        <v>517674</v>
      </c>
      <c r="N400" t="s">
        <v>41</v>
      </c>
      <c r="O400" t="s">
        <v>110</v>
      </c>
      <c r="P400" t="s">
        <v>51</v>
      </c>
      <c r="Q400" t="s">
        <v>55</v>
      </c>
      <c r="R400">
        <v>75400</v>
      </c>
      <c r="S400">
        <v>0.12859999999999999</v>
      </c>
      <c r="T400">
        <v>191.22</v>
      </c>
      <c r="U400">
        <v>7.7399999999999997E-2</v>
      </c>
      <c r="V400">
        <v>6125</v>
      </c>
      <c r="W400">
        <v>15</v>
      </c>
      <c r="X400">
        <v>6403</v>
      </c>
    </row>
    <row r="401" spans="1:24" x14ac:dyDescent="0.35">
      <c r="A401">
        <v>359428</v>
      </c>
      <c r="B401" t="s">
        <v>45</v>
      </c>
      <c r="C401" t="s">
        <v>35</v>
      </c>
      <c r="D401" t="s">
        <v>36</v>
      </c>
      <c r="F401" t="s">
        <v>64</v>
      </c>
      <c r="G401" t="s">
        <v>39</v>
      </c>
      <c r="H401" s="1">
        <v>44508</v>
      </c>
      <c r="I401" s="1">
        <v>44511</v>
      </c>
      <c r="J401" s="1">
        <v>44511</v>
      </c>
      <c r="K401" t="s">
        <v>49</v>
      </c>
      <c r="L401" s="1">
        <v>44541</v>
      </c>
      <c r="M401">
        <v>366625</v>
      </c>
      <c r="N401" t="s">
        <v>41</v>
      </c>
      <c r="O401" t="s">
        <v>110</v>
      </c>
      <c r="P401" t="s">
        <v>51</v>
      </c>
      <c r="Q401" t="s">
        <v>55</v>
      </c>
      <c r="R401">
        <v>40000</v>
      </c>
      <c r="S401">
        <v>6.4799999999999996E-2</v>
      </c>
      <c r="T401">
        <v>313.37</v>
      </c>
      <c r="U401">
        <v>0.08</v>
      </c>
      <c r="V401">
        <v>10000</v>
      </c>
      <c r="W401">
        <v>23</v>
      </c>
      <c r="X401">
        <v>11281</v>
      </c>
    </row>
    <row r="402" spans="1:24" x14ac:dyDescent="0.35">
      <c r="A402">
        <v>356125</v>
      </c>
      <c r="B402" t="s">
        <v>45</v>
      </c>
      <c r="C402" t="s">
        <v>35</v>
      </c>
      <c r="D402" t="s">
        <v>36</v>
      </c>
      <c r="E402" t="s">
        <v>503</v>
      </c>
      <c r="F402" t="s">
        <v>64</v>
      </c>
      <c r="G402" t="s">
        <v>39</v>
      </c>
      <c r="H402" s="1">
        <v>44477</v>
      </c>
      <c r="I402" s="1">
        <v>44545</v>
      </c>
      <c r="J402" s="1">
        <v>44480</v>
      </c>
      <c r="K402" t="s">
        <v>49</v>
      </c>
      <c r="L402" s="1">
        <v>44511</v>
      </c>
      <c r="M402">
        <v>361181</v>
      </c>
      <c r="N402" t="s">
        <v>41</v>
      </c>
      <c r="O402" t="s">
        <v>78</v>
      </c>
      <c r="P402" t="s">
        <v>51</v>
      </c>
      <c r="Q402" t="s">
        <v>55</v>
      </c>
      <c r="R402">
        <v>21000</v>
      </c>
      <c r="S402">
        <v>1.7100000000000001E-2</v>
      </c>
      <c r="T402">
        <v>110.7</v>
      </c>
      <c r="U402">
        <v>8.6300000000000002E-2</v>
      </c>
      <c r="V402">
        <v>5000</v>
      </c>
      <c r="W402">
        <v>6</v>
      </c>
      <c r="X402">
        <v>3985</v>
      </c>
    </row>
    <row r="403" spans="1:24" x14ac:dyDescent="0.35">
      <c r="A403">
        <v>403285</v>
      </c>
      <c r="B403" t="s">
        <v>76</v>
      </c>
      <c r="C403" t="s">
        <v>35</v>
      </c>
      <c r="D403" t="s">
        <v>36</v>
      </c>
      <c r="E403" t="s">
        <v>504</v>
      </c>
      <c r="F403" t="s">
        <v>64</v>
      </c>
      <c r="G403" t="s">
        <v>39</v>
      </c>
      <c r="H403" s="1">
        <v>44325</v>
      </c>
      <c r="I403" s="1">
        <v>44299</v>
      </c>
      <c r="J403" s="1">
        <v>44297</v>
      </c>
      <c r="K403" t="s">
        <v>49</v>
      </c>
      <c r="L403" s="1">
        <v>44327</v>
      </c>
      <c r="M403">
        <v>448561</v>
      </c>
      <c r="N403" t="s">
        <v>41</v>
      </c>
      <c r="O403" t="s">
        <v>78</v>
      </c>
      <c r="P403" t="s">
        <v>51</v>
      </c>
      <c r="Q403" t="s">
        <v>55</v>
      </c>
      <c r="R403">
        <v>70004</v>
      </c>
      <c r="S403">
        <v>7.5600000000000001E-2</v>
      </c>
      <c r="T403">
        <v>256.76</v>
      </c>
      <c r="U403">
        <v>9.6299999999999997E-2</v>
      </c>
      <c r="V403">
        <v>8000</v>
      </c>
      <c r="W403">
        <v>17</v>
      </c>
      <c r="X403">
        <v>9036</v>
      </c>
    </row>
    <row r="404" spans="1:24" x14ac:dyDescent="0.35">
      <c r="A404">
        <v>869736</v>
      </c>
      <c r="B404" t="s">
        <v>56</v>
      </c>
      <c r="C404" t="s">
        <v>35</v>
      </c>
      <c r="D404" t="s">
        <v>36</v>
      </c>
      <c r="E404" t="s">
        <v>505</v>
      </c>
      <c r="F404" t="s">
        <v>64</v>
      </c>
      <c r="G404" t="s">
        <v>39</v>
      </c>
      <c r="H404" s="1">
        <v>44450</v>
      </c>
      <c r="I404" s="1">
        <v>44211</v>
      </c>
      <c r="J404" s="1">
        <v>44210</v>
      </c>
      <c r="K404" t="s">
        <v>49</v>
      </c>
      <c r="L404" s="1">
        <v>44241</v>
      </c>
      <c r="M404">
        <v>1083658</v>
      </c>
      <c r="N404" t="s">
        <v>41</v>
      </c>
      <c r="O404" t="s">
        <v>78</v>
      </c>
      <c r="P404" t="s">
        <v>51</v>
      </c>
      <c r="Q404" t="s">
        <v>55</v>
      </c>
      <c r="R404">
        <v>36000</v>
      </c>
      <c r="S404">
        <v>0.2487</v>
      </c>
      <c r="T404">
        <v>76.55</v>
      </c>
      <c r="U404">
        <v>8.4900000000000003E-2</v>
      </c>
      <c r="V404">
        <v>2425</v>
      </c>
      <c r="W404">
        <v>19</v>
      </c>
      <c r="X404">
        <v>2752</v>
      </c>
    </row>
    <row r="405" spans="1:24" x14ac:dyDescent="0.35">
      <c r="A405">
        <v>792705</v>
      </c>
      <c r="B405" t="s">
        <v>134</v>
      </c>
      <c r="C405" t="s">
        <v>35</v>
      </c>
      <c r="D405" t="s">
        <v>119</v>
      </c>
      <c r="E405" t="s">
        <v>506</v>
      </c>
      <c r="F405" t="s">
        <v>64</v>
      </c>
      <c r="G405" t="s">
        <v>39</v>
      </c>
      <c r="H405" s="1">
        <v>44358</v>
      </c>
      <c r="I405" s="1">
        <v>44391</v>
      </c>
      <c r="J405" s="1">
        <v>44391</v>
      </c>
      <c r="K405" t="s">
        <v>49</v>
      </c>
      <c r="L405" s="1">
        <v>44422</v>
      </c>
      <c r="M405">
        <v>997144</v>
      </c>
      <c r="N405" t="s">
        <v>41</v>
      </c>
      <c r="O405" t="s">
        <v>104</v>
      </c>
      <c r="P405" t="s">
        <v>51</v>
      </c>
      <c r="Q405" t="s">
        <v>55</v>
      </c>
      <c r="R405">
        <v>81600</v>
      </c>
      <c r="S405">
        <v>8.4699999999999998E-2</v>
      </c>
      <c r="T405">
        <v>170.34</v>
      </c>
      <c r="U405">
        <v>5.9900000000000002E-2</v>
      </c>
      <c r="V405">
        <v>5600</v>
      </c>
      <c r="W405">
        <v>14</v>
      </c>
      <c r="X405">
        <v>6132</v>
      </c>
    </row>
    <row r="406" spans="1:24" x14ac:dyDescent="0.35">
      <c r="A406">
        <v>395226</v>
      </c>
      <c r="B406" t="s">
        <v>142</v>
      </c>
      <c r="C406" t="s">
        <v>35</v>
      </c>
      <c r="D406" t="s">
        <v>119</v>
      </c>
      <c r="E406" t="s">
        <v>507</v>
      </c>
      <c r="F406" t="s">
        <v>64</v>
      </c>
      <c r="G406" t="s">
        <v>39</v>
      </c>
      <c r="H406" s="1">
        <v>44295</v>
      </c>
      <c r="I406" s="1">
        <v>44328</v>
      </c>
      <c r="J406" s="1">
        <v>44328</v>
      </c>
      <c r="K406" t="s">
        <v>49</v>
      </c>
      <c r="L406" s="1">
        <v>44359</v>
      </c>
      <c r="M406">
        <v>434505</v>
      </c>
      <c r="N406" t="s">
        <v>41</v>
      </c>
      <c r="O406" t="s">
        <v>110</v>
      </c>
      <c r="P406" t="s">
        <v>51</v>
      </c>
      <c r="Q406" t="s">
        <v>55</v>
      </c>
      <c r="R406">
        <v>37050</v>
      </c>
      <c r="S406">
        <v>0.1263</v>
      </c>
      <c r="T406">
        <v>250.69</v>
      </c>
      <c r="U406">
        <v>0.08</v>
      </c>
      <c r="V406">
        <v>8000</v>
      </c>
      <c r="W406">
        <v>23</v>
      </c>
      <c r="X406">
        <v>9025</v>
      </c>
    </row>
    <row r="407" spans="1:24" x14ac:dyDescent="0.35">
      <c r="A407">
        <v>403806</v>
      </c>
      <c r="B407" t="s">
        <v>95</v>
      </c>
      <c r="C407" t="s">
        <v>35</v>
      </c>
      <c r="D407" t="s">
        <v>119</v>
      </c>
      <c r="E407" t="s">
        <v>508</v>
      </c>
      <c r="F407" t="s">
        <v>64</v>
      </c>
      <c r="G407" t="s">
        <v>39</v>
      </c>
      <c r="H407" s="1">
        <v>44325</v>
      </c>
      <c r="I407" s="1">
        <v>44362</v>
      </c>
      <c r="J407" s="1">
        <v>44359</v>
      </c>
      <c r="K407" t="s">
        <v>49</v>
      </c>
      <c r="L407" s="1">
        <v>44389</v>
      </c>
      <c r="M407">
        <v>449570</v>
      </c>
      <c r="N407" t="s">
        <v>41</v>
      </c>
      <c r="O407" t="s">
        <v>78</v>
      </c>
      <c r="P407" t="s">
        <v>51</v>
      </c>
      <c r="Q407" t="s">
        <v>55</v>
      </c>
      <c r="R407">
        <v>45000</v>
      </c>
      <c r="S407">
        <v>5.3600000000000002E-2</v>
      </c>
      <c r="T407">
        <v>96.29</v>
      </c>
      <c r="U407">
        <v>9.6299999999999997E-2</v>
      </c>
      <c r="V407">
        <v>3000</v>
      </c>
      <c r="W407">
        <v>6</v>
      </c>
      <c r="X407">
        <v>3466</v>
      </c>
    </row>
    <row r="408" spans="1:24" x14ac:dyDescent="0.35">
      <c r="A408">
        <v>484033</v>
      </c>
      <c r="B408" t="s">
        <v>45</v>
      </c>
      <c r="C408" t="s">
        <v>35</v>
      </c>
      <c r="D408" t="s">
        <v>87</v>
      </c>
      <c r="E408" t="s">
        <v>509</v>
      </c>
      <c r="F408" t="s">
        <v>64</v>
      </c>
      <c r="G408" t="s">
        <v>39</v>
      </c>
      <c r="H408" s="1">
        <v>44265</v>
      </c>
      <c r="I408" s="1">
        <v>44268</v>
      </c>
      <c r="J408" s="1">
        <v>44268</v>
      </c>
      <c r="K408" t="s">
        <v>49</v>
      </c>
      <c r="L408" s="1">
        <v>44299</v>
      </c>
      <c r="M408">
        <v>616092</v>
      </c>
      <c r="N408" t="s">
        <v>41</v>
      </c>
      <c r="O408" t="s">
        <v>75</v>
      </c>
      <c r="P408" t="s">
        <v>51</v>
      </c>
      <c r="Q408" t="s">
        <v>55</v>
      </c>
      <c r="R408">
        <v>58000</v>
      </c>
      <c r="S408">
        <v>0.1186</v>
      </c>
      <c r="T408">
        <v>199.1</v>
      </c>
      <c r="U408">
        <v>7.51E-2</v>
      </c>
      <c r="V408">
        <v>6400</v>
      </c>
      <c r="W408">
        <v>18</v>
      </c>
      <c r="X408">
        <v>7168</v>
      </c>
    </row>
    <row r="409" spans="1:24" x14ac:dyDescent="0.35">
      <c r="A409">
        <v>371814</v>
      </c>
      <c r="B409" t="s">
        <v>129</v>
      </c>
      <c r="C409" t="s">
        <v>35</v>
      </c>
      <c r="D409" t="s">
        <v>102</v>
      </c>
      <c r="E409" t="s">
        <v>510</v>
      </c>
      <c r="F409" t="s">
        <v>64</v>
      </c>
      <c r="G409" t="s">
        <v>39</v>
      </c>
      <c r="H409" s="1">
        <v>44205</v>
      </c>
      <c r="I409" s="1">
        <v>44328</v>
      </c>
      <c r="J409" s="1">
        <v>44265</v>
      </c>
      <c r="K409" t="s">
        <v>49</v>
      </c>
      <c r="L409" s="1">
        <v>44296</v>
      </c>
      <c r="M409">
        <v>390093</v>
      </c>
      <c r="N409" t="s">
        <v>41</v>
      </c>
      <c r="O409" t="s">
        <v>75</v>
      </c>
      <c r="P409" t="s">
        <v>51</v>
      </c>
      <c r="Q409" t="s">
        <v>55</v>
      </c>
      <c r="R409">
        <v>60000</v>
      </c>
      <c r="S409">
        <v>1.78E-2</v>
      </c>
      <c r="T409">
        <v>319.47000000000003</v>
      </c>
      <c r="U409">
        <v>9.3200000000000005E-2</v>
      </c>
      <c r="V409">
        <v>10000</v>
      </c>
      <c r="W409">
        <v>30</v>
      </c>
      <c r="X409">
        <v>10911</v>
      </c>
    </row>
    <row r="410" spans="1:24" x14ac:dyDescent="0.35">
      <c r="A410">
        <v>601878</v>
      </c>
      <c r="B410" t="s">
        <v>61</v>
      </c>
      <c r="C410" t="s">
        <v>35</v>
      </c>
      <c r="D410" t="s">
        <v>102</v>
      </c>
      <c r="E410" t="s">
        <v>511</v>
      </c>
      <c r="F410" t="s">
        <v>64</v>
      </c>
      <c r="G410" t="s">
        <v>39</v>
      </c>
      <c r="H410" s="1">
        <v>44479</v>
      </c>
      <c r="I410" s="1">
        <v>44421</v>
      </c>
      <c r="J410" s="1">
        <v>44480</v>
      </c>
      <c r="K410" t="s">
        <v>49</v>
      </c>
      <c r="L410" s="1">
        <v>44511</v>
      </c>
      <c r="M410">
        <v>772276</v>
      </c>
      <c r="N410" t="s">
        <v>41</v>
      </c>
      <c r="O410" t="s">
        <v>78</v>
      </c>
      <c r="P410" t="s">
        <v>51</v>
      </c>
      <c r="Q410" t="s">
        <v>55</v>
      </c>
      <c r="R410">
        <v>21000</v>
      </c>
      <c r="S410">
        <v>0.2286</v>
      </c>
      <c r="T410">
        <v>231.27</v>
      </c>
      <c r="U410">
        <v>6.9099999999999995E-2</v>
      </c>
      <c r="V410">
        <v>7500</v>
      </c>
      <c r="W410">
        <v>8</v>
      </c>
      <c r="X410">
        <v>7914</v>
      </c>
    </row>
    <row r="411" spans="1:24" x14ac:dyDescent="0.35">
      <c r="A411">
        <v>471013</v>
      </c>
      <c r="B411" t="s">
        <v>350</v>
      </c>
      <c r="C411" t="s">
        <v>35</v>
      </c>
      <c r="D411" t="s">
        <v>36</v>
      </c>
      <c r="E411" t="s">
        <v>512</v>
      </c>
      <c r="F411" t="s">
        <v>64</v>
      </c>
      <c r="G411" t="s">
        <v>39</v>
      </c>
      <c r="H411" s="1">
        <v>44206</v>
      </c>
      <c r="I411" s="1">
        <v>44240</v>
      </c>
      <c r="J411" s="1">
        <v>44209</v>
      </c>
      <c r="K411" t="s">
        <v>49</v>
      </c>
      <c r="L411" s="1">
        <v>44240</v>
      </c>
      <c r="M411">
        <v>594630</v>
      </c>
      <c r="N411" t="s">
        <v>41</v>
      </c>
      <c r="O411" t="s">
        <v>78</v>
      </c>
      <c r="P411" t="s">
        <v>51</v>
      </c>
      <c r="Q411" t="s">
        <v>55</v>
      </c>
      <c r="R411">
        <v>34000</v>
      </c>
      <c r="S411">
        <v>6.4600000000000005E-2</v>
      </c>
      <c r="T411">
        <v>238.29</v>
      </c>
      <c r="U411">
        <v>8.9399999999999993E-2</v>
      </c>
      <c r="V411">
        <v>7500</v>
      </c>
      <c r="W411">
        <v>8</v>
      </c>
      <c r="X411">
        <v>8579</v>
      </c>
    </row>
    <row r="412" spans="1:24" x14ac:dyDescent="0.35">
      <c r="A412">
        <v>468892</v>
      </c>
      <c r="B412" t="s">
        <v>45</v>
      </c>
      <c r="C412" t="s">
        <v>35</v>
      </c>
      <c r="D412" t="s">
        <v>36</v>
      </c>
      <c r="F412" t="s">
        <v>64</v>
      </c>
      <c r="G412" t="s">
        <v>39</v>
      </c>
      <c r="H412" s="1">
        <v>44539</v>
      </c>
      <c r="I412" s="1">
        <v>44542</v>
      </c>
      <c r="J412" s="1">
        <v>44209</v>
      </c>
      <c r="K412" t="s">
        <v>49</v>
      </c>
      <c r="L412" s="1">
        <v>44240</v>
      </c>
      <c r="M412">
        <v>590940</v>
      </c>
      <c r="N412" t="s">
        <v>41</v>
      </c>
      <c r="O412" t="s">
        <v>78</v>
      </c>
      <c r="P412" t="s">
        <v>51</v>
      </c>
      <c r="Q412" t="s">
        <v>55</v>
      </c>
      <c r="R412">
        <v>89000</v>
      </c>
      <c r="S412">
        <v>0.01</v>
      </c>
      <c r="T412">
        <v>381.26</v>
      </c>
      <c r="U412">
        <v>8.9399999999999993E-2</v>
      </c>
      <c r="V412">
        <v>12000</v>
      </c>
      <c r="W412">
        <v>32</v>
      </c>
      <c r="X412">
        <v>13726</v>
      </c>
    </row>
    <row r="413" spans="1:24" x14ac:dyDescent="0.35">
      <c r="A413">
        <v>612578</v>
      </c>
      <c r="B413" t="s">
        <v>98</v>
      </c>
      <c r="C413" t="s">
        <v>35</v>
      </c>
      <c r="D413" t="s">
        <v>36</v>
      </c>
      <c r="E413" t="s">
        <v>513</v>
      </c>
      <c r="F413" t="s">
        <v>64</v>
      </c>
      <c r="G413" t="s">
        <v>39</v>
      </c>
      <c r="H413" s="1">
        <v>44510</v>
      </c>
      <c r="I413" s="1">
        <v>44513</v>
      </c>
      <c r="J413" s="1">
        <v>44543</v>
      </c>
      <c r="K413" t="s">
        <v>49</v>
      </c>
      <c r="L413" s="1">
        <v>44574</v>
      </c>
      <c r="M413">
        <v>785477</v>
      </c>
      <c r="N413" t="s">
        <v>41</v>
      </c>
      <c r="O413" t="s">
        <v>78</v>
      </c>
      <c r="P413" t="s">
        <v>51</v>
      </c>
      <c r="Q413" t="s">
        <v>55</v>
      </c>
      <c r="R413">
        <v>25000</v>
      </c>
      <c r="S413">
        <v>0.1666</v>
      </c>
      <c r="T413">
        <v>154.18</v>
      </c>
      <c r="U413">
        <v>6.9099999999999995E-2</v>
      </c>
      <c r="V413">
        <v>5000</v>
      </c>
      <c r="W413">
        <v>32</v>
      </c>
      <c r="X413">
        <v>5551</v>
      </c>
    </row>
    <row r="414" spans="1:24" x14ac:dyDescent="0.35">
      <c r="A414">
        <v>569568</v>
      </c>
      <c r="B414" t="s">
        <v>95</v>
      </c>
      <c r="C414" t="s">
        <v>35</v>
      </c>
      <c r="D414" t="s">
        <v>62</v>
      </c>
      <c r="E414" t="s">
        <v>514</v>
      </c>
      <c r="F414" t="s">
        <v>64</v>
      </c>
      <c r="G414" t="s">
        <v>39</v>
      </c>
      <c r="H414" s="1">
        <v>44418</v>
      </c>
      <c r="I414" s="1">
        <v>44479</v>
      </c>
      <c r="J414" s="1">
        <v>44479</v>
      </c>
      <c r="K414" t="s">
        <v>49</v>
      </c>
      <c r="L414" s="1">
        <v>44510</v>
      </c>
      <c r="M414">
        <v>732666</v>
      </c>
      <c r="N414" t="s">
        <v>41</v>
      </c>
      <c r="O414" t="s">
        <v>78</v>
      </c>
      <c r="P414" t="s">
        <v>51</v>
      </c>
      <c r="Q414" t="s">
        <v>55</v>
      </c>
      <c r="R414">
        <v>60000</v>
      </c>
      <c r="S414">
        <v>0.1038</v>
      </c>
      <c r="T414">
        <v>143.9</v>
      </c>
      <c r="U414">
        <v>7.8799999999999995E-2</v>
      </c>
      <c r="V414">
        <v>4600</v>
      </c>
      <c r="W414">
        <v>27</v>
      </c>
      <c r="X414">
        <v>4631</v>
      </c>
    </row>
    <row r="415" spans="1:24" x14ac:dyDescent="0.35">
      <c r="A415">
        <v>543168</v>
      </c>
      <c r="B415" t="s">
        <v>72</v>
      </c>
      <c r="C415" t="s">
        <v>35</v>
      </c>
      <c r="D415" t="s">
        <v>46</v>
      </c>
      <c r="E415" t="s">
        <v>515</v>
      </c>
      <c r="F415" t="s">
        <v>64</v>
      </c>
      <c r="G415" t="s">
        <v>39</v>
      </c>
      <c r="H415" s="1">
        <v>44387</v>
      </c>
      <c r="I415" s="1">
        <v>44332</v>
      </c>
      <c r="J415" s="1">
        <v>44419</v>
      </c>
      <c r="K415" t="s">
        <v>49</v>
      </c>
      <c r="L415" s="1">
        <v>44450</v>
      </c>
      <c r="M415">
        <v>700814</v>
      </c>
      <c r="N415" t="s">
        <v>41</v>
      </c>
      <c r="O415" t="s">
        <v>78</v>
      </c>
      <c r="P415" t="s">
        <v>51</v>
      </c>
      <c r="Q415" t="s">
        <v>55</v>
      </c>
      <c r="R415">
        <v>45000</v>
      </c>
      <c r="S415">
        <v>5.2299999999999999E-2</v>
      </c>
      <c r="T415">
        <v>375.38</v>
      </c>
      <c r="U415">
        <v>7.8799999999999995E-2</v>
      </c>
      <c r="V415">
        <v>12000</v>
      </c>
      <c r="W415">
        <v>20</v>
      </c>
      <c r="X415">
        <v>12815</v>
      </c>
    </row>
    <row r="416" spans="1:24" x14ac:dyDescent="0.35">
      <c r="A416">
        <v>804831</v>
      </c>
      <c r="B416" t="s">
        <v>45</v>
      </c>
      <c r="C416" t="s">
        <v>35</v>
      </c>
      <c r="D416" t="s">
        <v>92</v>
      </c>
      <c r="E416" t="s">
        <v>516</v>
      </c>
      <c r="F416" t="s">
        <v>64</v>
      </c>
      <c r="G416" t="s">
        <v>39</v>
      </c>
      <c r="H416" s="1">
        <v>44388</v>
      </c>
      <c r="I416" s="1">
        <v>44391</v>
      </c>
      <c r="J416" s="1">
        <v>44391</v>
      </c>
      <c r="K416" t="s">
        <v>49</v>
      </c>
      <c r="L416" s="1">
        <v>44422</v>
      </c>
      <c r="M416">
        <v>1010746</v>
      </c>
      <c r="N416" t="s">
        <v>41</v>
      </c>
      <c r="O416" t="s">
        <v>65</v>
      </c>
      <c r="P416" t="s">
        <v>51</v>
      </c>
      <c r="Q416" t="s">
        <v>55</v>
      </c>
      <c r="R416">
        <v>165996</v>
      </c>
      <c r="S416">
        <v>3.4799999999999998E-2</v>
      </c>
      <c r="T416">
        <v>180.96</v>
      </c>
      <c r="U416">
        <v>5.4199999999999998E-2</v>
      </c>
      <c r="V416">
        <v>6000</v>
      </c>
      <c r="W416">
        <v>28</v>
      </c>
      <c r="X416">
        <v>6515</v>
      </c>
    </row>
    <row r="417" spans="1:24" x14ac:dyDescent="0.35">
      <c r="A417">
        <v>843193</v>
      </c>
      <c r="B417" t="s">
        <v>205</v>
      </c>
      <c r="C417" t="s">
        <v>35</v>
      </c>
      <c r="D417" t="s">
        <v>92</v>
      </c>
      <c r="E417" t="s">
        <v>517</v>
      </c>
      <c r="F417" t="s">
        <v>64</v>
      </c>
      <c r="G417" t="s">
        <v>39</v>
      </c>
      <c r="H417" s="1">
        <v>44419</v>
      </c>
      <c r="I417" s="1">
        <v>44513</v>
      </c>
      <c r="J417" s="1">
        <v>44239</v>
      </c>
      <c r="K417" t="s">
        <v>49</v>
      </c>
      <c r="L417" s="1">
        <v>44267</v>
      </c>
      <c r="M417">
        <v>1053961</v>
      </c>
      <c r="N417" t="s">
        <v>41</v>
      </c>
      <c r="O417" t="s">
        <v>104</v>
      </c>
      <c r="P417" t="s">
        <v>51</v>
      </c>
      <c r="Q417" t="s">
        <v>55</v>
      </c>
      <c r="R417">
        <v>60000</v>
      </c>
      <c r="S417">
        <v>0.12540000000000001</v>
      </c>
      <c r="T417">
        <v>109.51</v>
      </c>
      <c r="U417">
        <v>5.9900000000000002E-2</v>
      </c>
      <c r="V417">
        <v>3600</v>
      </c>
      <c r="W417">
        <v>33</v>
      </c>
      <c r="X417">
        <v>3702</v>
      </c>
    </row>
    <row r="418" spans="1:24" x14ac:dyDescent="0.35">
      <c r="A418">
        <v>584344</v>
      </c>
      <c r="B418" t="s">
        <v>163</v>
      </c>
      <c r="C418" t="s">
        <v>35</v>
      </c>
      <c r="D418" t="s">
        <v>52</v>
      </c>
      <c r="E418" t="s">
        <v>518</v>
      </c>
      <c r="F418" t="s">
        <v>64</v>
      </c>
      <c r="G418" t="s">
        <v>39</v>
      </c>
      <c r="H418" s="1">
        <v>44449</v>
      </c>
      <c r="I418" s="1">
        <v>44332</v>
      </c>
      <c r="J418" s="1">
        <v>44450</v>
      </c>
      <c r="K418" t="s">
        <v>49</v>
      </c>
      <c r="L418" s="1">
        <v>44480</v>
      </c>
      <c r="M418">
        <v>750832</v>
      </c>
      <c r="N418" t="s">
        <v>41</v>
      </c>
      <c r="O418" t="s">
        <v>75</v>
      </c>
      <c r="P418" t="s">
        <v>51</v>
      </c>
      <c r="Q418" t="s">
        <v>55</v>
      </c>
      <c r="R418">
        <v>32000</v>
      </c>
      <c r="S418">
        <v>0.22539999999999999</v>
      </c>
      <c r="T418">
        <v>140</v>
      </c>
      <c r="U418">
        <v>7.51E-2</v>
      </c>
      <c r="V418">
        <v>4500</v>
      </c>
      <c r="W418">
        <v>21</v>
      </c>
      <c r="X418">
        <v>4733</v>
      </c>
    </row>
    <row r="419" spans="1:24" x14ac:dyDescent="0.35">
      <c r="A419">
        <v>464824</v>
      </c>
      <c r="B419" t="s">
        <v>168</v>
      </c>
      <c r="C419" t="s">
        <v>35</v>
      </c>
      <c r="D419" t="s">
        <v>130</v>
      </c>
      <c r="E419" t="s">
        <v>519</v>
      </c>
      <c r="F419" t="s">
        <v>64</v>
      </c>
      <c r="G419" t="s">
        <v>39</v>
      </c>
      <c r="H419" s="1">
        <v>44539</v>
      </c>
      <c r="I419" s="1">
        <v>44332</v>
      </c>
      <c r="J419" s="1">
        <v>44512</v>
      </c>
      <c r="K419" t="s">
        <v>49</v>
      </c>
      <c r="L419" s="1">
        <v>44542</v>
      </c>
      <c r="M419">
        <v>582795</v>
      </c>
      <c r="N419" t="s">
        <v>41</v>
      </c>
      <c r="O419" t="s">
        <v>78</v>
      </c>
      <c r="P419" t="s">
        <v>51</v>
      </c>
      <c r="Q419" t="s">
        <v>55</v>
      </c>
      <c r="R419">
        <v>48000</v>
      </c>
      <c r="S419">
        <v>0.16350000000000001</v>
      </c>
      <c r="T419">
        <v>285.95</v>
      </c>
      <c r="U419">
        <v>8.9399999999999993E-2</v>
      </c>
      <c r="V419">
        <v>9000</v>
      </c>
      <c r="W419">
        <v>18</v>
      </c>
      <c r="X419">
        <v>10292</v>
      </c>
    </row>
    <row r="420" spans="1:24" x14ac:dyDescent="0.35">
      <c r="A420">
        <v>570124</v>
      </c>
      <c r="B420" t="s">
        <v>61</v>
      </c>
      <c r="C420" t="s">
        <v>35</v>
      </c>
      <c r="D420" t="s">
        <v>36</v>
      </c>
      <c r="E420" t="s">
        <v>520</v>
      </c>
      <c r="F420" t="s">
        <v>64</v>
      </c>
      <c r="G420" t="s">
        <v>39</v>
      </c>
      <c r="H420" s="1">
        <v>44418</v>
      </c>
      <c r="I420" s="1">
        <v>44270</v>
      </c>
      <c r="J420" s="1">
        <v>44452</v>
      </c>
      <c r="K420" t="s">
        <v>49</v>
      </c>
      <c r="L420" s="1">
        <v>44482</v>
      </c>
      <c r="M420">
        <v>733441</v>
      </c>
      <c r="N420" t="s">
        <v>41</v>
      </c>
      <c r="O420" t="s">
        <v>65</v>
      </c>
      <c r="P420" t="s">
        <v>51</v>
      </c>
      <c r="Q420" t="s">
        <v>55</v>
      </c>
      <c r="R420">
        <v>28150</v>
      </c>
      <c r="S420">
        <v>0.13639999999999999</v>
      </c>
      <c r="T420">
        <v>48.96</v>
      </c>
      <c r="U420">
        <v>6.3899999999999998E-2</v>
      </c>
      <c r="V420">
        <v>1600</v>
      </c>
      <c r="W420">
        <v>16</v>
      </c>
      <c r="X420">
        <v>1763</v>
      </c>
    </row>
    <row r="421" spans="1:24" x14ac:dyDescent="0.35">
      <c r="A421">
        <v>370875</v>
      </c>
      <c r="B421" t="s">
        <v>45</v>
      </c>
      <c r="C421" t="s">
        <v>35</v>
      </c>
      <c r="D421" t="s">
        <v>52</v>
      </c>
      <c r="E421" t="s">
        <v>521</v>
      </c>
      <c r="F421" t="s">
        <v>64</v>
      </c>
      <c r="G421" t="s">
        <v>39</v>
      </c>
      <c r="H421" s="1">
        <v>44205</v>
      </c>
      <c r="I421" s="1">
        <v>44482</v>
      </c>
      <c r="J421" s="1">
        <v>44208</v>
      </c>
      <c r="K421" t="s">
        <v>49</v>
      </c>
      <c r="L421" s="1">
        <v>44239</v>
      </c>
      <c r="M421">
        <v>388091</v>
      </c>
      <c r="N421" t="s">
        <v>41</v>
      </c>
      <c r="O421" t="s">
        <v>78</v>
      </c>
      <c r="P421" t="s">
        <v>51</v>
      </c>
      <c r="Q421" t="s">
        <v>55</v>
      </c>
      <c r="R421">
        <v>39996</v>
      </c>
      <c r="S421">
        <v>9.1800000000000007E-2</v>
      </c>
      <c r="T421">
        <v>208.62</v>
      </c>
      <c r="U421">
        <v>9.6299999999999997E-2</v>
      </c>
      <c r="V421">
        <v>6500</v>
      </c>
      <c r="W421">
        <v>25</v>
      </c>
      <c r="X421">
        <v>7510</v>
      </c>
    </row>
    <row r="422" spans="1:24" x14ac:dyDescent="0.35">
      <c r="A422">
        <v>828978</v>
      </c>
      <c r="B422" t="s">
        <v>72</v>
      </c>
      <c r="C422" t="s">
        <v>35</v>
      </c>
      <c r="D422" t="s">
        <v>92</v>
      </c>
      <c r="E422" t="s">
        <v>522</v>
      </c>
      <c r="F422" t="s">
        <v>64</v>
      </c>
      <c r="G422" t="s">
        <v>39</v>
      </c>
      <c r="H422" s="1">
        <v>44419</v>
      </c>
      <c r="I422" s="1">
        <v>44422</v>
      </c>
      <c r="J422" s="1">
        <v>44422</v>
      </c>
      <c r="K422" t="s">
        <v>49</v>
      </c>
      <c r="L422" s="1">
        <v>44453</v>
      </c>
      <c r="M422">
        <v>1038058</v>
      </c>
      <c r="N422" t="s">
        <v>41</v>
      </c>
      <c r="O422" t="s">
        <v>75</v>
      </c>
      <c r="P422" t="s">
        <v>51</v>
      </c>
      <c r="Q422" t="s">
        <v>55</v>
      </c>
      <c r="R422">
        <v>45000</v>
      </c>
      <c r="S422">
        <v>0.10639999999999999</v>
      </c>
      <c r="T422">
        <v>217.72</v>
      </c>
      <c r="U422">
        <v>7.4899999999999994E-2</v>
      </c>
      <c r="V422">
        <v>7000</v>
      </c>
      <c r="W422">
        <v>14</v>
      </c>
      <c r="X422">
        <v>7839</v>
      </c>
    </row>
    <row r="423" spans="1:24" x14ac:dyDescent="0.35">
      <c r="A423">
        <v>831149</v>
      </c>
      <c r="B423" t="s">
        <v>134</v>
      </c>
      <c r="C423" t="s">
        <v>35</v>
      </c>
      <c r="D423" t="s">
        <v>92</v>
      </c>
      <c r="E423" t="s">
        <v>523</v>
      </c>
      <c r="F423" t="s">
        <v>58</v>
      </c>
      <c r="G423" t="s">
        <v>39</v>
      </c>
      <c r="H423" s="1">
        <v>44419</v>
      </c>
      <c r="I423" s="1">
        <v>44210</v>
      </c>
      <c r="J423" s="1">
        <v>44210</v>
      </c>
      <c r="K423" t="s">
        <v>49</v>
      </c>
      <c r="L423" s="1">
        <v>44241</v>
      </c>
      <c r="M423">
        <v>1040357</v>
      </c>
      <c r="N423" t="s">
        <v>41</v>
      </c>
      <c r="O423" t="s">
        <v>94</v>
      </c>
      <c r="P423" t="s">
        <v>51</v>
      </c>
      <c r="Q423" t="s">
        <v>55</v>
      </c>
      <c r="R423">
        <v>96000</v>
      </c>
      <c r="S423">
        <v>1.43E-2</v>
      </c>
      <c r="T423">
        <v>387.15</v>
      </c>
      <c r="U423">
        <v>9.9900000000000003E-2</v>
      </c>
      <c r="V423">
        <v>12000</v>
      </c>
      <c r="W423">
        <v>16</v>
      </c>
      <c r="X423">
        <v>13851</v>
      </c>
    </row>
    <row r="424" spans="1:24" x14ac:dyDescent="0.35">
      <c r="A424">
        <v>827814</v>
      </c>
      <c r="B424" t="s">
        <v>140</v>
      </c>
      <c r="C424" t="s">
        <v>35</v>
      </c>
      <c r="D424" t="s">
        <v>92</v>
      </c>
      <c r="E424" t="s">
        <v>524</v>
      </c>
      <c r="F424" t="s">
        <v>58</v>
      </c>
      <c r="G424" t="s">
        <v>39</v>
      </c>
      <c r="H424" s="1">
        <v>44388</v>
      </c>
      <c r="I424" s="1">
        <v>44451</v>
      </c>
      <c r="J424" s="1">
        <v>44389</v>
      </c>
      <c r="K424" t="s">
        <v>49</v>
      </c>
      <c r="L424" s="1">
        <v>44420</v>
      </c>
      <c r="M424">
        <v>1036798</v>
      </c>
      <c r="N424" t="s">
        <v>41</v>
      </c>
      <c r="O424" t="s">
        <v>60</v>
      </c>
      <c r="P424" t="s">
        <v>51</v>
      </c>
      <c r="Q424" t="s">
        <v>55</v>
      </c>
      <c r="R424">
        <v>30000</v>
      </c>
      <c r="S424">
        <v>7.9600000000000004E-2</v>
      </c>
      <c r="T424">
        <v>100.08</v>
      </c>
      <c r="U424">
        <v>0.10589999999999999</v>
      </c>
      <c r="V424">
        <v>3075</v>
      </c>
      <c r="W424">
        <v>6</v>
      </c>
      <c r="X424">
        <v>3337</v>
      </c>
    </row>
    <row r="425" spans="1:24" x14ac:dyDescent="0.35">
      <c r="A425">
        <v>516551</v>
      </c>
      <c r="B425" t="s">
        <v>154</v>
      </c>
      <c r="C425" t="s">
        <v>35</v>
      </c>
      <c r="D425" t="s">
        <v>92</v>
      </c>
      <c r="E425" t="s">
        <v>525</v>
      </c>
      <c r="F425" t="s">
        <v>58</v>
      </c>
      <c r="G425" t="s">
        <v>39</v>
      </c>
      <c r="H425" s="1">
        <v>44326</v>
      </c>
      <c r="I425" s="1">
        <v>44299</v>
      </c>
      <c r="J425" s="1">
        <v>44329</v>
      </c>
      <c r="K425" t="s">
        <v>49</v>
      </c>
      <c r="L425" s="1">
        <v>44360</v>
      </c>
      <c r="M425">
        <v>667620</v>
      </c>
      <c r="N425" t="s">
        <v>41</v>
      </c>
      <c r="O425" t="s">
        <v>86</v>
      </c>
      <c r="P425" t="s">
        <v>51</v>
      </c>
      <c r="Q425" t="s">
        <v>55</v>
      </c>
      <c r="R425">
        <v>30000</v>
      </c>
      <c r="S425">
        <v>4.24E-2</v>
      </c>
      <c r="T425">
        <v>227.92</v>
      </c>
      <c r="U425">
        <v>0.1062</v>
      </c>
      <c r="V425">
        <v>7000</v>
      </c>
      <c r="W425">
        <v>14</v>
      </c>
      <c r="X425">
        <v>8203</v>
      </c>
    </row>
    <row r="426" spans="1:24" x14ac:dyDescent="0.35">
      <c r="A426">
        <v>403469</v>
      </c>
      <c r="B426" t="s">
        <v>45</v>
      </c>
      <c r="C426" t="s">
        <v>35</v>
      </c>
      <c r="D426" t="s">
        <v>92</v>
      </c>
      <c r="E426" t="s">
        <v>526</v>
      </c>
      <c r="F426" t="s">
        <v>58</v>
      </c>
      <c r="G426" t="s">
        <v>39</v>
      </c>
      <c r="H426" s="1">
        <v>44325</v>
      </c>
      <c r="I426" s="1">
        <v>44388</v>
      </c>
      <c r="J426" s="1">
        <v>44388</v>
      </c>
      <c r="K426" t="s">
        <v>49</v>
      </c>
      <c r="L426" s="1">
        <v>44419</v>
      </c>
      <c r="M426">
        <v>448884</v>
      </c>
      <c r="N426" t="s">
        <v>41</v>
      </c>
      <c r="O426" t="s">
        <v>81</v>
      </c>
      <c r="P426" t="s">
        <v>51</v>
      </c>
      <c r="Q426" t="s">
        <v>55</v>
      </c>
      <c r="R426">
        <v>54996</v>
      </c>
      <c r="S426">
        <v>0.11890000000000001</v>
      </c>
      <c r="T426">
        <v>99.95</v>
      </c>
      <c r="U426">
        <v>0.1221</v>
      </c>
      <c r="V426">
        <v>3000</v>
      </c>
      <c r="W426">
        <v>5</v>
      </c>
      <c r="X426">
        <v>3534</v>
      </c>
    </row>
    <row r="427" spans="1:24" x14ac:dyDescent="0.35">
      <c r="A427">
        <v>1013989</v>
      </c>
      <c r="B427" t="s">
        <v>45</v>
      </c>
      <c r="C427" t="s">
        <v>35</v>
      </c>
      <c r="D427" t="s">
        <v>62</v>
      </c>
      <c r="E427" t="s">
        <v>527</v>
      </c>
      <c r="F427" t="s">
        <v>58</v>
      </c>
      <c r="G427" t="s">
        <v>39</v>
      </c>
      <c r="H427" s="1">
        <v>44511</v>
      </c>
      <c r="I427" s="1">
        <v>44271</v>
      </c>
      <c r="J427" s="1">
        <v>44298</v>
      </c>
      <c r="K427" t="s">
        <v>49</v>
      </c>
      <c r="L427" s="1">
        <v>44328</v>
      </c>
      <c r="M427">
        <v>1241339</v>
      </c>
      <c r="N427" t="s">
        <v>41</v>
      </c>
      <c r="O427" t="s">
        <v>86</v>
      </c>
      <c r="P427" t="s">
        <v>51</v>
      </c>
      <c r="Q427" t="s">
        <v>55</v>
      </c>
      <c r="R427">
        <v>54000</v>
      </c>
      <c r="S427">
        <v>0.1527</v>
      </c>
      <c r="T427">
        <v>33.08</v>
      </c>
      <c r="U427">
        <v>0.1171</v>
      </c>
      <c r="V427">
        <v>1000</v>
      </c>
      <c r="W427">
        <v>14</v>
      </c>
      <c r="X427">
        <v>1039</v>
      </c>
    </row>
    <row r="428" spans="1:24" x14ac:dyDescent="0.35">
      <c r="A428">
        <v>754302</v>
      </c>
      <c r="B428" t="s">
        <v>342</v>
      </c>
      <c r="C428" t="s">
        <v>35</v>
      </c>
      <c r="D428" t="s">
        <v>119</v>
      </c>
      <c r="E428" t="s">
        <v>528</v>
      </c>
      <c r="F428" t="s">
        <v>58</v>
      </c>
      <c r="G428" t="s">
        <v>39</v>
      </c>
      <c r="H428" s="1">
        <v>44327</v>
      </c>
      <c r="I428" s="1">
        <v>44331</v>
      </c>
      <c r="J428" s="1">
        <v>44361</v>
      </c>
      <c r="K428" t="s">
        <v>49</v>
      </c>
      <c r="L428" s="1">
        <v>44391</v>
      </c>
      <c r="M428">
        <v>954015</v>
      </c>
      <c r="N428" t="s">
        <v>41</v>
      </c>
      <c r="O428" t="s">
        <v>94</v>
      </c>
      <c r="P428" t="s">
        <v>51</v>
      </c>
      <c r="Q428" t="s">
        <v>55</v>
      </c>
      <c r="R428">
        <v>15000</v>
      </c>
      <c r="S428">
        <v>5.8400000000000001E-2</v>
      </c>
      <c r="T428">
        <v>229.07</v>
      </c>
      <c r="U428">
        <v>9.9900000000000003E-2</v>
      </c>
      <c r="V428">
        <v>7100</v>
      </c>
      <c r="W428">
        <v>8</v>
      </c>
      <c r="X428">
        <v>8246</v>
      </c>
    </row>
    <row r="429" spans="1:24" x14ac:dyDescent="0.35">
      <c r="A429">
        <v>794612</v>
      </c>
      <c r="B429" t="s">
        <v>134</v>
      </c>
      <c r="C429" t="s">
        <v>35</v>
      </c>
      <c r="D429" t="s">
        <v>119</v>
      </c>
      <c r="E429" t="s">
        <v>529</v>
      </c>
      <c r="F429" t="s">
        <v>58</v>
      </c>
      <c r="G429" t="s">
        <v>39</v>
      </c>
      <c r="H429" s="1">
        <v>44358</v>
      </c>
      <c r="I429" s="1">
        <v>44302</v>
      </c>
      <c r="J429" s="1">
        <v>44391</v>
      </c>
      <c r="K429" t="s">
        <v>49</v>
      </c>
      <c r="L429" s="1">
        <v>44422</v>
      </c>
      <c r="M429">
        <v>999258</v>
      </c>
      <c r="N429" t="s">
        <v>41</v>
      </c>
      <c r="O429" t="s">
        <v>60</v>
      </c>
      <c r="P429" t="s">
        <v>51</v>
      </c>
      <c r="Q429" t="s">
        <v>55</v>
      </c>
      <c r="R429">
        <v>46151.040000000001</v>
      </c>
      <c r="S429">
        <v>0.1108</v>
      </c>
      <c r="T429">
        <v>195.27</v>
      </c>
      <c r="U429">
        <v>0.10589999999999999</v>
      </c>
      <c r="V429">
        <v>6000</v>
      </c>
      <c r="W429">
        <v>20</v>
      </c>
      <c r="X429">
        <v>7030</v>
      </c>
    </row>
    <row r="430" spans="1:24" x14ac:dyDescent="0.35">
      <c r="A430">
        <v>489469</v>
      </c>
      <c r="B430" t="s">
        <v>154</v>
      </c>
      <c r="C430" t="s">
        <v>35</v>
      </c>
      <c r="D430" t="s">
        <v>119</v>
      </c>
      <c r="E430" t="s">
        <v>530</v>
      </c>
      <c r="F430" t="s">
        <v>58</v>
      </c>
      <c r="G430" t="s">
        <v>39</v>
      </c>
      <c r="H430" s="1">
        <v>44265</v>
      </c>
      <c r="I430" s="1">
        <v>44271</v>
      </c>
      <c r="J430" s="1">
        <v>44451</v>
      </c>
      <c r="K430" t="s">
        <v>49</v>
      </c>
      <c r="L430" s="1">
        <v>44481</v>
      </c>
      <c r="M430">
        <v>624526</v>
      </c>
      <c r="N430" t="s">
        <v>41</v>
      </c>
      <c r="O430" t="s">
        <v>86</v>
      </c>
      <c r="P430" t="s">
        <v>51</v>
      </c>
      <c r="Q430" t="s">
        <v>55</v>
      </c>
      <c r="R430">
        <v>31000</v>
      </c>
      <c r="S430">
        <v>7.6999999999999999E-2</v>
      </c>
      <c r="T430">
        <v>162.80000000000001</v>
      </c>
      <c r="U430">
        <v>0.1062</v>
      </c>
      <c r="V430">
        <v>5000</v>
      </c>
      <c r="W430">
        <v>3</v>
      </c>
      <c r="X430">
        <v>5822</v>
      </c>
    </row>
    <row r="431" spans="1:24" x14ac:dyDescent="0.35">
      <c r="A431">
        <v>677567</v>
      </c>
      <c r="B431" t="s">
        <v>76</v>
      </c>
      <c r="C431" t="s">
        <v>35</v>
      </c>
      <c r="D431" t="s">
        <v>67</v>
      </c>
      <c r="E431" t="s">
        <v>531</v>
      </c>
      <c r="F431" t="s">
        <v>58</v>
      </c>
      <c r="G431" t="s">
        <v>39</v>
      </c>
      <c r="H431" s="1">
        <v>44238</v>
      </c>
      <c r="I431" s="1">
        <v>44332</v>
      </c>
      <c r="J431" s="1">
        <v>44269</v>
      </c>
      <c r="K431" t="s">
        <v>49</v>
      </c>
      <c r="L431" s="1">
        <v>44300</v>
      </c>
      <c r="M431">
        <v>865682</v>
      </c>
      <c r="N431" t="s">
        <v>41</v>
      </c>
      <c r="O431" t="s">
        <v>60</v>
      </c>
      <c r="P431" t="s">
        <v>51</v>
      </c>
      <c r="Q431" t="s">
        <v>55</v>
      </c>
      <c r="R431">
        <v>116400</v>
      </c>
      <c r="S431">
        <v>2.2800000000000001E-2</v>
      </c>
      <c r="T431">
        <v>287.18</v>
      </c>
      <c r="U431">
        <v>0.1</v>
      </c>
      <c r="V431">
        <v>8900</v>
      </c>
      <c r="W431">
        <v>14</v>
      </c>
      <c r="X431">
        <v>10338</v>
      </c>
    </row>
    <row r="432" spans="1:24" x14ac:dyDescent="0.35">
      <c r="A432">
        <v>681644</v>
      </c>
      <c r="B432" t="s">
        <v>45</v>
      </c>
      <c r="C432" t="s">
        <v>35</v>
      </c>
      <c r="D432" t="s">
        <v>67</v>
      </c>
      <c r="E432" t="s">
        <v>532</v>
      </c>
      <c r="F432" t="s">
        <v>58</v>
      </c>
      <c r="G432" t="s">
        <v>39</v>
      </c>
      <c r="H432" s="1">
        <v>44238</v>
      </c>
      <c r="I432" s="1">
        <v>44270</v>
      </c>
      <c r="J432" s="1">
        <v>44269</v>
      </c>
      <c r="K432" t="s">
        <v>49</v>
      </c>
      <c r="L432" s="1">
        <v>44300</v>
      </c>
      <c r="M432">
        <v>870699</v>
      </c>
      <c r="N432" t="s">
        <v>41</v>
      </c>
      <c r="O432" t="s">
        <v>86</v>
      </c>
      <c r="P432" t="s">
        <v>51</v>
      </c>
      <c r="Q432" t="s">
        <v>55</v>
      </c>
      <c r="R432">
        <v>63500</v>
      </c>
      <c r="S432">
        <v>0.155</v>
      </c>
      <c r="T432">
        <v>129.77000000000001</v>
      </c>
      <c r="U432">
        <v>0.1037</v>
      </c>
      <c r="V432">
        <v>4000</v>
      </c>
      <c r="W432">
        <v>8</v>
      </c>
      <c r="X432">
        <v>4671</v>
      </c>
    </row>
    <row r="433" spans="1:24" x14ac:dyDescent="0.35">
      <c r="A433">
        <v>1000989</v>
      </c>
      <c r="B433" t="s">
        <v>140</v>
      </c>
      <c r="C433" t="s">
        <v>35</v>
      </c>
      <c r="D433" t="s">
        <v>67</v>
      </c>
      <c r="E433" t="s">
        <v>533</v>
      </c>
      <c r="F433" t="s">
        <v>58</v>
      </c>
      <c r="G433" t="s">
        <v>39</v>
      </c>
      <c r="H433" s="1">
        <v>44480</v>
      </c>
      <c r="I433" s="1">
        <v>44514</v>
      </c>
      <c r="J433" s="1">
        <v>44514</v>
      </c>
      <c r="K433" t="s">
        <v>49</v>
      </c>
      <c r="L433" s="1">
        <v>44544</v>
      </c>
      <c r="M433">
        <v>1226747</v>
      </c>
      <c r="N433" t="s">
        <v>41</v>
      </c>
      <c r="O433" t="s">
        <v>81</v>
      </c>
      <c r="P433" t="s">
        <v>51</v>
      </c>
      <c r="Q433" t="s">
        <v>55</v>
      </c>
      <c r="R433">
        <v>125000</v>
      </c>
      <c r="S433">
        <v>7.8700000000000006E-2</v>
      </c>
      <c r="T433">
        <v>251.59</v>
      </c>
      <c r="U433">
        <v>0.12690000000000001</v>
      </c>
      <c r="V433">
        <v>7500</v>
      </c>
      <c r="W433">
        <v>19</v>
      </c>
      <c r="X433">
        <v>9057</v>
      </c>
    </row>
    <row r="434" spans="1:24" x14ac:dyDescent="0.35">
      <c r="A434">
        <v>457272</v>
      </c>
      <c r="B434" t="s">
        <v>45</v>
      </c>
      <c r="C434" t="s">
        <v>35</v>
      </c>
      <c r="D434" t="s">
        <v>87</v>
      </c>
      <c r="E434" t="s">
        <v>534</v>
      </c>
      <c r="F434" t="s">
        <v>58</v>
      </c>
      <c r="G434" t="s">
        <v>39</v>
      </c>
      <c r="H434" s="1">
        <v>44509</v>
      </c>
      <c r="I434" s="1">
        <v>44482</v>
      </c>
      <c r="J434" s="1">
        <v>44481</v>
      </c>
      <c r="K434" t="s">
        <v>49</v>
      </c>
      <c r="L434" s="1">
        <v>44512</v>
      </c>
      <c r="M434">
        <v>568335</v>
      </c>
      <c r="N434" t="s">
        <v>41</v>
      </c>
      <c r="O434" t="s">
        <v>60</v>
      </c>
      <c r="P434" t="s">
        <v>51</v>
      </c>
      <c r="Q434" t="s">
        <v>55</v>
      </c>
      <c r="R434">
        <v>36000</v>
      </c>
      <c r="S434">
        <v>5.0000000000000001E-3</v>
      </c>
      <c r="T434">
        <v>329.69</v>
      </c>
      <c r="U434">
        <v>0.1148</v>
      </c>
      <c r="V434">
        <v>10000</v>
      </c>
      <c r="W434">
        <v>4</v>
      </c>
      <c r="X434">
        <v>11865</v>
      </c>
    </row>
    <row r="435" spans="1:24" x14ac:dyDescent="0.35">
      <c r="A435">
        <v>495471</v>
      </c>
      <c r="B435" t="s">
        <v>168</v>
      </c>
      <c r="C435" t="s">
        <v>35</v>
      </c>
      <c r="D435" t="s">
        <v>87</v>
      </c>
      <c r="E435" t="s">
        <v>535</v>
      </c>
      <c r="F435" t="s">
        <v>58</v>
      </c>
      <c r="G435" t="s">
        <v>39</v>
      </c>
      <c r="H435" s="1">
        <v>44265</v>
      </c>
      <c r="I435" s="1">
        <v>44211</v>
      </c>
      <c r="J435" s="1">
        <v>44329</v>
      </c>
      <c r="K435" t="s">
        <v>49</v>
      </c>
      <c r="L435" s="1">
        <v>44360</v>
      </c>
      <c r="M435">
        <v>634654</v>
      </c>
      <c r="N435" t="s">
        <v>41</v>
      </c>
      <c r="O435" t="s">
        <v>86</v>
      </c>
      <c r="P435" t="s">
        <v>51</v>
      </c>
      <c r="Q435" t="s">
        <v>55</v>
      </c>
      <c r="R435">
        <v>95000</v>
      </c>
      <c r="S435">
        <v>1.2800000000000001E-2</v>
      </c>
      <c r="T435">
        <v>455.84</v>
      </c>
      <c r="U435">
        <v>0.1062</v>
      </c>
      <c r="V435">
        <v>14000</v>
      </c>
      <c r="W435">
        <v>8</v>
      </c>
      <c r="X435">
        <v>16436</v>
      </c>
    </row>
    <row r="436" spans="1:24" x14ac:dyDescent="0.35">
      <c r="A436">
        <v>881812</v>
      </c>
      <c r="B436" t="s">
        <v>45</v>
      </c>
      <c r="C436" t="s">
        <v>35</v>
      </c>
      <c r="D436" t="s">
        <v>102</v>
      </c>
      <c r="E436" t="s">
        <v>536</v>
      </c>
      <c r="F436" t="s">
        <v>58</v>
      </c>
      <c r="G436" t="s">
        <v>39</v>
      </c>
      <c r="H436" s="1">
        <v>44450</v>
      </c>
      <c r="I436" s="1">
        <v>44422</v>
      </c>
      <c r="J436" s="1">
        <v>44422</v>
      </c>
      <c r="K436" t="s">
        <v>49</v>
      </c>
      <c r="L436" s="1">
        <v>44453</v>
      </c>
      <c r="M436">
        <v>1096963</v>
      </c>
      <c r="N436" t="s">
        <v>41</v>
      </c>
      <c r="O436" t="s">
        <v>94</v>
      </c>
      <c r="P436" t="s">
        <v>51</v>
      </c>
      <c r="Q436" t="s">
        <v>55</v>
      </c>
      <c r="R436">
        <v>51600</v>
      </c>
      <c r="S436">
        <v>0.14599999999999999</v>
      </c>
      <c r="T436">
        <v>128.9</v>
      </c>
      <c r="U436">
        <v>9.9099999999999994E-2</v>
      </c>
      <c r="V436">
        <v>4000</v>
      </c>
      <c r="W436">
        <v>7</v>
      </c>
      <c r="X436">
        <v>4637</v>
      </c>
    </row>
    <row r="437" spans="1:24" x14ac:dyDescent="0.35">
      <c r="A437">
        <v>810177</v>
      </c>
      <c r="B437" t="s">
        <v>114</v>
      </c>
      <c r="C437" t="s">
        <v>35</v>
      </c>
      <c r="D437" t="s">
        <v>102</v>
      </c>
      <c r="E437" t="s">
        <v>537</v>
      </c>
      <c r="F437" t="s">
        <v>58</v>
      </c>
      <c r="G437" t="s">
        <v>39</v>
      </c>
      <c r="H437" s="1">
        <v>44388</v>
      </c>
      <c r="I437" s="1">
        <v>44332</v>
      </c>
      <c r="J437" s="1">
        <v>44391</v>
      </c>
      <c r="K437" t="s">
        <v>49</v>
      </c>
      <c r="L437" s="1">
        <v>44422</v>
      </c>
      <c r="M437">
        <v>1017070</v>
      </c>
      <c r="N437" t="s">
        <v>41</v>
      </c>
      <c r="O437" t="s">
        <v>94</v>
      </c>
      <c r="P437" t="s">
        <v>51</v>
      </c>
      <c r="Q437" t="s">
        <v>55</v>
      </c>
      <c r="R437">
        <v>47000</v>
      </c>
      <c r="S437">
        <v>0.1014</v>
      </c>
      <c r="T437">
        <v>112.92</v>
      </c>
      <c r="U437">
        <v>9.9900000000000003E-2</v>
      </c>
      <c r="V437">
        <v>3500</v>
      </c>
      <c r="W437">
        <v>14</v>
      </c>
      <c r="X437">
        <v>4065</v>
      </c>
    </row>
    <row r="438" spans="1:24" x14ac:dyDescent="0.35">
      <c r="A438">
        <v>502013</v>
      </c>
      <c r="B438" t="s">
        <v>140</v>
      </c>
      <c r="C438" t="s">
        <v>35</v>
      </c>
      <c r="D438" t="s">
        <v>102</v>
      </c>
      <c r="E438" t="s">
        <v>538</v>
      </c>
      <c r="F438" t="s">
        <v>58</v>
      </c>
      <c r="G438" t="s">
        <v>39</v>
      </c>
      <c r="H438" s="1">
        <v>44296</v>
      </c>
      <c r="I438" s="1">
        <v>44515</v>
      </c>
      <c r="J438" s="1">
        <v>44299</v>
      </c>
      <c r="K438" t="s">
        <v>49</v>
      </c>
      <c r="L438" s="1">
        <v>44329</v>
      </c>
      <c r="M438">
        <v>645434</v>
      </c>
      <c r="N438" t="s">
        <v>41</v>
      </c>
      <c r="O438" t="s">
        <v>84</v>
      </c>
      <c r="P438" t="s">
        <v>51</v>
      </c>
      <c r="Q438" t="s">
        <v>55</v>
      </c>
      <c r="R438">
        <v>75000</v>
      </c>
      <c r="S438">
        <v>0.10539999999999999</v>
      </c>
      <c r="T438">
        <v>392.83</v>
      </c>
      <c r="U438">
        <v>0.1099</v>
      </c>
      <c r="V438">
        <v>12000</v>
      </c>
      <c r="W438">
        <v>15</v>
      </c>
      <c r="X438">
        <v>14142</v>
      </c>
    </row>
    <row r="439" spans="1:24" x14ac:dyDescent="0.35">
      <c r="A439">
        <v>641270</v>
      </c>
      <c r="B439" t="s">
        <v>76</v>
      </c>
      <c r="C439" t="s">
        <v>35</v>
      </c>
      <c r="D439" t="s">
        <v>36</v>
      </c>
      <c r="E439" t="s">
        <v>539</v>
      </c>
      <c r="F439" t="s">
        <v>58</v>
      </c>
      <c r="G439" t="s">
        <v>39</v>
      </c>
      <c r="H439" s="1">
        <v>44207</v>
      </c>
      <c r="I439" s="1">
        <v>44332</v>
      </c>
      <c r="J439" s="1">
        <v>44452</v>
      </c>
      <c r="K439" t="s">
        <v>49</v>
      </c>
      <c r="L439" s="1">
        <v>44482</v>
      </c>
      <c r="M439">
        <v>820864</v>
      </c>
      <c r="N439" t="s">
        <v>41</v>
      </c>
      <c r="O439" t="s">
        <v>60</v>
      </c>
      <c r="P439" t="s">
        <v>51</v>
      </c>
      <c r="Q439" t="s">
        <v>55</v>
      </c>
      <c r="R439">
        <v>49000</v>
      </c>
      <c r="S439">
        <v>0.14349999999999999</v>
      </c>
      <c r="T439">
        <v>127.67</v>
      </c>
      <c r="U439">
        <v>9.2499999999999999E-2</v>
      </c>
      <c r="V439">
        <v>4000</v>
      </c>
      <c r="W439">
        <v>10</v>
      </c>
      <c r="X439">
        <v>4587</v>
      </c>
    </row>
    <row r="440" spans="1:24" x14ac:dyDescent="0.35">
      <c r="A440">
        <v>402728</v>
      </c>
      <c r="B440" t="s">
        <v>45</v>
      </c>
      <c r="C440" t="s">
        <v>35</v>
      </c>
      <c r="D440" t="s">
        <v>36</v>
      </c>
      <c r="E440" t="s">
        <v>540</v>
      </c>
      <c r="F440" t="s">
        <v>58</v>
      </c>
      <c r="G440" t="s">
        <v>39</v>
      </c>
      <c r="H440" s="1">
        <v>44325</v>
      </c>
      <c r="I440" s="1">
        <v>44362</v>
      </c>
      <c r="J440" s="1">
        <v>44328</v>
      </c>
      <c r="K440" t="s">
        <v>49</v>
      </c>
      <c r="L440" s="1">
        <v>44359</v>
      </c>
      <c r="M440">
        <v>447614</v>
      </c>
      <c r="N440" t="s">
        <v>41</v>
      </c>
      <c r="O440" t="s">
        <v>60</v>
      </c>
      <c r="P440" t="s">
        <v>51</v>
      </c>
      <c r="Q440" t="s">
        <v>55</v>
      </c>
      <c r="R440">
        <v>27996</v>
      </c>
      <c r="S440">
        <v>0.14699999999999999</v>
      </c>
      <c r="T440">
        <v>402.58</v>
      </c>
      <c r="U440">
        <v>0.11260000000000001</v>
      </c>
      <c r="V440">
        <v>12250</v>
      </c>
      <c r="W440">
        <v>9</v>
      </c>
      <c r="X440">
        <v>14493</v>
      </c>
    </row>
    <row r="441" spans="1:24" x14ac:dyDescent="0.35">
      <c r="A441">
        <v>460192</v>
      </c>
      <c r="B441" t="s">
        <v>45</v>
      </c>
      <c r="C441" t="s">
        <v>35</v>
      </c>
      <c r="D441" t="s">
        <v>36</v>
      </c>
      <c r="E441" t="s">
        <v>541</v>
      </c>
      <c r="F441" t="s">
        <v>58</v>
      </c>
      <c r="G441" t="s">
        <v>39</v>
      </c>
      <c r="H441" s="1">
        <v>44539</v>
      </c>
      <c r="I441" s="1">
        <v>44212</v>
      </c>
      <c r="J441" s="1">
        <v>44239</v>
      </c>
      <c r="K441" t="s">
        <v>49</v>
      </c>
      <c r="L441" s="1">
        <v>44267</v>
      </c>
      <c r="M441">
        <v>574141</v>
      </c>
      <c r="N441" t="s">
        <v>41</v>
      </c>
      <c r="O441" t="s">
        <v>84</v>
      </c>
      <c r="P441" t="s">
        <v>51</v>
      </c>
      <c r="Q441" t="s">
        <v>55</v>
      </c>
      <c r="R441">
        <v>12000</v>
      </c>
      <c r="S441">
        <v>0.06</v>
      </c>
      <c r="T441">
        <v>186.48</v>
      </c>
      <c r="U441">
        <v>0.12180000000000001</v>
      </c>
      <c r="V441">
        <v>5600</v>
      </c>
      <c r="W441">
        <v>10</v>
      </c>
      <c r="X441">
        <v>6648</v>
      </c>
    </row>
    <row r="442" spans="1:24" x14ac:dyDescent="0.35">
      <c r="A442">
        <v>797819</v>
      </c>
      <c r="B442" t="s">
        <v>34</v>
      </c>
      <c r="C442" t="s">
        <v>35</v>
      </c>
      <c r="D442" t="s">
        <v>130</v>
      </c>
      <c r="E442" t="s">
        <v>542</v>
      </c>
      <c r="F442" t="s">
        <v>58</v>
      </c>
      <c r="G442" t="s">
        <v>39</v>
      </c>
      <c r="H442" s="1">
        <v>44388</v>
      </c>
      <c r="I442" s="1">
        <v>44361</v>
      </c>
      <c r="J442" s="1">
        <v>44361</v>
      </c>
      <c r="K442" t="s">
        <v>49</v>
      </c>
      <c r="L442" s="1">
        <v>44391</v>
      </c>
      <c r="M442">
        <v>1002865</v>
      </c>
      <c r="N442" t="s">
        <v>41</v>
      </c>
      <c r="O442" t="s">
        <v>60</v>
      </c>
      <c r="P442" t="s">
        <v>51</v>
      </c>
      <c r="Q442" t="s">
        <v>55</v>
      </c>
      <c r="R442">
        <v>36000</v>
      </c>
      <c r="S442">
        <v>0.1153</v>
      </c>
      <c r="T442">
        <v>136.69</v>
      </c>
      <c r="U442">
        <v>0.10589999999999999</v>
      </c>
      <c r="V442">
        <v>4200</v>
      </c>
      <c r="W442">
        <v>31</v>
      </c>
      <c r="X442">
        <v>4913</v>
      </c>
    </row>
    <row r="443" spans="1:24" x14ac:dyDescent="0.35">
      <c r="A443">
        <v>967719</v>
      </c>
      <c r="B443" t="s">
        <v>95</v>
      </c>
      <c r="C443" t="s">
        <v>35</v>
      </c>
      <c r="D443" t="s">
        <v>46</v>
      </c>
      <c r="E443" t="s">
        <v>543</v>
      </c>
      <c r="F443" t="s">
        <v>58</v>
      </c>
      <c r="G443" t="s">
        <v>39</v>
      </c>
      <c r="H443" s="1">
        <v>44480</v>
      </c>
      <c r="I443" s="1">
        <v>44511</v>
      </c>
      <c r="J443" s="1">
        <v>44511</v>
      </c>
      <c r="K443" t="s">
        <v>49</v>
      </c>
      <c r="L443" s="1">
        <v>44541</v>
      </c>
      <c r="M443">
        <v>1188457</v>
      </c>
      <c r="N443" t="s">
        <v>41</v>
      </c>
      <c r="O443" t="s">
        <v>94</v>
      </c>
      <c r="P443" t="s">
        <v>51</v>
      </c>
      <c r="Q443" t="s">
        <v>55</v>
      </c>
      <c r="R443">
        <v>25000</v>
      </c>
      <c r="S443">
        <v>6.1400000000000003E-2</v>
      </c>
      <c r="T443">
        <v>119.24</v>
      </c>
      <c r="U443">
        <v>9.9099999999999994E-2</v>
      </c>
      <c r="V443">
        <v>3700</v>
      </c>
      <c r="W443">
        <v>10</v>
      </c>
      <c r="X443">
        <v>3731</v>
      </c>
    </row>
    <row r="444" spans="1:24" x14ac:dyDescent="0.35">
      <c r="A444">
        <v>985965</v>
      </c>
      <c r="B444" t="s">
        <v>76</v>
      </c>
      <c r="C444" t="s">
        <v>35</v>
      </c>
      <c r="D444" t="s">
        <v>92</v>
      </c>
      <c r="E444" t="s">
        <v>544</v>
      </c>
      <c r="F444" t="s">
        <v>58</v>
      </c>
      <c r="G444" t="s">
        <v>39</v>
      </c>
      <c r="H444" s="1">
        <v>44480</v>
      </c>
      <c r="I444" s="1">
        <v>44271</v>
      </c>
      <c r="J444" s="1">
        <v>44483</v>
      </c>
      <c r="K444" t="s">
        <v>49</v>
      </c>
      <c r="L444" s="1">
        <v>44514</v>
      </c>
      <c r="M444">
        <v>1209489</v>
      </c>
      <c r="N444" t="s">
        <v>41</v>
      </c>
      <c r="O444" t="s">
        <v>86</v>
      </c>
      <c r="P444" t="s">
        <v>51</v>
      </c>
      <c r="Q444" t="s">
        <v>55</v>
      </c>
      <c r="R444">
        <v>44760</v>
      </c>
      <c r="S444">
        <v>4.1599999999999998E-2</v>
      </c>
      <c r="T444">
        <v>109.16</v>
      </c>
      <c r="U444">
        <v>0.1171</v>
      </c>
      <c r="V444">
        <v>3300</v>
      </c>
      <c r="W444">
        <v>10</v>
      </c>
      <c r="X444">
        <v>3929</v>
      </c>
    </row>
    <row r="445" spans="1:24" x14ac:dyDescent="0.35">
      <c r="A445">
        <v>508481</v>
      </c>
      <c r="B445" t="s">
        <v>61</v>
      </c>
      <c r="C445" t="s">
        <v>35</v>
      </c>
      <c r="D445" t="s">
        <v>92</v>
      </c>
      <c r="E445" t="s">
        <v>545</v>
      </c>
      <c r="F445" t="s">
        <v>58</v>
      </c>
      <c r="G445" t="s">
        <v>39</v>
      </c>
      <c r="H445" s="1">
        <v>44326</v>
      </c>
      <c r="I445" s="1">
        <v>44329</v>
      </c>
      <c r="J445" s="1">
        <v>44329</v>
      </c>
      <c r="K445" t="s">
        <v>49</v>
      </c>
      <c r="L445" s="1">
        <v>44360</v>
      </c>
      <c r="M445">
        <v>656090</v>
      </c>
      <c r="N445" t="s">
        <v>41</v>
      </c>
      <c r="O445" t="s">
        <v>84</v>
      </c>
      <c r="P445" t="s">
        <v>51</v>
      </c>
      <c r="Q445" t="s">
        <v>55</v>
      </c>
      <c r="R445">
        <v>57000</v>
      </c>
      <c r="S445">
        <v>0.1855</v>
      </c>
      <c r="T445">
        <v>180.05</v>
      </c>
      <c r="U445">
        <v>0.1099</v>
      </c>
      <c r="V445">
        <v>5500</v>
      </c>
      <c r="W445">
        <v>18</v>
      </c>
      <c r="X445">
        <v>6482</v>
      </c>
    </row>
    <row r="446" spans="1:24" x14ac:dyDescent="0.35">
      <c r="A446">
        <v>387566</v>
      </c>
      <c r="B446" t="s">
        <v>45</v>
      </c>
      <c r="C446" t="s">
        <v>35</v>
      </c>
      <c r="D446" t="s">
        <v>92</v>
      </c>
      <c r="E446" t="s">
        <v>546</v>
      </c>
      <c r="F446" t="s">
        <v>58</v>
      </c>
      <c r="G446" t="s">
        <v>39</v>
      </c>
      <c r="H446" s="1">
        <v>44264</v>
      </c>
      <c r="I446" s="1">
        <v>44448</v>
      </c>
      <c r="J446" s="1">
        <v>44386</v>
      </c>
      <c r="K446" t="s">
        <v>49</v>
      </c>
      <c r="L446" s="1">
        <v>44417</v>
      </c>
      <c r="M446">
        <v>420501</v>
      </c>
      <c r="N446" t="s">
        <v>41</v>
      </c>
      <c r="O446" t="s">
        <v>81</v>
      </c>
      <c r="P446" t="s">
        <v>51</v>
      </c>
      <c r="Q446" t="s">
        <v>55</v>
      </c>
      <c r="R446">
        <v>36000</v>
      </c>
      <c r="S446">
        <v>0.20330000000000001</v>
      </c>
      <c r="T446">
        <v>399.78</v>
      </c>
      <c r="U446">
        <v>0.1221</v>
      </c>
      <c r="V446">
        <v>12000</v>
      </c>
      <c r="W446">
        <v>18</v>
      </c>
      <c r="X446">
        <v>12358</v>
      </c>
    </row>
    <row r="447" spans="1:24" x14ac:dyDescent="0.35">
      <c r="A447">
        <v>348609</v>
      </c>
      <c r="B447" t="s">
        <v>134</v>
      </c>
      <c r="C447" t="s">
        <v>35</v>
      </c>
      <c r="D447" t="s">
        <v>62</v>
      </c>
      <c r="E447" t="s">
        <v>547</v>
      </c>
      <c r="F447" t="s">
        <v>58</v>
      </c>
      <c r="G447" t="s">
        <v>39</v>
      </c>
      <c r="H447" s="1">
        <v>44355</v>
      </c>
      <c r="I447" s="1">
        <v>44358</v>
      </c>
      <c r="J447" s="1">
        <v>44358</v>
      </c>
      <c r="K447" t="s">
        <v>49</v>
      </c>
      <c r="L447" s="1">
        <v>44388</v>
      </c>
      <c r="M447">
        <v>349851</v>
      </c>
      <c r="N447" t="s">
        <v>41</v>
      </c>
      <c r="O447" t="s">
        <v>86</v>
      </c>
      <c r="P447" t="s">
        <v>51</v>
      </c>
      <c r="Q447" t="s">
        <v>55</v>
      </c>
      <c r="R447">
        <v>65004</v>
      </c>
      <c r="S447">
        <v>1.55E-2</v>
      </c>
      <c r="T447">
        <v>80.77</v>
      </c>
      <c r="U447">
        <v>0.1008</v>
      </c>
      <c r="V447">
        <v>2500</v>
      </c>
      <c r="W447">
        <v>15</v>
      </c>
      <c r="X447">
        <v>2907</v>
      </c>
    </row>
    <row r="448" spans="1:24" x14ac:dyDescent="0.35">
      <c r="A448">
        <v>372872</v>
      </c>
      <c r="B448" t="s">
        <v>142</v>
      </c>
      <c r="C448" t="s">
        <v>35</v>
      </c>
      <c r="D448" t="s">
        <v>67</v>
      </c>
      <c r="E448" t="s">
        <v>548</v>
      </c>
      <c r="F448" t="s">
        <v>58</v>
      </c>
      <c r="G448" t="s">
        <v>39</v>
      </c>
      <c r="H448" s="1">
        <v>44205</v>
      </c>
      <c r="I448" s="1">
        <v>44208</v>
      </c>
      <c r="J448" s="1">
        <v>44208</v>
      </c>
      <c r="K448" t="s">
        <v>49</v>
      </c>
      <c r="L448" s="1">
        <v>44239</v>
      </c>
      <c r="M448">
        <v>392123</v>
      </c>
      <c r="N448" t="s">
        <v>41</v>
      </c>
      <c r="O448" t="s">
        <v>60</v>
      </c>
      <c r="P448" t="s">
        <v>51</v>
      </c>
      <c r="Q448" t="s">
        <v>55</v>
      </c>
      <c r="R448">
        <v>36100</v>
      </c>
      <c r="S448">
        <v>1.4E-2</v>
      </c>
      <c r="T448">
        <v>276.06</v>
      </c>
      <c r="U448">
        <v>0.11260000000000001</v>
      </c>
      <c r="V448">
        <v>8400</v>
      </c>
      <c r="W448">
        <v>4</v>
      </c>
      <c r="X448">
        <v>9938</v>
      </c>
    </row>
    <row r="449" spans="1:24" x14ac:dyDescent="0.35">
      <c r="A449">
        <v>355954</v>
      </c>
      <c r="B449" t="s">
        <v>34</v>
      </c>
      <c r="C449" t="s">
        <v>35</v>
      </c>
      <c r="D449" t="s">
        <v>67</v>
      </c>
      <c r="E449" t="s">
        <v>549</v>
      </c>
      <c r="F449" t="s">
        <v>58</v>
      </c>
      <c r="G449" t="s">
        <v>39</v>
      </c>
      <c r="H449" s="1">
        <v>44447</v>
      </c>
      <c r="I449" s="1">
        <v>44451</v>
      </c>
      <c r="J449" s="1">
        <v>44450</v>
      </c>
      <c r="K449" t="s">
        <v>49</v>
      </c>
      <c r="L449" s="1">
        <v>44480</v>
      </c>
      <c r="M449">
        <v>360932</v>
      </c>
      <c r="N449" t="s">
        <v>41</v>
      </c>
      <c r="O449" t="s">
        <v>86</v>
      </c>
      <c r="P449" t="s">
        <v>51</v>
      </c>
      <c r="Q449" t="s">
        <v>55</v>
      </c>
      <c r="R449">
        <v>22000</v>
      </c>
      <c r="S449">
        <v>0.09</v>
      </c>
      <c r="T449">
        <v>64.849999999999994</v>
      </c>
      <c r="U449">
        <v>0.1033</v>
      </c>
      <c r="V449">
        <v>3000</v>
      </c>
      <c r="W449">
        <v>15</v>
      </c>
      <c r="X449">
        <v>2334</v>
      </c>
    </row>
    <row r="450" spans="1:24" x14ac:dyDescent="0.35">
      <c r="A450">
        <v>441807</v>
      </c>
      <c r="B450" t="s">
        <v>98</v>
      </c>
      <c r="C450" t="s">
        <v>35</v>
      </c>
      <c r="D450" t="s">
        <v>52</v>
      </c>
      <c r="E450" t="s">
        <v>550</v>
      </c>
      <c r="F450" t="s">
        <v>58</v>
      </c>
      <c r="G450" t="s">
        <v>39</v>
      </c>
      <c r="H450" s="1">
        <v>44448</v>
      </c>
      <c r="I450" s="1">
        <v>44481</v>
      </c>
      <c r="J450" s="1">
        <v>44512</v>
      </c>
      <c r="K450" t="s">
        <v>49</v>
      </c>
      <c r="L450" s="1">
        <v>44542</v>
      </c>
      <c r="M450">
        <v>536216</v>
      </c>
      <c r="N450" t="s">
        <v>41</v>
      </c>
      <c r="O450" t="s">
        <v>86</v>
      </c>
      <c r="P450" t="s">
        <v>51</v>
      </c>
      <c r="Q450" t="s">
        <v>55</v>
      </c>
      <c r="R450">
        <v>57996</v>
      </c>
      <c r="S450">
        <v>4.7999999999999996E-3</v>
      </c>
      <c r="T450">
        <v>298.20999999999998</v>
      </c>
      <c r="U450">
        <v>0.1183</v>
      </c>
      <c r="V450">
        <v>9000</v>
      </c>
      <c r="W450">
        <v>7</v>
      </c>
      <c r="X450">
        <v>10804</v>
      </c>
    </row>
    <row r="451" spans="1:24" x14ac:dyDescent="0.35">
      <c r="A451">
        <v>484417</v>
      </c>
      <c r="B451" t="s">
        <v>107</v>
      </c>
      <c r="C451" t="s">
        <v>35</v>
      </c>
      <c r="D451" t="s">
        <v>52</v>
      </c>
      <c r="E451" t="s">
        <v>551</v>
      </c>
      <c r="F451" t="s">
        <v>58</v>
      </c>
      <c r="G451" t="s">
        <v>39</v>
      </c>
      <c r="H451" s="1">
        <v>44237</v>
      </c>
      <c r="I451" s="1">
        <v>44268</v>
      </c>
      <c r="J451" s="1">
        <v>44268</v>
      </c>
      <c r="K451" t="s">
        <v>49</v>
      </c>
      <c r="L451" s="1">
        <v>44299</v>
      </c>
      <c r="M451">
        <v>616749</v>
      </c>
      <c r="N451" t="s">
        <v>41</v>
      </c>
      <c r="O451" t="s">
        <v>84</v>
      </c>
      <c r="P451" t="s">
        <v>51</v>
      </c>
      <c r="Q451" t="s">
        <v>55</v>
      </c>
      <c r="R451">
        <v>48659</v>
      </c>
      <c r="S451">
        <v>6.83E-2</v>
      </c>
      <c r="T451">
        <v>245.52</v>
      </c>
      <c r="U451">
        <v>0.1099</v>
      </c>
      <c r="V451">
        <v>7500</v>
      </c>
      <c r="W451">
        <v>6</v>
      </c>
      <c r="X451">
        <v>8839</v>
      </c>
    </row>
    <row r="452" spans="1:24" x14ac:dyDescent="0.35">
      <c r="A452">
        <v>745794</v>
      </c>
      <c r="B452" t="s">
        <v>184</v>
      </c>
      <c r="C452" t="s">
        <v>35</v>
      </c>
      <c r="D452" t="s">
        <v>87</v>
      </c>
      <c r="E452" t="s">
        <v>552</v>
      </c>
      <c r="F452" t="s">
        <v>58</v>
      </c>
      <c r="G452" t="s">
        <v>39</v>
      </c>
      <c r="H452" s="1">
        <v>44327</v>
      </c>
      <c r="I452" s="1">
        <v>44269</v>
      </c>
      <c r="J452" s="1">
        <v>44267</v>
      </c>
      <c r="K452" t="s">
        <v>49</v>
      </c>
      <c r="L452" s="1">
        <v>44298</v>
      </c>
      <c r="M452">
        <v>944419</v>
      </c>
      <c r="N452" t="s">
        <v>41</v>
      </c>
      <c r="O452" t="s">
        <v>94</v>
      </c>
      <c r="P452" t="s">
        <v>51</v>
      </c>
      <c r="Q452" t="s">
        <v>55</v>
      </c>
      <c r="R452">
        <v>46200</v>
      </c>
      <c r="S452">
        <v>0.11119999999999999</v>
      </c>
      <c r="T452">
        <v>290.37</v>
      </c>
      <c r="U452">
        <v>9.9900000000000003E-2</v>
      </c>
      <c r="V452">
        <v>9000</v>
      </c>
      <c r="W452">
        <v>8</v>
      </c>
      <c r="X452">
        <v>9667</v>
      </c>
    </row>
    <row r="453" spans="1:24" x14ac:dyDescent="0.35">
      <c r="A453">
        <v>441476</v>
      </c>
      <c r="B453" t="s">
        <v>76</v>
      </c>
      <c r="C453" t="s">
        <v>35</v>
      </c>
      <c r="D453" t="s">
        <v>87</v>
      </c>
      <c r="E453" t="s">
        <v>553</v>
      </c>
      <c r="F453" t="s">
        <v>58</v>
      </c>
      <c r="G453" t="s">
        <v>39</v>
      </c>
      <c r="H453" s="1">
        <v>44448</v>
      </c>
      <c r="I453" s="1">
        <v>44484</v>
      </c>
      <c r="J453" s="1">
        <v>44481</v>
      </c>
      <c r="K453" t="s">
        <v>49</v>
      </c>
      <c r="L453" s="1">
        <v>44512</v>
      </c>
      <c r="M453">
        <v>535632</v>
      </c>
      <c r="N453" t="s">
        <v>41</v>
      </c>
      <c r="O453" t="s">
        <v>94</v>
      </c>
      <c r="P453" t="s">
        <v>51</v>
      </c>
      <c r="Q453" t="s">
        <v>55</v>
      </c>
      <c r="R453">
        <v>20000</v>
      </c>
      <c r="S453">
        <v>3.1199999999999999E-2</v>
      </c>
      <c r="T453">
        <v>157.46</v>
      </c>
      <c r="U453">
        <v>0.1114</v>
      </c>
      <c r="V453">
        <v>4800</v>
      </c>
      <c r="W453">
        <v>10</v>
      </c>
      <c r="X453">
        <v>5669</v>
      </c>
    </row>
    <row r="454" spans="1:24" x14ac:dyDescent="0.35">
      <c r="A454">
        <v>499198</v>
      </c>
      <c r="B454" t="s">
        <v>56</v>
      </c>
      <c r="C454" t="s">
        <v>35</v>
      </c>
      <c r="D454" t="s">
        <v>87</v>
      </c>
      <c r="E454" t="s">
        <v>554</v>
      </c>
      <c r="F454" t="s">
        <v>58</v>
      </c>
      <c r="G454" t="s">
        <v>39</v>
      </c>
      <c r="H454" s="1">
        <v>44296</v>
      </c>
      <c r="I454" s="1">
        <v>44332</v>
      </c>
      <c r="J454" s="1">
        <v>44267</v>
      </c>
      <c r="K454" t="s">
        <v>49</v>
      </c>
      <c r="L454" s="1">
        <v>44298</v>
      </c>
      <c r="M454">
        <v>640599</v>
      </c>
      <c r="N454" t="s">
        <v>41</v>
      </c>
      <c r="O454" t="s">
        <v>94</v>
      </c>
      <c r="P454" t="s">
        <v>51</v>
      </c>
      <c r="Q454" t="s">
        <v>55</v>
      </c>
      <c r="R454">
        <v>50000</v>
      </c>
      <c r="S454">
        <v>0.13700000000000001</v>
      </c>
      <c r="T454">
        <v>306</v>
      </c>
      <c r="U454">
        <v>9.8799999999999999E-2</v>
      </c>
      <c r="V454">
        <v>9500</v>
      </c>
      <c r="W454">
        <v>14</v>
      </c>
      <c r="X454">
        <v>10796</v>
      </c>
    </row>
    <row r="455" spans="1:24" x14ac:dyDescent="0.35">
      <c r="A455">
        <v>623786</v>
      </c>
      <c r="B455" t="s">
        <v>61</v>
      </c>
      <c r="C455" t="s">
        <v>35</v>
      </c>
      <c r="D455" t="s">
        <v>87</v>
      </c>
      <c r="E455" t="s">
        <v>555</v>
      </c>
      <c r="F455" t="s">
        <v>58</v>
      </c>
      <c r="G455" t="s">
        <v>39</v>
      </c>
      <c r="H455" s="1">
        <v>44540</v>
      </c>
      <c r="I455" s="1">
        <v>44392</v>
      </c>
      <c r="J455" s="1">
        <v>44543</v>
      </c>
      <c r="K455" t="s">
        <v>49</v>
      </c>
      <c r="L455" s="1">
        <v>44574</v>
      </c>
      <c r="M455">
        <v>799415</v>
      </c>
      <c r="N455" t="s">
        <v>41</v>
      </c>
      <c r="O455" t="s">
        <v>60</v>
      </c>
      <c r="P455" t="s">
        <v>51</v>
      </c>
      <c r="Q455" t="s">
        <v>55</v>
      </c>
      <c r="R455">
        <v>48000</v>
      </c>
      <c r="S455">
        <v>8.9300000000000004E-2</v>
      </c>
      <c r="T455">
        <v>159.59</v>
      </c>
      <c r="U455">
        <v>9.2499999999999999E-2</v>
      </c>
      <c r="V455">
        <v>5000</v>
      </c>
      <c r="W455">
        <v>5</v>
      </c>
      <c r="X455">
        <v>5745</v>
      </c>
    </row>
    <row r="456" spans="1:24" x14ac:dyDescent="0.35">
      <c r="A456">
        <v>447596</v>
      </c>
      <c r="B456" t="s">
        <v>117</v>
      </c>
      <c r="C456" t="s">
        <v>35</v>
      </c>
      <c r="D456" t="s">
        <v>87</v>
      </c>
      <c r="E456" t="s">
        <v>556</v>
      </c>
      <c r="F456" t="s">
        <v>58</v>
      </c>
      <c r="G456" t="s">
        <v>39</v>
      </c>
      <c r="H456" s="1">
        <v>44478</v>
      </c>
      <c r="I456" s="1">
        <v>44332</v>
      </c>
      <c r="J456" s="1">
        <v>44267</v>
      </c>
      <c r="K456" t="s">
        <v>49</v>
      </c>
      <c r="L456" s="1">
        <v>44298</v>
      </c>
      <c r="M456">
        <v>548440</v>
      </c>
      <c r="N456" t="s">
        <v>41</v>
      </c>
      <c r="O456" t="s">
        <v>84</v>
      </c>
      <c r="P456" t="s">
        <v>51</v>
      </c>
      <c r="Q456" t="s">
        <v>55</v>
      </c>
      <c r="R456">
        <v>60000</v>
      </c>
      <c r="S456">
        <v>2.8199999999999999E-2</v>
      </c>
      <c r="T456">
        <v>333</v>
      </c>
      <c r="U456">
        <v>0.12180000000000001</v>
      </c>
      <c r="V456">
        <v>10000</v>
      </c>
      <c r="W456">
        <v>12</v>
      </c>
      <c r="X456">
        <v>11753</v>
      </c>
    </row>
    <row r="457" spans="1:24" x14ac:dyDescent="0.35">
      <c r="A457">
        <v>668426</v>
      </c>
      <c r="B457" t="s">
        <v>76</v>
      </c>
      <c r="C457" t="s">
        <v>35</v>
      </c>
      <c r="D457" t="s">
        <v>130</v>
      </c>
      <c r="E457" t="s">
        <v>557</v>
      </c>
      <c r="F457" t="s">
        <v>58</v>
      </c>
      <c r="G457" t="s">
        <v>39</v>
      </c>
      <c r="H457" s="1">
        <v>44238</v>
      </c>
      <c r="I457" s="1">
        <v>44240</v>
      </c>
      <c r="J457" s="1">
        <v>44209</v>
      </c>
      <c r="K457" t="s">
        <v>49</v>
      </c>
      <c r="L457" s="1">
        <v>44240</v>
      </c>
      <c r="M457">
        <v>854631</v>
      </c>
      <c r="N457" t="s">
        <v>41</v>
      </c>
      <c r="O457" t="s">
        <v>86</v>
      </c>
      <c r="P457" t="s">
        <v>51</v>
      </c>
      <c r="Q457" t="s">
        <v>55</v>
      </c>
      <c r="R457">
        <v>56000</v>
      </c>
      <c r="S457">
        <v>0.21640000000000001</v>
      </c>
      <c r="T457">
        <v>113.55</v>
      </c>
      <c r="U457">
        <v>0.1037</v>
      </c>
      <c r="V457">
        <v>3500</v>
      </c>
      <c r="W457">
        <v>20</v>
      </c>
      <c r="X457">
        <v>3991</v>
      </c>
    </row>
    <row r="458" spans="1:24" x14ac:dyDescent="0.35">
      <c r="A458">
        <v>470293</v>
      </c>
      <c r="B458" t="s">
        <v>147</v>
      </c>
      <c r="C458" t="s">
        <v>35</v>
      </c>
      <c r="D458" t="s">
        <v>46</v>
      </c>
      <c r="E458" t="s">
        <v>558</v>
      </c>
      <c r="F458" t="s">
        <v>58</v>
      </c>
      <c r="G458" t="s">
        <v>39</v>
      </c>
      <c r="H458" s="1">
        <v>44539</v>
      </c>
      <c r="I458" s="1">
        <v>44332</v>
      </c>
      <c r="J458" s="1">
        <v>44209</v>
      </c>
      <c r="K458" t="s">
        <v>49</v>
      </c>
      <c r="L458" s="1">
        <v>44240</v>
      </c>
      <c r="M458">
        <v>593697</v>
      </c>
      <c r="N458" t="s">
        <v>41</v>
      </c>
      <c r="O458" t="s">
        <v>60</v>
      </c>
      <c r="P458" t="s">
        <v>51</v>
      </c>
      <c r="Q458" t="s">
        <v>55</v>
      </c>
      <c r="R458">
        <v>28000</v>
      </c>
      <c r="S458">
        <v>0.21049999999999999</v>
      </c>
      <c r="T458">
        <v>276.94</v>
      </c>
      <c r="U458">
        <v>0.1148</v>
      </c>
      <c r="V458">
        <v>8400</v>
      </c>
      <c r="W458">
        <v>5</v>
      </c>
      <c r="X458">
        <v>9970</v>
      </c>
    </row>
    <row r="459" spans="1:24" x14ac:dyDescent="0.35">
      <c r="A459">
        <v>611203</v>
      </c>
      <c r="B459" t="s">
        <v>79</v>
      </c>
      <c r="C459" t="s">
        <v>35</v>
      </c>
      <c r="D459" t="s">
        <v>36</v>
      </c>
      <c r="E459" t="s">
        <v>559</v>
      </c>
      <c r="F459" t="s">
        <v>58</v>
      </c>
      <c r="G459" t="s">
        <v>39</v>
      </c>
      <c r="H459" s="1">
        <v>44510</v>
      </c>
      <c r="I459" s="1">
        <v>44332</v>
      </c>
      <c r="J459" s="1">
        <v>44543</v>
      </c>
      <c r="K459" t="s">
        <v>49</v>
      </c>
      <c r="L459" s="1">
        <v>44574</v>
      </c>
      <c r="M459">
        <v>783808</v>
      </c>
      <c r="N459" t="s">
        <v>41</v>
      </c>
      <c r="O459" t="s">
        <v>94</v>
      </c>
      <c r="P459" t="s">
        <v>51</v>
      </c>
      <c r="Q459" t="s">
        <v>55</v>
      </c>
      <c r="R459">
        <v>52000</v>
      </c>
      <c r="S459">
        <v>6.2300000000000001E-2</v>
      </c>
      <c r="T459">
        <v>79.36</v>
      </c>
      <c r="U459">
        <v>8.8800000000000004E-2</v>
      </c>
      <c r="V459">
        <v>2500</v>
      </c>
      <c r="W459">
        <v>6</v>
      </c>
      <c r="X459">
        <v>2857</v>
      </c>
    </row>
    <row r="460" spans="1:24" x14ac:dyDescent="0.35">
      <c r="A460">
        <v>416365</v>
      </c>
      <c r="B460" t="s">
        <v>56</v>
      </c>
      <c r="C460" t="s">
        <v>35</v>
      </c>
      <c r="D460" t="s">
        <v>36</v>
      </c>
      <c r="E460" t="s">
        <v>560</v>
      </c>
      <c r="F460" t="s">
        <v>58</v>
      </c>
      <c r="G460" t="s">
        <v>39</v>
      </c>
      <c r="H460" s="1">
        <v>44386</v>
      </c>
      <c r="I460" s="1">
        <v>44540</v>
      </c>
      <c r="J460" s="1">
        <v>44540</v>
      </c>
      <c r="K460" t="s">
        <v>49</v>
      </c>
      <c r="L460" s="1">
        <v>44571</v>
      </c>
      <c r="M460">
        <v>484841</v>
      </c>
      <c r="N460" t="s">
        <v>41</v>
      </c>
      <c r="O460" t="s">
        <v>84</v>
      </c>
      <c r="P460" t="s">
        <v>51</v>
      </c>
      <c r="Q460" t="s">
        <v>55</v>
      </c>
      <c r="R460">
        <v>30000</v>
      </c>
      <c r="S460">
        <v>5.3999999999999999E-2</v>
      </c>
      <c r="T460">
        <v>278.58</v>
      </c>
      <c r="U460">
        <v>0.11890000000000001</v>
      </c>
      <c r="V460">
        <v>8400</v>
      </c>
      <c r="W460">
        <v>4</v>
      </c>
      <c r="X460">
        <v>9610</v>
      </c>
    </row>
    <row r="461" spans="1:24" x14ac:dyDescent="0.35">
      <c r="A461">
        <v>460657</v>
      </c>
      <c r="B461" t="s">
        <v>114</v>
      </c>
      <c r="C461" t="s">
        <v>35</v>
      </c>
      <c r="D461" t="s">
        <v>36</v>
      </c>
      <c r="E461" t="s">
        <v>561</v>
      </c>
      <c r="F461" t="s">
        <v>58</v>
      </c>
      <c r="G461" t="s">
        <v>39</v>
      </c>
      <c r="H461" s="1">
        <v>44509</v>
      </c>
      <c r="I461" s="1">
        <v>44390</v>
      </c>
      <c r="J461" s="1">
        <v>44542</v>
      </c>
      <c r="K461" t="s">
        <v>49</v>
      </c>
      <c r="L461" s="1">
        <v>44573</v>
      </c>
      <c r="M461">
        <v>575227</v>
      </c>
      <c r="N461" t="s">
        <v>41</v>
      </c>
      <c r="O461" t="s">
        <v>81</v>
      </c>
      <c r="P461" t="s">
        <v>51</v>
      </c>
      <c r="Q461" t="s">
        <v>55</v>
      </c>
      <c r="R461">
        <v>15600</v>
      </c>
      <c r="S461">
        <v>0.2369</v>
      </c>
      <c r="T461">
        <v>40.159999999999997</v>
      </c>
      <c r="U461">
        <v>0.12529999999999999</v>
      </c>
      <c r="V461">
        <v>1200</v>
      </c>
      <c r="W461">
        <v>4</v>
      </c>
      <c r="X461">
        <v>1446</v>
      </c>
    </row>
    <row r="462" spans="1:24" x14ac:dyDescent="0.35">
      <c r="A462">
        <v>445199</v>
      </c>
      <c r="B462" t="s">
        <v>168</v>
      </c>
      <c r="C462" t="s">
        <v>35</v>
      </c>
      <c r="D462" t="s">
        <v>36</v>
      </c>
      <c r="E462" t="s">
        <v>562</v>
      </c>
      <c r="F462" t="s">
        <v>58</v>
      </c>
      <c r="G462" t="s">
        <v>39</v>
      </c>
      <c r="H462" s="1">
        <v>44478</v>
      </c>
      <c r="I462" s="1">
        <v>44330</v>
      </c>
      <c r="J462" s="1">
        <v>44207</v>
      </c>
      <c r="K462" t="s">
        <v>49</v>
      </c>
      <c r="L462" s="1">
        <v>44238</v>
      </c>
      <c r="M462">
        <v>543489</v>
      </c>
      <c r="N462" t="s">
        <v>41</v>
      </c>
      <c r="O462" t="s">
        <v>81</v>
      </c>
      <c r="P462" t="s">
        <v>51</v>
      </c>
      <c r="Q462" t="s">
        <v>55</v>
      </c>
      <c r="R462">
        <v>75000</v>
      </c>
      <c r="S462">
        <v>0.14149999999999999</v>
      </c>
      <c r="T462">
        <v>568.92999999999995</v>
      </c>
      <c r="U462">
        <v>0.12529999999999999</v>
      </c>
      <c r="V462">
        <v>17000</v>
      </c>
      <c r="W462">
        <v>6</v>
      </c>
      <c r="X462">
        <v>19046</v>
      </c>
    </row>
    <row r="463" spans="1:24" x14ac:dyDescent="0.35">
      <c r="A463">
        <v>508406</v>
      </c>
      <c r="B463" t="s">
        <v>45</v>
      </c>
      <c r="C463" t="s">
        <v>35</v>
      </c>
      <c r="D463" t="s">
        <v>36</v>
      </c>
      <c r="E463" t="s">
        <v>563</v>
      </c>
      <c r="F463" t="s">
        <v>58</v>
      </c>
      <c r="G463" t="s">
        <v>39</v>
      </c>
      <c r="H463" s="1">
        <v>44296</v>
      </c>
      <c r="I463" s="1">
        <v>44422</v>
      </c>
      <c r="J463" s="1">
        <v>44451</v>
      </c>
      <c r="K463" t="s">
        <v>49</v>
      </c>
      <c r="L463" s="1">
        <v>44481</v>
      </c>
      <c r="M463">
        <v>655976</v>
      </c>
      <c r="N463" t="s">
        <v>41</v>
      </c>
      <c r="O463" t="s">
        <v>81</v>
      </c>
      <c r="P463" t="s">
        <v>51</v>
      </c>
      <c r="Q463" t="s">
        <v>55</v>
      </c>
      <c r="R463">
        <v>46344</v>
      </c>
      <c r="S463">
        <v>0.1139</v>
      </c>
      <c r="T463">
        <v>115.19</v>
      </c>
      <c r="U463">
        <v>0.11360000000000001</v>
      </c>
      <c r="V463">
        <v>3500</v>
      </c>
      <c r="W463">
        <v>15</v>
      </c>
      <c r="X463">
        <v>4109</v>
      </c>
    </row>
    <row r="464" spans="1:24" x14ac:dyDescent="0.35">
      <c r="A464">
        <v>1018500</v>
      </c>
      <c r="B464" t="s">
        <v>95</v>
      </c>
      <c r="C464" t="s">
        <v>35</v>
      </c>
      <c r="D464" t="s">
        <v>102</v>
      </c>
      <c r="E464" t="s">
        <v>564</v>
      </c>
      <c r="F464" t="s">
        <v>58</v>
      </c>
      <c r="G464" t="s">
        <v>39</v>
      </c>
      <c r="H464" s="1">
        <v>44511</v>
      </c>
      <c r="I464" s="1">
        <v>44392</v>
      </c>
      <c r="J464" s="1">
        <v>44544</v>
      </c>
      <c r="K464" t="s">
        <v>49</v>
      </c>
      <c r="L464" s="1">
        <v>44575</v>
      </c>
      <c r="M464">
        <v>1246948</v>
      </c>
      <c r="N464" t="s">
        <v>41</v>
      </c>
      <c r="O464" t="s">
        <v>84</v>
      </c>
      <c r="P464" t="s">
        <v>51</v>
      </c>
      <c r="Q464" t="s">
        <v>55</v>
      </c>
      <c r="R464">
        <v>45000</v>
      </c>
      <c r="S464">
        <v>9.1999999999999998E-2</v>
      </c>
      <c r="T464">
        <v>120.3</v>
      </c>
      <c r="U464">
        <v>0.1242</v>
      </c>
      <c r="V464">
        <v>3600</v>
      </c>
      <c r="W464">
        <v>27</v>
      </c>
      <c r="X464">
        <v>4331</v>
      </c>
    </row>
    <row r="465" spans="1:24" x14ac:dyDescent="0.35">
      <c r="A465">
        <v>480331</v>
      </c>
      <c r="B465" t="s">
        <v>129</v>
      </c>
      <c r="C465" t="s">
        <v>35</v>
      </c>
      <c r="D465" t="s">
        <v>46</v>
      </c>
      <c r="E465" t="s">
        <v>565</v>
      </c>
      <c r="F465" t="s">
        <v>58</v>
      </c>
      <c r="G465" t="s">
        <v>39</v>
      </c>
      <c r="H465" s="1">
        <v>44206</v>
      </c>
      <c r="I465" s="1">
        <v>44240</v>
      </c>
      <c r="J465" s="1">
        <v>44240</v>
      </c>
      <c r="K465" t="s">
        <v>49</v>
      </c>
      <c r="L465" s="1">
        <v>44268</v>
      </c>
      <c r="M465">
        <v>610554</v>
      </c>
      <c r="N465" t="s">
        <v>41</v>
      </c>
      <c r="O465" t="s">
        <v>81</v>
      </c>
      <c r="P465" t="s">
        <v>51</v>
      </c>
      <c r="Q465" t="s">
        <v>55</v>
      </c>
      <c r="R465">
        <v>66000</v>
      </c>
      <c r="S465">
        <v>0.1842</v>
      </c>
      <c r="T465">
        <v>83.93</v>
      </c>
      <c r="U465">
        <v>0.11360000000000001</v>
      </c>
      <c r="V465">
        <v>2550</v>
      </c>
      <c r="W465">
        <v>19</v>
      </c>
      <c r="X465">
        <v>3021</v>
      </c>
    </row>
    <row r="466" spans="1:24" x14ac:dyDescent="0.35">
      <c r="A466">
        <v>349212</v>
      </c>
      <c r="B466" t="s">
        <v>168</v>
      </c>
      <c r="C466" t="s">
        <v>35</v>
      </c>
      <c r="D466" t="s">
        <v>92</v>
      </c>
      <c r="E466" t="s">
        <v>566</v>
      </c>
      <c r="F466" t="s">
        <v>58</v>
      </c>
      <c r="G466" t="s">
        <v>39</v>
      </c>
      <c r="H466" s="1">
        <v>44355</v>
      </c>
      <c r="I466" s="1">
        <v>44240</v>
      </c>
      <c r="J466" s="1">
        <v>44387</v>
      </c>
      <c r="K466" t="s">
        <v>49</v>
      </c>
      <c r="L466" s="1">
        <v>44418</v>
      </c>
      <c r="M466">
        <v>350763</v>
      </c>
      <c r="N466" t="s">
        <v>41</v>
      </c>
      <c r="O466" t="s">
        <v>86</v>
      </c>
      <c r="P466" t="s">
        <v>51</v>
      </c>
      <c r="Q466" t="s">
        <v>55</v>
      </c>
      <c r="R466">
        <v>60000</v>
      </c>
      <c r="S466">
        <v>0.1434</v>
      </c>
      <c r="T466">
        <v>161.53</v>
      </c>
      <c r="U466">
        <v>0.1008</v>
      </c>
      <c r="V466">
        <v>5000</v>
      </c>
      <c r="W466">
        <v>11</v>
      </c>
      <c r="X466">
        <v>5713</v>
      </c>
    </row>
    <row r="467" spans="1:24" x14ac:dyDescent="0.35">
      <c r="A467">
        <v>452094</v>
      </c>
      <c r="B467" t="s">
        <v>34</v>
      </c>
      <c r="C467" t="s">
        <v>35</v>
      </c>
      <c r="D467" t="s">
        <v>92</v>
      </c>
      <c r="E467" t="s">
        <v>567</v>
      </c>
      <c r="F467" t="s">
        <v>58</v>
      </c>
      <c r="G467" t="s">
        <v>39</v>
      </c>
      <c r="H467" s="1">
        <v>44478</v>
      </c>
      <c r="I467" s="1">
        <v>44515</v>
      </c>
      <c r="J467" s="1">
        <v>44479</v>
      </c>
      <c r="K467" t="s">
        <v>49</v>
      </c>
      <c r="L467" s="1">
        <v>44510</v>
      </c>
      <c r="M467">
        <v>557659</v>
      </c>
      <c r="N467" t="s">
        <v>41</v>
      </c>
      <c r="O467" t="s">
        <v>81</v>
      </c>
      <c r="P467" t="s">
        <v>51</v>
      </c>
      <c r="Q467" t="s">
        <v>55</v>
      </c>
      <c r="R467">
        <v>13440</v>
      </c>
      <c r="S467">
        <v>2.0500000000000001E-2</v>
      </c>
      <c r="T467">
        <v>160.63999999999999</v>
      </c>
      <c r="U467">
        <v>0.12529999999999999</v>
      </c>
      <c r="V467">
        <v>4800</v>
      </c>
      <c r="W467">
        <v>5</v>
      </c>
      <c r="X467">
        <v>5286</v>
      </c>
    </row>
    <row r="468" spans="1:24" x14ac:dyDescent="0.35">
      <c r="A468">
        <v>643114</v>
      </c>
      <c r="B468" t="s">
        <v>56</v>
      </c>
      <c r="C468" t="s">
        <v>35</v>
      </c>
      <c r="D468" t="s">
        <v>67</v>
      </c>
      <c r="E468" t="s">
        <v>568</v>
      </c>
      <c r="F468" t="s">
        <v>58</v>
      </c>
      <c r="G468" t="s">
        <v>39</v>
      </c>
      <c r="H468" s="1">
        <v>44207</v>
      </c>
      <c r="I468" s="1">
        <v>44332</v>
      </c>
      <c r="J468" s="1">
        <v>44481</v>
      </c>
      <c r="K468" t="s">
        <v>49</v>
      </c>
      <c r="L468" s="1">
        <v>44512</v>
      </c>
      <c r="M468">
        <v>823060</v>
      </c>
      <c r="N468" t="s">
        <v>41</v>
      </c>
      <c r="O468" t="s">
        <v>60</v>
      </c>
      <c r="P468" t="s">
        <v>51</v>
      </c>
      <c r="Q468" t="s">
        <v>55</v>
      </c>
      <c r="R468">
        <v>60000</v>
      </c>
      <c r="S468">
        <v>0.06</v>
      </c>
      <c r="T468">
        <v>178.74</v>
      </c>
      <c r="U468">
        <v>9.2499999999999999E-2</v>
      </c>
      <c r="V468">
        <v>5600</v>
      </c>
      <c r="W468">
        <v>33</v>
      </c>
      <c r="X468">
        <v>6256</v>
      </c>
    </row>
    <row r="469" spans="1:24" x14ac:dyDescent="0.35">
      <c r="A469">
        <v>719263</v>
      </c>
      <c r="B469" t="s">
        <v>45</v>
      </c>
      <c r="C469" t="s">
        <v>35</v>
      </c>
      <c r="D469" t="s">
        <v>67</v>
      </c>
      <c r="E469" t="s">
        <v>569</v>
      </c>
      <c r="F469" t="s">
        <v>58</v>
      </c>
      <c r="G469" t="s">
        <v>39</v>
      </c>
      <c r="H469" s="1">
        <v>44297</v>
      </c>
      <c r="I469" s="1">
        <v>44300</v>
      </c>
      <c r="J469" s="1">
        <v>44300</v>
      </c>
      <c r="K469" t="s">
        <v>49</v>
      </c>
      <c r="L469" s="1">
        <v>44330</v>
      </c>
      <c r="M469">
        <v>913586</v>
      </c>
      <c r="N469" t="s">
        <v>41</v>
      </c>
      <c r="O469" t="s">
        <v>86</v>
      </c>
      <c r="P469" t="s">
        <v>51</v>
      </c>
      <c r="Q469" t="s">
        <v>55</v>
      </c>
      <c r="R469">
        <v>68000</v>
      </c>
      <c r="S469">
        <v>0.11840000000000001</v>
      </c>
      <c r="T469">
        <v>275.76</v>
      </c>
      <c r="U469">
        <v>0.1037</v>
      </c>
      <c r="V469">
        <v>8500</v>
      </c>
      <c r="W469">
        <v>11</v>
      </c>
      <c r="X469">
        <v>9927</v>
      </c>
    </row>
    <row r="470" spans="1:24" x14ac:dyDescent="0.35">
      <c r="A470">
        <v>740758</v>
      </c>
      <c r="B470" t="s">
        <v>45</v>
      </c>
      <c r="C470" t="s">
        <v>35</v>
      </c>
      <c r="D470" t="s">
        <v>67</v>
      </c>
      <c r="E470" t="s">
        <v>570</v>
      </c>
      <c r="F470" t="s">
        <v>58</v>
      </c>
      <c r="G470" t="s">
        <v>39</v>
      </c>
      <c r="H470" s="1">
        <v>44450</v>
      </c>
      <c r="I470" s="1">
        <v>44332</v>
      </c>
      <c r="J470" s="1">
        <v>44453</v>
      </c>
      <c r="K470" t="s">
        <v>49</v>
      </c>
      <c r="L470" s="1">
        <v>44483</v>
      </c>
      <c r="M470">
        <v>938523</v>
      </c>
      <c r="N470" t="s">
        <v>41</v>
      </c>
      <c r="O470" t="s">
        <v>84</v>
      </c>
      <c r="P470" t="s">
        <v>51</v>
      </c>
      <c r="Q470" t="s">
        <v>55</v>
      </c>
      <c r="R470">
        <v>32000</v>
      </c>
      <c r="S470">
        <v>8.3599999999999994E-2</v>
      </c>
      <c r="T470">
        <v>230.8</v>
      </c>
      <c r="U470">
        <v>0.1149</v>
      </c>
      <c r="V470">
        <v>7000</v>
      </c>
      <c r="W470">
        <v>10</v>
      </c>
      <c r="X470">
        <v>8309</v>
      </c>
    </row>
    <row r="471" spans="1:24" x14ac:dyDescent="0.35">
      <c r="A471">
        <v>820142</v>
      </c>
      <c r="B471" t="s">
        <v>205</v>
      </c>
      <c r="C471" t="s">
        <v>35</v>
      </c>
      <c r="D471" t="s">
        <v>52</v>
      </c>
      <c r="E471" t="s">
        <v>571</v>
      </c>
      <c r="F471" t="s">
        <v>58</v>
      </c>
      <c r="G471" t="s">
        <v>39</v>
      </c>
      <c r="H471" s="1">
        <v>44388</v>
      </c>
      <c r="I471" s="1">
        <v>44361</v>
      </c>
      <c r="J471" s="1">
        <v>44450</v>
      </c>
      <c r="K471" t="s">
        <v>49</v>
      </c>
      <c r="L471" s="1">
        <v>44480</v>
      </c>
      <c r="M471">
        <v>1028341</v>
      </c>
      <c r="N471" t="s">
        <v>41</v>
      </c>
      <c r="O471" t="s">
        <v>60</v>
      </c>
      <c r="P471" t="s">
        <v>51</v>
      </c>
      <c r="Q471" t="s">
        <v>55</v>
      </c>
      <c r="R471">
        <v>35000</v>
      </c>
      <c r="S471">
        <v>0.25679999999999997</v>
      </c>
      <c r="T471">
        <v>58.59</v>
      </c>
      <c r="U471">
        <v>0.10589999999999999</v>
      </c>
      <c r="V471">
        <v>1800</v>
      </c>
      <c r="W471">
        <v>28</v>
      </c>
      <c r="X471">
        <v>1816</v>
      </c>
    </row>
    <row r="472" spans="1:24" x14ac:dyDescent="0.35">
      <c r="A472">
        <v>729952</v>
      </c>
      <c r="B472" t="s">
        <v>98</v>
      </c>
      <c r="C472" t="s">
        <v>35</v>
      </c>
      <c r="D472" t="s">
        <v>87</v>
      </c>
      <c r="E472" t="s">
        <v>572</v>
      </c>
      <c r="F472" t="s">
        <v>58</v>
      </c>
      <c r="G472" t="s">
        <v>39</v>
      </c>
      <c r="H472" s="1">
        <v>44297</v>
      </c>
      <c r="I472" s="1">
        <v>44421</v>
      </c>
      <c r="J472" s="1">
        <v>44421</v>
      </c>
      <c r="K472" t="s">
        <v>49</v>
      </c>
      <c r="L472" s="1">
        <v>44452</v>
      </c>
      <c r="M472">
        <v>925837</v>
      </c>
      <c r="N472" t="s">
        <v>41</v>
      </c>
      <c r="O472" t="s">
        <v>60</v>
      </c>
      <c r="P472" t="s">
        <v>51</v>
      </c>
      <c r="Q472" t="s">
        <v>55</v>
      </c>
      <c r="R472">
        <v>52000</v>
      </c>
      <c r="S472">
        <v>0.2165</v>
      </c>
      <c r="T472">
        <v>209.74</v>
      </c>
      <c r="U472">
        <v>0.1</v>
      </c>
      <c r="V472">
        <v>6500</v>
      </c>
      <c r="W472">
        <v>12</v>
      </c>
      <c r="X472">
        <v>7475</v>
      </c>
    </row>
    <row r="473" spans="1:24" x14ac:dyDescent="0.35">
      <c r="A473">
        <v>750212</v>
      </c>
      <c r="B473" t="s">
        <v>134</v>
      </c>
      <c r="C473" t="s">
        <v>35</v>
      </c>
      <c r="D473" t="s">
        <v>87</v>
      </c>
      <c r="E473" t="s">
        <v>573</v>
      </c>
      <c r="F473" t="s">
        <v>58</v>
      </c>
      <c r="G473" t="s">
        <v>39</v>
      </c>
      <c r="H473" s="1">
        <v>44327</v>
      </c>
      <c r="I473" s="1">
        <v>44515</v>
      </c>
      <c r="J473" s="1">
        <v>44330</v>
      </c>
      <c r="K473" t="s">
        <v>49</v>
      </c>
      <c r="L473" s="1">
        <v>44361</v>
      </c>
      <c r="M473">
        <v>949517</v>
      </c>
      <c r="N473" t="s">
        <v>41</v>
      </c>
      <c r="O473" t="s">
        <v>84</v>
      </c>
      <c r="P473" t="s">
        <v>51</v>
      </c>
      <c r="Q473" t="s">
        <v>55</v>
      </c>
      <c r="R473">
        <v>24000</v>
      </c>
      <c r="S473">
        <v>1.9E-2</v>
      </c>
      <c r="T473">
        <v>197.83</v>
      </c>
      <c r="U473">
        <v>0.1149</v>
      </c>
      <c r="V473">
        <v>6000</v>
      </c>
      <c r="W473">
        <v>19</v>
      </c>
      <c r="X473">
        <v>7122</v>
      </c>
    </row>
    <row r="474" spans="1:24" x14ac:dyDescent="0.35">
      <c r="A474">
        <v>627854</v>
      </c>
      <c r="B474" t="s">
        <v>168</v>
      </c>
      <c r="C474" t="s">
        <v>35</v>
      </c>
      <c r="D474" t="s">
        <v>36</v>
      </c>
      <c r="E474" t="s">
        <v>574</v>
      </c>
      <c r="F474" t="s">
        <v>58</v>
      </c>
      <c r="G474" t="s">
        <v>39</v>
      </c>
      <c r="H474" s="1">
        <v>44540</v>
      </c>
      <c r="I474" s="1">
        <v>44332</v>
      </c>
      <c r="J474" s="1">
        <v>44543</v>
      </c>
      <c r="K474" t="s">
        <v>49</v>
      </c>
      <c r="L474" s="1">
        <v>44574</v>
      </c>
      <c r="M474">
        <v>804561</v>
      </c>
      <c r="N474" t="s">
        <v>41</v>
      </c>
      <c r="O474" t="s">
        <v>81</v>
      </c>
      <c r="P474" t="s">
        <v>51</v>
      </c>
      <c r="Q474" t="s">
        <v>55</v>
      </c>
      <c r="R474">
        <v>50000</v>
      </c>
      <c r="S474">
        <v>0.1603</v>
      </c>
      <c r="T474">
        <v>155.69999999999999</v>
      </c>
      <c r="U474">
        <v>0.1036</v>
      </c>
      <c r="V474">
        <v>4800</v>
      </c>
      <c r="W474">
        <v>17</v>
      </c>
      <c r="X474">
        <v>5605</v>
      </c>
    </row>
    <row r="475" spans="1:24" x14ac:dyDescent="0.35">
      <c r="A475">
        <v>476497</v>
      </c>
      <c r="B475" t="s">
        <v>134</v>
      </c>
      <c r="C475" t="s">
        <v>35</v>
      </c>
      <c r="D475" t="s">
        <v>36</v>
      </c>
      <c r="F475" t="s">
        <v>58</v>
      </c>
      <c r="G475" t="s">
        <v>39</v>
      </c>
      <c r="H475" s="1">
        <v>44206</v>
      </c>
      <c r="I475" s="1">
        <v>44302</v>
      </c>
      <c r="J475" s="1">
        <v>44209</v>
      </c>
      <c r="K475" t="s">
        <v>49</v>
      </c>
      <c r="L475" s="1">
        <v>44240</v>
      </c>
      <c r="M475">
        <v>603653</v>
      </c>
      <c r="N475" t="s">
        <v>41</v>
      </c>
      <c r="O475" t="s">
        <v>81</v>
      </c>
      <c r="P475" t="s">
        <v>51</v>
      </c>
      <c r="Q475" t="s">
        <v>55</v>
      </c>
      <c r="R475">
        <v>24000</v>
      </c>
      <c r="S475">
        <v>0.2175</v>
      </c>
      <c r="T475">
        <v>209.17</v>
      </c>
      <c r="U475">
        <v>0.12529999999999999</v>
      </c>
      <c r="V475">
        <v>6250</v>
      </c>
      <c r="W475">
        <v>22</v>
      </c>
      <c r="X475">
        <v>7530</v>
      </c>
    </row>
    <row r="476" spans="1:24" x14ac:dyDescent="0.35">
      <c r="A476">
        <v>458811</v>
      </c>
      <c r="B476" t="s">
        <v>72</v>
      </c>
      <c r="C476" t="s">
        <v>35</v>
      </c>
      <c r="D476" t="s">
        <v>119</v>
      </c>
      <c r="E476" t="s">
        <v>575</v>
      </c>
      <c r="F476" t="s">
        <v>58</v>
      </c>
      <c r="G476" t="s">
        <v>39</v>
      </c>
      <c r="H476" s="1">
        <v>44509</v>
      </c>
      <c r="I476" s="1">
        <v>44451</v>
      </c>
      <c r="J476" s="1">
        <v>44451</v>
      </c>
      <c r="K476" t="s">
        <v>49</v>
      </c>
      <c r="L476" s="1">
        <v>44481</v>
      </c>
      <c r="M476">
        <v>571384</v>
      </c>
      <c r="N476" t="s">
        <v>41</v>
      </c>
      <c r="O476" t="s">
        <v>81</v>
      </c>
      <c r="P476" t="s">
        <v>51</v>
      </c>
      <c r="Q476" t="s">
        <v>55</v>
      </c>
      <c r="R476">
        <v>57000</v>
      </c>
      <c r="S476">
        <v>0.1128</v>
      </c>
      <c r="T476">
        <v>251</v>
      </c>
      <c r="U476">
        <v>0.12529999999999999</v>
      </c>
      <c r="V476">
        <v>7500</v>
      </c>
      <c r="W476">
        <v>14</v>
      </c>
      <c r="X476">
        <v>9028</v>
      </c>
    </row>
    <row r="477" spans="1:24" x14ac:dyDescent="0.35">
      <c r="A477">
        <v>450443</v>
      </c>
      <c r="B477" t="s">
        <v>95</v>
      </c>
      <c r="C477" t="s">
        <v>35</v>
      </c>
      <c r="D477" t="s">
        <v>92</v>
      </c>
      <c r="F477" t="s">
        <v>58</v>
      </c>
      <c r="G477" t="s">
        <v>39</v>
      </c>
      <c r="H477" s="1">
        <v>44478</v>
      </c>
      <c r="I477" s="1">
        <v>44510</v>
      </c>
      <c r="J477" s="1">
        <v>44479</v>
      </c>
      <c r="K477" t="s">
        <v>49</v>
      </c>
      <c r="L477" s="1">
        <v>44510</v>
      </c>
      <c r="M477">
        <v>554017</v>
      </c>
      <c r="N477" t="s">
        <v>41</v>
      </c>
      <c r="O477" t="s">
        <v>81</v>
      </c>
      <c r="P477" t="s">
        <v>51</v>
      </c>
      <c r="Q477" t="s">
        <v>55</v>
      </c>
      <c r="R477">
        <v>61000</v>
      </c>
      <c r="S477">
        <v>3.2899999999999999E-2</v>
      </c>
      <c r="T477">
        <v>481.92</v>
      </c>
      <c r="U477">
        <v>0.12529999999999999</v>
      </c>
      <c r="V477">
        <v>14400</v>
      </c>
      <c r="W477">
        <v>4</v>
      </c>
      <c r="X477">
        <v>15446</v>
      </c>
    </row>
    <row r="478" spans="1:24" x14ac:dyDescent="0.35">
      <c r="A478">
        <v>400735</v>
      </c>
      <c r="B478" t="s">
        <v>114</v>
      </c>
      <c r="C478" t="s">
        <v>35</v>
      </c>
      <c r="D478" t="s">
        <v>62</v>
      </c>
      <c r="E478" t="s">
        <v>576</v>
      </c>
      <c r="F478" t="s">
        <v>58</v>
      </c>
      <c r="G478" t="s">
        <v>39</v>
      </c>
      <c r="H478" s="1">
        <v>44325</v>
      </c>
      <c r="I478" s="1">
        <v>44357</v>
      </c>
      <c r="J478" s="1">
        <v>44357</v>
      </c>
      <c r="K478" t="s">
        <v>49</v>
      </c>
      <c r="L478" s="1">
        <v>44387</v>
      </c>
      <c r="M478">
        <v>444228</v>
      </c>
      <c r="N478" t="s">
        <v>41</v>
      </c>
      <c r="O478" t="s">
        <v>60</v>
      </c>
      <c r="P478" t="s">
        <v>51</v>
      </c>
      <c r="Q478" t="s">
        <v>55</v>
      </c>
      <c r="R478">
        <v>58000</v>
      </c>
      <c r="S478">
        <v>0.15409999999999999</v>
      </c>
      <c r="T478">
        <v>32.869999999999997</v>
      </c>
      <c r="U478">
        <v>0.11260000000000001</v>
      </c>
      <c r="V478">
        <v>1000</v>
      </c>
      <c r="W478">
        <v>24</v>
      </c>
      <c r="X478">
        <v>1104</v>
      </c>
    </row>
    <row r="479" spans="1:24" x14ac:dyDescent="0.35">
      <c r="A479">
        <v>834311</v>
      </c>
      <c r="B479" t="s">
        <v>246</v>
      </c>
      <c r="C479" t="s">
        <v>35</v>
      </c>
      <c r="D479" t="s">
        <v>62</v>
      </c>
      <c r="E479" t="s">
        <v>577</v>
      </c>
      <c r="F479" t="s">
        <v>58</v>
      </c>
      <c r="G479" t="s">
        <v>39</v>
      </c>
      <c r="H479" s="1">
        <v>44419</v>
      </c>
      <c r="I479" s="1">
        <v>44484</v>
      </c>
      <c r="J479" s="1">
        <v>44241</v>
      </c>
      <c r="K479" t="s">
        <v>49</v>
      </c>
      <c r="L479" s="1">
        <v>44269</v>
      </c>
      <c r="M479">
        <v>1044140</v>
      </c>
      <c r="N479" t="s">
        <v>41</v>
      </c>
      <c r="O479" t="s">
        <v>60</v>
      </c>
      <c r="P479" t="s">
        <v>51</v>
      </c>
      <c r="Q479" t="s">
        <v>55</v>
      </c>
      <c r="R479">
        <v>35000</v>
      </c>
      <c r="S479">
        <v>0.14130000000000001</v>
      </c>
      <c r="T479">
        <v>175.75</v>
      </c>
      <c r="U479">
        <v>0.10589999999999999</v>
      </c>
      <c r="V479">
        <v>5400</v>
      </c>
      <c r="W479">
        <v>26</v>
      </c>
      <c r="X479">
        <v>6295</v>
      </c>
    </row>
    <row r="480" spans="1:24" x14ac:dyDescent="0.35">
      <c r="A480">
        <v>1044459</v>
      </c>
      <c r="B480" t="s">
        <v>154</v>
      </c>
      <c r="C480" t="s">
        <v>35</v>
      </c>
      <c r="D480" t="s">
        <v>67</v>
      </c>
      <c r="E480" t="s">
        <v>578</v>
      </c>
      <c r="F480" t="s">
        <v>58</v>
      </c>
      <c r="G480" t="s">
        <v>39</v>
      </c>
      <c r="H480" s="1">
        <v>44541</v>
      </c>
      <c r="I480" s="1">
        <v>44271</v>
      </c>
      <c r="J480" s="1">
        <v>44330</v>
      </c>
      <c r="K480" t="s">
        <v>49</v>
      </c>
      <c r="L480" s="1">
        <v>44361</v>
      </c>
      <c r="M480">
        <v>1274808</v>
      </c>
      <c r="N480" t="s">
        <v>41</v>
      </c>
      <c r="O480" t="s">
        <v>60</v>
      </c>
      <c r="P480" t="s">
        <v>51</v>
      </c>
      <c r="Q480" t="s">
        <v>55</v>
      </c>
      <c r="R480">
        <v>24500</v>
      </c>
      <c r="S480">
        <v>3.3799999999999997E-2</v>
      </c>
      <c r="T480">
        <v>156.36000000000001</v>
      </c>
      <c r="U480">
        <v>0.1065</v>
      </c>
      <c r="V480">
        <v>4800</v>
      </c>
      <c r="W480">
        <v>8</v>
      </c>
      <c r="X480">
        <v>5591</v>
      </c>
    </row>
    <row r="481" spans="1:24" x14ac:dyDescent="0.35">
      <c r="A481">
        <v>424016</v>
      </c>
      <c r="B481" t="s">
        <v>168</v>
      </c>
      <c r="C481" t="s">
        <v>35</v>
      </c>
      <c r="D481" t="s">
        <v>52</v>
      </c>
      <c r="E481" t="s">
        <v>579</v>
      </c>
      <c r="F481" t="s">
        <v>58</v>
      </c>
      <c r="G481" t="s">
        <v>39</v>
      </c>
      <c r="H481" s="1">
        <v>44386</v>
      </c>
      <c r="I481" s="1">
        <v>44328</v>
      </c>
      <c r="J481" s="1">
        <v>44266</v>
      </c>
      <c r="K481" t="s">
        <v>49</v>
      </c>
      <c r="L481" s="1">
        <v>44297</v>
      </c>
      <c r="M481">
        <v>499463</v>
      </c>
      <c r="N481" t="s">
        <v>41</v>
      </c>
      <c r="O481" t="s">
        <v>84</v>
      </c>
      <c r="P481" t="s">
        <v>51</v>
      </c>
      <c r="Q481" t="s">
        <v>55</v>
      </c>
      <c r="R481">
        <v>35400</v>
      </c>
      <c r="S481">
        <v>0.21149999999999999</v>
      </c>
      <c r="T481">
        <v>318.38</v>
      </c>
      <c r="U481">
        <v>0.11890000000000001</v>
      </c>
      <c r="V481">
        <v>9600</v>
      </c>
      <c r="W481">
        <v>36</v>
      </c>
      <c r="X481">
        <v>11027</v>
      </c>
    </row>
    <row r="482" spans="1:24" x14ac:dyDescent="0.35">
      <c r="A482">
        <v>422307</v>
      </c>
      <c r="B482" t="s">
        <v>79</v>
      </c>
      <c r="C482" t="s">
        <v>35</v>
      </c>
      <c r="D482" t="s">
        <v>136</v>
      </c>
      <c r="E482" t="s">
        <v>580</v>
      </c>
      <c r="F482" t="s">
        <v>58</v>
      </c>
      <c r="G482" t="s">
        <v>39</v>
      </c>
      <c r="H482" s="1">
        <v>44386</v>
      </c>
      <c r="I482" s="1">
        <v>44484</v>
      </c>
      <c r="J482" s="1">
        <v>44479</v>
      </c>
      <c r="K482" t="s">
        <v>49</v>
      </c>
      <c r="L482" s="1">
        <v>44510</v>
      </c>
      <c r="M482">
        <v>496747</v>
      </c>
      <c r="N482" t="s">
        <v>41</v>
      </c>
      <c r="O482" t="s">
        <v>94</v>
      </c>
      <c r="P482" t="s">
        <v>51</v>
      </c>
      <c r="Q482" t="s">
        <v>55</v>
      </c>
      <c r="R482">
        <v>65000</v>
      </c>
      <c r="S482">
        <v>0.11650000000000001</v>
      </c>
      <c r="T482">
        <v>245.36</v>
      </c>
      <c r="U482">
        <v>0.1095</v>
      </c>
      <c r="V482">
        <v>7500</v>
      </c>
      <c r="W482">
        <v>22</v>
      </c>
      <c r="X482">
        <v>8306</v>
      </c>
    </row>
    <row r="483" spans="1:24" x14ac:dyDescent="0.35">
      <c r="A483">
        <v>384414</v>
      </c>
      <c r="B483" t="s">
        <v>72</v>
      </c>
      <c r="C483" t="s">
        <v>35</v>
      </c>
      <c r="D483" t="s">
        <v>92</v>
      </c>
      <c r="E483" t="s">
        <v>581</v>
      </c>
      <c r="F483" t="s">
        <v>38</v>
      </c>
      <c r="G483" t="s">
        <v>39</v>
      </c>
      <c r="H483" s="1">
        <v>44264</v>
      </c>
      <c r="I483" s="1">
        <v>44239</v>
      </c>
      <c r="J483" s="1">
        <v>44267</v>
      </c>
      <c r="K483" t="s">
        <v>49</v>
      </c>
      <c r="L483" s="1">
        <v>44298</v>
      </c>
      <c r="M483">
        <v>415486</v>
      </c>
      <c r="N483" t="s">
        <v>41</v>
      </c>
      <c r="O483" t="s">
        <v>170</v>
      </c>
      <c r="P483" t="s">
        <v>51</v>
      </c>
      <c r="Q483" t="s">
        <v>55</v>
      </c>
      <c r="R483">
        <v>40000</v>
      </c>
      <c r="S483">
        <v>8.9999999999999993E-3</v>
      </c>
      <c r="T483">
        <v>301.2</v>
      </c>
      <c r="U483">
        <v>0.12529999999999999</v>
      </c>
      <c r="V483">
        <v>9000</v>
      </c>
      <c r="W483">
        <v>12</v>
      </c>
      <c r="X483">
        <v>10716</v>
      </c>
    </row>
    <row r="484" spans="1:24" x14ac:dyDescent="0.35">
      <c r="A484">
        <v>420601</v>
      </c>
      <c r="B484" t="s">
        <v>168</v>
      </c>
      <c r="C484" t="s">
        <v>35</v>
      </c>
      <c r="D484" t="s">
        <v>92</v>
      </c>
      <c r="E484" t="s">
        <v>582</v>
      </c>
      <c r="F484" t="s">
        <v>38</v>
      </c>
      <c r="G484" t="s">
        <v>39</v>
      </c>
      <c r="H484" s="1">
        <v>44386</v>
      </c>
      <c r="I484" s="1">
        <v>44389</v>
      </c>
      <c r="J484" s="1">
        <v>44389</v>
      </c>
      <c r="K484" t="s">
        <v>49</v>
      </c>
      <c r="L484" s="1">
        <v>44420</v>
      </c>
      <c r="M484">
        <v>494016</v>
      </c>
      <c r="N484" t="s">
        <v>41</v>
      </c>
      <c r="O484" t="s">
        <v>42</v>
      </c>
      <c r="P484" t="s">
        <v>51</v>
      </c>
      <c r="Q484" t="s">
        <v>55</v>
      </c>
      <c r="R484">
        <v>30000</v>
      </c>
      <c r="S484">
        <v>0.22839999999999999</v>
      </c>
      <c r="T484">
        <v>162.83000000000001</v>
      </c>
      <c r="U484">
        <v>0.13469999999999999</v>
      </c>
      <c r="V484">
        <v>4800</v>
      </c>
      <c r="W484">
        <v>8</v>
      </c>
      <c r="X484">
        <v>5862</v>
      </c>
    </row>
    <row r="485" spans="1:24" x14ac:dyDescent="0.35">
      <c r="A485">
        <v>431106</v>
      </c>
      <c r="B485" t="s">
        <v>95</v>
      </c>
      <c r="C485" t="s">
        <v>35</v>
      </c>
      <c r="D485" t="s">
        <v>62</v>
      </c>
      <c r="E485" t="s">
        <v>583</v>
      </c>
      <c r="F485" t="s">
        <v>38</v>
      </c>
      <c r="G485" t="s">
        <v>39</v>
      </c>
      <c r="H485" s="1">
        <v>44417</v>
      </c>
      <c r="I485" s="1">
        <v>44454</v>
      </c>
      <c r="J485" s="1">
        <v>44420</v>
      </c>
      <c r="K485" t="s">
        <v>49</v>
      </c>
      <c r="L485" s="1">
        <v>44451</v>
      </c>
      <c r="M485">
        <v>511552</v>
      </c>
      <c r="N485" t="s">
        <v>41</v>
      </c>
      <c r="O485" t="s">
        <v>170</v>
      </c>
      <c r="P485" t="s">
        <v>51</v>
      </c>
      <c r="Q485" t="s">
        <v>55</v>
      </c>
      <c r="R485">
        <v>48000</v>
      </c>
      <c r="S485">
        <v>0.2051</v>
      </c>
      <c r="T485">
        <v>251</v>
      </c>
      <c r="U485">
        <v>0.12529999999999999</v>
      </c>
      <c r="V485">
        <v>7500</v>
      </c>
      <c r="W485">
        <v>19</v>
      </c>
      <c r="X485">
        <v>9036</v>
      </c>
    </row>
    <row r="486" spans="1:24" x14ac:dyDescent="0.35">
      <c r="A486">
        <v>352163</v>
      </c>
      <c r="B486" t="s">
        <v>95</v>
      </c>
      <c r="C486" t="s">
        <v>35</v>
      </c>
      <c r="D486" t="s">
        <v>62</v>
      </c>
      <c r="E486" t="s">
        <v>584</v>
      </c>
      <c r="F486" t="s">
        <v>38</v>
      </c>
      <c r="G486" t="s">
        <v>39</v>
      </c>
      <c r="H486" s="1">
        <v>44385</v>
      </c>
      <c r="I486" s="1">
        <v>44454</v>
      </c>
      <c r="J486" s="1">
        <v>44419</v>
      </c>
      <c r="K486" t="s">
        <v>49</v>
      </c>
      <c r="L486" s="1">
        <v>44450</v>
      </c>
      <c r="M486">
        <v>355104</v>
      </c>
      <c r="N486" t="s">
        <v>41</v>
      </c>
      <c r="O486" t="s">
        <v>42</v>
      </c>
      <c r="P486" t="s">
        <v>51</v>
      </c>
      <c r="Q486" t="s">
        <v>55</v>
      </c>
      <c r="R486">
        <v>48000</v>
      </c>
      <c r="S486">
        <v>0.1477</v>
      </c>
      <c r="T486">
        <v>83.3</v>
      </c>
      <c r="U486">
        <v>0.1222</v>
      </c>
      <c r="V486">
        <v>6000</v>
      </c>
      <c r="W486">
        <v>19</v>
      </c>
      <c r="X486">
        <v>2999</v>
      </c>
    </row>
    <row r="487" spans="1:24" x14ac:dyDescent="0.35">
      <c r="A487">
        <v>524434</v>
      </c>
      <c r="B487" t="s">
        <v>45</v>
      </c>
      <c r="C487" t="s">
        <v>35</v>
      </c>
      <c r="D487" t="s">
        <v>119</v>
      </c>
      <c r="E487" t="s">
        <v>585</v>
      </c>
      <c r="F487" t="s">
        <v>38</v>
      </c>
      <c r="G487" t="s">
        <v>39</v>
      </c>
      <c r="H487" s="1">
        <v>44357</v>
      </c>
      <c r="I487" s="1">
        <v>44453</v>
      </c>
      <c r="J487" s="1">
        <v>44360</v>
      </c>
      <c r="K487" t="s">
        <v>49</v>
      </c>
      <c r="L487" s="1">
        <v>44390</v>
      </c>
      <c r="M487">
        <v>678537</v>
      </c>
      <c r="N487" t="s">
        <v>41</v>
      </c>
      <c r="O487" t="s">
        <v>170</v>
      </c>
      <c r="P487" t="s">
        <v>51</v>
      </c>
      <c r="Q487" t="s">
        <v>55</v>
      </c>
      <c r="R487">
        <v>31200</v>
      </c>
      <c r="S487">
        <v>7.6899999999999996E-2</v>
      </c>
      <c r="T487">
        <v>283.97000000000003</v>
      </c>
      <c r="U487">
        <v>0.1323</v>
      </c>
      <c r="V487">
        <v>8400</v>
      </c>
      <c r="W487">
        <v>8</v>
      </c>
      <c r="X487">
        <v>10224</v>
      </c>
    </row>
    <row r="488" spans="1:24" x14ac:dyDescent="0.35">
      <c r="A488">
        <v>315595</v>
      </c>
      <c r="B488" t="s">
        <v>34</v>
      </c>
      <c r="C488" t="s">
        <v>35</v>
      </c>
      <c r="D488" t="s">
        <v>67</v>
      </c>
      <c r="E488" t="s">
        <v>586</v>
      </c>
      <c r="F488" t="s">
        <v>38</v>
      </c>
      <c r="G488" t="s">
        <v>39</v>
      </c>
      <c r="H488" s="1">
        <v>44294</v>
      </c>
      <c r="I488" s="1">
        <v>44331</v>
      </c>
      <c r="J488" s="1">
        <v>44297</v>
      </c>
      <c r="K488" t="s">
        <v>49</v>
      </c>
      <c r="L488" s="1">
        <v>44327</v>
      </c>
      <c r="M488">
        <v>315589</v>
      </c>
      <c r="N488" t="s">
        <v>41</v>
      </c>
      <c r="O488" t="s">
        <v>42</v>
      </c>
      <c r="P488" t="s">
        <v>51</v>
      </c>
      <c r="Q488" t="s">
        <v>55</v>
      </c>
      <c r="R488">
        <v>78000</v>
      </c>
      <c r="S488">
        <v>0.13</v>
      </c>
      <c r="T488">
        <v>318.72000000000003</v>
      </c>
      <c r="U488">
        <v>0.1197</v>
      </c>
      <c r="V488">
        <v>9600</v>
      </c>
      <c r="W488">
        <v>12</v>
      </c>
      <c r="X488">
        <v>11465</v>
      </c>
    </row>
    <row r="489" spans="1:24" x14ac:dyDescent="0.35">
      <c r="A489">
        <v>1040921</v>
      </c>
      <c r="B489" t="s">
        <v>114</v>
      </c>
      <c r="C489" t="s">
        <v>35</v>
      </c>
      <c r="D489" t="s">
        <v>102</v>
      </c>
      <c r="E489" t="s">
        <v>587</v>
      </c>
      <c r="F489" t="s">
        <v>38</v>
      </c>
      <c r="G489" t="s">
        <v>39</v>
      </c>
      <c r="H489" s="1">
        <v>44511</v>
      </c>
      <c r="I489" s="1">
        <v>44332</v>
      </c>
      <c r="J489" s="1">
        <v>44330</v>
      </c>
      <c r="K489" t="s">
        <v>49</v>
      </c>
      <c r="L489" s="1">
        <v>44361</v>
      </c>
      <c r="M489">
        <v>1271130</v>
      </c>
      <c r="N489" t="s">
        <v>41</v>
      </c>
      <c r="O489" t="s">
        <v>170</v>
      </c>
      <c r="P489" t="s">
        <v>51</v>
      </c>
      <c r="Q489" t="s">
        <v>55</v>
      </c>
      <c r="R489">
        <v>108000</v>
      </c>
      <c r="S489">
        <v>6.83E-2</v>
      </c>
      <c r="T489">
        <v>373.24</v>
      </c>
      <c r="U489">
        <v>0.13489999999999999</v>
      </c>
      <c r="V489">
        <v>11000</v>
      </c>
      <c r="W489">
        <v>20</v>
      </c>
      <c r="X489">
        <v>13182</v>
      </c>
    </row>
    <row r="490" spans="1:24" x14ac:dyDescent="0.35">
      <c r="A490">
        <v>734300</v>
      </c>
      <c r="B490" t="s">
        <v>45</v>
      </c>
      <c r="C490" t="s">
        <v>35</v>
      </c>
      <c r="D490" t="s">
        <v>102</v>
      </c>
      <c r="E490" t="s">
        <v>588</v>
      </c>
      <c r="F490" t="s">
        <v>38</v>
      </c>
      <c r="G490" t="s">
        <v>39</v>
      </c>
      <c r="H490" s="1">
        <v>44297</v>
      </c>
      <c r="I490" s="1">
        <v>44301</v>
      </c>
      <c r="J490" s="1">
        <v>44330</v>
      </c>
      <c r="K490" t="s">
        <v>49</v>
      </c>
      <c r="L490" s="1">
        <v>44361</v>
      </c>
      <c r="M490">
        <v>930805</v>
      </c>
      <c r="N490" t="s">
        <v>41</v>
      </c>
      <c r="O490" t="s">
        <v>71</v>
      </c>
      <c r="P490" t="s">
        <v>51</v>
      </c>
      <c r="Q490" t="s">
        <v>55</v>
      </c>
      <c r="R490">
        <v>50000</v>
      </c>
      <c r="S490">
        <v>3.7699999999999997E-2</v>
      </c>
      <c r="T490">
        <v>337.23</v>
      </c>
      <c r="U490">
        <v>0.13059999999999999</v>
      </c>
      <c r="V490">
        <v>10000</v>
      </c>
      <c r="W490">
        <v>12</v>
      </c>
      <c r="X490">
        <v>12140</v>
      </c>
    </row>
    <row r="491" spans="1:24" x14ac:dyDescent="0.35">
      <c r="A491">
        <v>599419</v>
      </c>
      <c r="B491" t="s">
        <v>61</v>
      </c>
      <c r="C491" t="s">
        <v>35</v>
      </c>
      <c r="D491" t="s">
        <v>130</v>
      </c>
      <c r="E491" t="s">
        <v>589</v>
      </c>
      <c r="F491" t="s">
        <v>38</v>
      </c>
      <c r="G491" t="s">
        <v>39</v>
      </c>
      <c r="H491" s="1">
        <v>44479</v>
      </c>
      <c r="I491" s="1">
        <v>44513</v>
      </c>
      <c r="J491" s="1">
        <v>44451</v>
      </c>
      <c r="K491" t="s">
        <v>49</v>
      </c>
      <c r="L491" s="1">
        <v>44481</v>
      </c>
      <c r="M491">
        <v>769354</v>
      </c>
      <c r="N491" t="s">
        <v>41</v>
      </c>
      <c r="O491" t="s">
        <v>71</v>
      </c>
      <c r="P491" t="s">
        <v>51</v>
      </c>
      <c r="Q491" t="s">
        <v>55</v>
      </c>
      <c r="R491">
        <v>60000</v>
      </c>
      <c r="S491">
        <v>0.1762</v>
      </c>
      <c r="T491">
        <v>305.89999999999998</v>
      </c>
      <c r="U491">
        <v>0.1361</v>
      </c>
      <c r="V491">
        <v>9000</v>
      </c>
      <c r="W491">
        <v>16</v>
      </c>
      <c r="X491">
        <v>10611</v>
      </c>
    </row>
    <row r="492" spans="1:24" x14ac:dyDescent="0.35">
      <c r="A492">
        <v>577924</v>
      </c>
      <c r="B492" t="s">
        <v>45</v>
      </c>
      <c r="C492" t="s">
        <v>35</v>
      </c>
      <c r="D492" t="s">
        <v>130</v>
      </c>
      <c r="E492" t="s">
        <v>590</v>
      </c>
      <c r="F492" t="s">
        <v>38</v>
      </c>
      <c r="G492" t="s">
        <v>39</v>
      </c>
      <c r="H492" s="1">
        <v>44449</v>
      </c>
      <c r="I492" s="1">
        <v>44543</v>
      </c>
      <c r="J492" s="1">
        <v>44297</v>
      </c>
      <c r="K492" t="s">
        <v>49</v>
      </c>
      <c r="L492" s="1">
        <v>44327</v>
      </c>
      <c r="M492">
        <v>743115</v>
      </c>
      <c r="N492" t="s">
        <v>41</v>
      </c>
      <c r="O492" t="s">
        <v>42</v>
      </c>
      <c r="P492" t="s">
        <v>51</v>
      </c>
      <c r="Q492" t="s">
        <v>55</v>
      </c>
      <c r="R492">
        <v>48000</v>
      </c>
      <c r="S492">
        <v>0.1855</v>
      </c>
      <c r="T492">
        <v>137.4</v>
      </c>
      <c r="U492">
        <v>0.14349999999999999</v>
      </c>
      <c r="V492">
        <v>4000</v>
      </c>
      <c r="W492">
        <v>10</v>
      </c>
      <c r="X492">
        <v>4312</v>
      </c>
    </row>
    <row r="493" spans="1:24" x14ac:dyDescent="0.35">
      <c r="A493">
        <v>549794</v>
      </c>
      <c r="B493" t="s">
        <v>45</v>
      </c>
      <c r="C493" t="s">
        <v>35</v>
      </c>
      <c r="D493" t="s">
        <v>36</v>
      </c>
      <c r="E493" t="s">
        <v>591</v>
      </c>
      <c r="F493" t="s">
        <v>38</v>
      </c>
      <c r="G493" t="s">
        <v>39</v>
      </c>
      <c r="H493" s="1">
        <v>44387</v>
      </c>
      <c r="I493" s="1">
        <v>44421</v>
      </c>
      <c r="J493" s="1">
        <v>44421</v>
      </c>
      <c r="K493" t="s">
        <v>49</v>
      </c>
      <c r="L493" s="1">
        <v>44452</v>
      </c>
      <c r="M493">
        <v>708750</v>
      </c>
      <c r="N493" t="s">
        <v>41</v>
      </c>
      <c r="O493" t="s">
        <v>69</v>
      </c>
      <c r="P493" t="s">
        <v>51</v>
      </c>
      <c r="Q493" t="s">
        <v>55</v>
      </c>
      <c r="R493">
        <v>60000</v>
      </c>
      <c r="S493">
        <v>7.3400000000000007E-2</v>
      </c>
      <c r="T493">
        <v>136.68</v>
      </c>
      <c r="U493">
        <v>0.13980000000000001</v>
      </c>
      <c r="V493">
        <v>4000</v>
      </c>
      <c r="W493">
        <v>13</v>
      </c>
      <c r="X493">
        <v>4921</v>
      </c>
    </row>
    <row r="494" spans="1:24" x14ac:dyDescent="0.35">
      <c r="A494">
        <v>505273</v>
      </c>
      <c r="B494" t="s">
        <v>72</v>
      </c>
      <c r="C494" t="s">
        <v>35</v>
      </c>
      <c r="D494" t="s">
        <v>46</v>
      </c>
      <c r="E494" t="s">
        <v>592</v>
      </c>
      <c r="F494" t="s">
        <v>38</v>
      </c>
      <c r="G494" t="s">
        <v>39</v>
      </c>
      <c r="H494" s="1">
        <v>44296</v>
      </c>
      <c r="I494" s="1">
        <v>44329</v>
      </c>
      <c r="J494" s="1">
        <v>44329</v>
      </c>
      <c r="K494" t="s">
        <v>49</v>
      </c>
      <c r="L494" s="1">
        <v>44360</v>
      </c>
      <c r="M494">
        <v>650989</v>
      </c>
      <c r="N494" t="s">
        <v>41</v>
      </c>
      <c r="O494" t="s">
        <v>71</v>
      </c>
      <c r="P494" t="s">
        <v>51</v>
      </c>
      <c r="Q494" t="s">
        <v>55</v>
      </c>
      <c r="R494">
        <v>55000</v>
      </c>
      <c r="S494">
        <v>0.1588</v>
      </c>
      <c r="T494">
        <v>276.70999999999998</v>
      </c>
      <c r="U494">
        <v>0.13109999999999999</v>
      </c>
      <c r="V494">
        <v>8200</v>
      </c>
      <c r="W494">
        <v>11</v>
      </c>
      <c r="X494">
        <v>9962</v>
      </c>
    </row>
    <row r="495" spans="1:24" x14ac:dyDescent="0.35">
      <c r="A495">
        <v>557972</v>
      </c>
      <c r="B495" t="s">
        <v>95</v>
      </c>
      <c r="C495" t="s">
        <v>35</v>
      </c>
      <c r="D495" t="s">
        <v>92</v>
      </c>
      <c r="E495" t="s">
        <v>593</v>
      </c>
      <c r="F495" t="s">
        <v>38</v>
      </c>
      <c r="G495" t="s">
        <v>39</v>
      </c>
      <c r="H495" s="1">
        <v>44418</v>
      </c>
      <c r="I495" s="1">
        <v>44302</v>
      </c>
      <c r="J495" s="1">
        <v>44420</v>
      </c>
      <c r="K495" t="s">
        <v>49</v>
      </c>
      <c r="L495" s="1">
        <v>44451</v>
      </c>
      <c r="M495">
        <v>718339</v>
      </c>
      <c r="N495" t="s">
        <v>41</v>
      </c>
      <c r="O495" t="s">
        <v>42</v>
      </c>
      <c r="P495" t="s">
        <v>51</v>
      </c>
      <c r="Q495" t="s">
        <v>55</v>
      </c>
      <c r="R495">
        <v>28800</v>
      </c>
      <c r="S495">
        <v>0.1404</v>
      </c>
      <c r="T495">
        <v>317.72000000000003</v>
      </c>
      <c r="U495">
        <v>0.14349999999999999</v>
      </c>
      <c r="V495">
        <v>9250</v>
      </c>
      <c r="W495">
        <v>27</v>
      </c>
      <c r="X495">
        <v>11112</v>
      </c>
    </row>
    <row r="496" spans="1:24" x14ac:dyDescent="0.35">
      <c r="A496">
        <v>665015</v>
      </c>
      <c r="B496" t="s">
        <v>45</v>
      </c>
      <c r="C496" t="s">
        <v>35</v>
      </c>
      <c r="D496" t="s">
        <v>92</v>
      </c>
      <c r="E496" t="s">
        <v>594</v>
      </c>
      <c r="F496" t="s">
        <v>38</v>
      </c>
      <c r="G496" t="s">
        <v>39</v>
      </c>
      <c r="H496" s="1">
        <v>44238</v>
      </c>
      <c r="I496" s="1">
        <v>44241</v>
      </c>
      <c r="J496" s="1">
        <v>44241</v>
      </c>
      <c r="K496" t="s">
        <v>49</v>
      </c>
      <c r="L496" s="1">
        <v>44269</v>
      </c>
      <c r="M496">
        <v>850277</v>
      </c>
      <c r="N496" t="s">
        <v>41</v>
      </c>
      <c r="O496" t="s">
        <v>69</v>
      </c>
      <c r="P496" t="s">
        <v>51</v>
      </c>
      <c r="Q496" t="s">
        <v>55</v>
      </c>
      <c r="R496">
        <v>138000</v>
      </c>
      <c r="S496">
        <v>1.23E-2</v>
      </c>
      <c r="T496">
        <v>152.56</v>
      </c>
      <c r="U496">
        <v>0.1343</v>
      </c>
      <c r="V496">
        <v>4500</v>
      </c>
      <c r="W496">
        <v>15</v>
      </c>
      <c r="X496">
        <v>5520</v>
      </c>
    </row>
    <row r="497" spans="1:24" x14ac:dyDescent="0.35">
      <c r="A497">
        <v>987909</v>
      </c>
      <c r="B497" t="s">
        <v>163</v>
      </c>
      <c r="C497" t="s">
        <v>35</v>
      </c>
      <c r="D497" t="s">
        <v>119</v>
      </c>
      <c r="E497" t="s">
        <v>595</v>
      </c>
      <c r="F497" t="s">
        <v>38</v>
      </c>
      <c r="G497" t="s">
        <v>39</v>
      </c>
      <c r="H497" s="1">
        <v>44480</v>
      </c>
      <c r="I497" s="1">
        <v>44483</v>
      </c>
      <c r="J497" s="1">
        <v>44483</v>
      </c>
      <c r="K497" t="s">
        <v>49</v>
      </c>
      <c r="L497" s="1">
        <v>44514</v>
      </c>
      <c r="M497">
        <v>1212114</v>
      </c>
      <c r="N497" t="s">
        <v>41</v>
      </c>
      <c r="O497" t="s">
        <v>170</v>
      </c>
      <c r="P497" t="s">
        <v>51</v>
      </c>
      <c r="Q497" t="s">
        <v>55</v>
      </c>
      <c r="R497">
        <v>20400</v>
      </c>
      <c r="S497">
        <v>0.1241</v>
      </c>
      <c r="T497">
        <v>67.87</v>
      </c>
      <c r="U497">
        <v>0.13489999999999999</v>
      </c>
      <c r="V497">
        <v>2000</v>
      </c>
      <c r="W497">
        <v>7</v>
      </c>
      <c r="X497">
        <v>2443</v>
      </c>
    </row>
    <row r="498" spans="1:24" x14ac:dyDescent="0.35">
      <c r="A498">
        <v>676423</v>
      </c>
      <c r="B498" t="s">
        <v>56</v>
      </c>
      <c r="C498" t="s">
        <v>35</v>
      </c>
      <c r="D498" t="s">
        <v>119</v>
      </c>
      <c r="E498" t="s">
        <v>596</v>
      </c>
      <c r="F498" t="s">
        <v>38</v>
      </c>
      <c r="G498" t="s">
        <v>39</v>
      </c>
      <c r="H498" s="1">
        <v>44238</v>
      </c>
      <c r="I498" s="1">
        <v>44362</v>
      </c>
      <c r="J498" s="1">
        <v>44241</v>
      </c>
      <c r="K498" t="s">
        <v>49</v>
      </c>
      <c r="L498" s="1">
        <v>44269</v>
      </c>
      <c r="M498">
        <v>864390</v>
      </c>
      <c r="N498" t="s">
        <v>41</v>
      </c>
      <c r="O498" t="s">
        <v>71</v>
      </c>
      <c r="P498" t="s">
        <v>51</v>
      </c>
      <c r="Q498" t="s">
        <v>55</v>
      </c>
      <c r="R498">
        <v>38000</v>
      </c>
      <c r="S498">
        <v>1.17E-2</v>
      </c>
      <c r="T498">
        <v>101.17</v>
      </c>
      <c r="U498">
        <v>0.13059999999999999</v>
      </c>
      <c r="V498">
        <v>3000</v>
      </c>
      <c r="W498">
        <v>5</v>
      </c>
      <c r="X498">
        <v>3673</v>
      </c>
    </row>
    <row r="499" spans="1:24" x14ac:dyDescent="0.35">
      <c r="A499">
        <v>434616</v>
      </c>
      <c r="B499" t="s">
        <v>56</v>
      </c>
      <c r="C499" t="s">
        <v>35</v>
      </c>
      <c r="D499" t="s">
        <v>119</v>
      </c>
      <c r="E499" t="s">
        <v>597</v>
      </c>
      <c r="F499" t="s">
        <v>38</v>
      </c>
      <c r="G499" t="s">
        <v>39</v>
      </c>
      <c r="H499" s="1">
        <v>44417</v>
      </c>
      <c r="I499" s="1">
        <v>44332</v>
      </c>
      <c r="J499" s="1">
        <v>44420</v>
      </c>
      <c r="K499" t="s">
        <v>49</v>
      </c>
      <c r="L499" s="1">
        <v>44451</v>
      </c>
      <c r="M499">
        <v>518590</v>
      </c>
      <c r="N499" t="s">
        <v>41</v>
      </c>
      <c r="O499" t="s">
        <v>42</v>
      </c>
      <c r="P499" t="s">
        <v>51</v>
      </c>
      <c r="Q499" t="s">
        <v>55</v>
      </c>
      <c r="R499">
        <v>19000</v>
      </c>
      <c r="S499">
        <v>0.23050000000000001</v>
      </c>
      <c r="T499">
        <v>143.38</v>
      </c>
      <c r="U499">
        <v>0.13919999999999999</v>
      </c>
      <c r="V499">
        <v>4200</v>
      </c>
      <c r="W499">
        <v>5</v>
      </c>
      <c r="X499">
        <v>5148</v>
      </c>
    </row>
    <row r="500" spans="1:24" x14ac:dyDescent="0.35">
      <c r="A500">
        <v>431783</v>
      </c>
      <c r="B500" t="s">
        <v>269</v>
      </c>
      <c r="C500" t="s">
        <v>35</v>
      </c>
      <c r="D500" t="s">
        <v>119</v>
      </c>
      <c r="E500" t="s">
        <v>598</v>
      </c>
      <c r="F500" t="s">
        <v>38</v>
      </c>
      <c r="G500" t="s">
        <v>39</v>
      </c>
      <c r="H500" s="1">
        <v>44509</v>
      </c>
      <c r="I500" s="1">
        <v>44242</v>
      </c>
      <c r="J500" s="1">
        <v>44388</v>
      </c>
      <c r="K500" t="s">
        <v>49</v>
      </c>
      <c r="L500" s="1">
        <v>44419</v>
      </c>
      <c r="M500">
        <v>512743</v>
      </c>
      <c r="N500" t="s">
        <v>41</v>
      </c>
      <c r="O500" t="s">
        <v>54</v>
      </c>
      <c r="P500" t="s">
        <v>51</v>
      </c>
      <c r="Q500" t="s">
        <v>55</v>
      </c>
      <c r="R500">
        <v>7000</v>
      </c>
      <c r="S500">
        <v>0.13539999999999999</v>
      </c>
      <c r="T500">
        <v>34.31</v>
      </c>
      <c r="U500">
        <v>0.1426</v>
      </c>
      <c r="V500">
        <v>1000</v>
      </c>
      <c r="W500">
        <v>3</v>
      </c>
      <c r="X500">
        <v>1182</v>
      </c>
    </row>
    <row r="501" spans="1:24" x14ac:dyDescent="0.35">
      <c r="A501">
        <v>398355</v>
      </c>
      <c r="B501" t="s">
        <v>140</v>
      </c>
      <c r="C501" t="s">
        <v>35</v>
      </c>
      <c r="D501" t="s">
        <v>52</v>
      </c>
      <c r="E501" t="s">
        <v>599</v>
      </c>
      <c r="F501" t="s">
        <v>38</v>
      </c>
      <c r="G501" t="s">
        <v>39</v>
      </c>
      <c r="H501" s="1">
        <v>44295</v>
      </c>
      <c r="I501" s="1">
        <v>44540</v>
      </c>
      <c r="J501" s="1">
        <v>44540</v>
      </c>
      <c r="K501" t="s">
        <v>49</v>
      </c>
      <c r="L501" s="1">
        <v>44571</v>
      </c>
      <c r="M501">
        <v>439999</v>
      </c>
      <c r="N501" t="s">
        <v>41</v>
      </c>
      <c r="O501" t="s">
        <v>71</v>
      </c>
      <c r="P501" t="s">
        <v>51</v>
      </c>
      <c r="Q501" t="s">
        <v>55</v>
      </c>
      <c r="R501">
        <v>15000</v>
      </c>
      <c r="S501">
        <v>0.15279999999999999</v>
      </c>
      <c r="T501">
        <v>67.239999999999995</v>
      </c>
      <c r="U501">
        <v>0.12839999999999999</v>
      </c>
      <c r="V501">
        <v>2000</v>
      </c>
      <c r="W501">
        <v>15</v>
      </c>
      <c r="X501">
        <v>2184</v>
      </c>
    </row>
    <row r="502" spans="1:24" x14ac:dyDescent="0.35">
      <c r="A502">
        <v>1051325</v>
      </c>
      <c r="B502" t="s">
        <v>98</v>
      </c>
      <c r="C502" t="s">
        <v>35</v>
      </c>
      <c r="D502" t="s">
        <v>87</v>
      </c>
      <c r="E502" t="s">
        <v>600</v>
      </c>
      <c r="F502" t="s">
        <v>38</v>
      </c>
      <c r="G502" t="s">
        <v>39</v>
      </c>
      <c r="H502" s="1">
        <v>44541</v>
      </c>
      <c r="I502" s="1">
        <v>44332</v>
      </c>
      <c r="J502" s="1">
        <v>44240</v>
      </c>
      <c r="K502" t="s">
        <v>49</v>
      </c>
      <c r="L502" s="1">
        <v>44268</v>
      </c>
      <c r="M502">
        <v>1282623</v>
      </c>
      <c r="N502" t="s">
        <v>41</v>
      </c>
      <c r="O502" t="s">
        <v>42</v>
      </c>
      <c r="P502" t="s">
        <v>51</v>
      </c>
      <c r="Q502" t="s">
        <v>55</v>
      </c>
      <c r="R502">
        <v>29000</v>
      </c>
      <c r="S502">
        <v>2.7699999999999999E-2</v>
      </c>
      <c r="T502">
        <v>208.79</v>
      </c>
      <c r="U502">
        <v>0.1527</v>
      </c>
      <c r="V502">
        <v>6000</v>
      </c>
      <c r="W502">
        <v>5</v>
      </c>
      <c r="X502">
        <v>6908</v>
      </c>
    </row>
    <row r="503" spans="1:24" x14ac:dyDescent="0.35">
      <c r="A503">
        <v>383228</v>
      </c>
      <c r="B503" t="s">
        <v>56</v>
      </c>
      <c r="C503" t="s">
        <v>35</v>
      </c>
      <c r="D503" t="s">
        <v>52</v>
      </c>
      <c r="E503" t="s">
        <v>601</v>
      </c>
      <c r="F503" t="s">
        <v>38</v>
      </c>
      <c r="G503" t="s">
        <v>39</v>
      </c>
      <c r="H503" s="1">
        <v>44264</v>
      </c>
      <c r="I503" s="1">
        <v>44418</v>
      </c>
      <c r="J503" s="1">
        <v>44418</v>
      </c>
      <c r="K503" t="s">
        <v>49</v>
      </c>
      <c r="L503" s="1">
        <v>44449</v>
      </c>
      <c r="M503">
        <v>413399</v>
      </c>
      <c r="N503" t="s">
        <v>41</v>
      </c>
      <c r="O503" t="s">
        <v>42</v>
      </c>
      <c r="P503" t="s">
        <v>51</v>
      </c>
      <c r="Q503" t="s">
        <v>55</v>
      </c>
      <c r="R503">
        <v>54996</v>
      </c>
      <c r="S503">
        <v>5.5899999999999998E-2</v>
      </c>
      <c r="T503">
        <v>339.23</v>
      </c>
      <c r="U503">
        <v>0.13469999999999999</v>
      </c>
      <c r="V503">
        <v>10000</v>
      </c>
      <c r="W503">
        <v>35</v>
      </c>
      <c r="X503">
        <v>11216</v>
      </c>
    </row>
    <row r="504" spans="1:24" x14ac:dyDescent="0.35">
      <c r="A504">
        <v>707726</v>
      </c>
      <c r="B504" t="s">
        <v>61</v>
      </c>
      <c r="C504" t="s">
        <v>35</v>
      </c>
      <c r="D504" t="s">
        <v>36</v>
      </c>
      <c r="E504" t="s">
        <v>602</v>
      </c>
      <c r="F504" t="s">
        <v>38</v>
      </c>
      <c r="G504" t="s">
        <v>39</v>
      </c>
      <c r="H504" s="1">
        <v>44266</v>
      </c>
      <c r="I504" s="1">
        <v>44419</v>
      </c>
      <c r="J504" s="1">
        <v>44419</v>
      </c>
      <c r="K504" t="s">
        <v>49</v>
      </c>
      <c r="L504" s="1">
        <v>44450</v>
      </c>
      <c r="M504">
        <v>900107</v>
      </c>
      <c r="N504" t="s">
        <v>41</v>
      </c>
      <c r="O504" t="s">
        <v>69</v>
      </c>
      <c r="P504" t="s">
        <v>51</v>
      </c>
      <c r="Q504" t="s">
        <v>55</v>
      </c>
      <c r="R504">
        <v>48000</v>
      </c>
      <c r="S504">
        <v>5.0000000000000001E-3</v>
      </c>
      <c r="T504">
        <v>169.51</v>
      </c>
      <c r="U504">
        <v>0.1343</v>
      </c>
      <c r="V504">
        <v>5000</v>
      </c>
      <c r="W504">
        <v>18</v>
      </c>
      <c r="X504">
        <v>5216</v>
      </c>
    </row>
    <row r="505" spans="1:24" x14ac:dyDescent="0.35">
      <c r="A505">
        <v>790494</v>
      </c>
      <c r="B505" t="s">
        <v>158</v>
      </c>
      <c r="C505" t="s">
        <v>35</v>
      </c>
      <c r="D505" t="s">
        <v>62</v>
      </c>
      <c r="E505" t="s">
        <v>603</v>
      </c>
      <c r="F505" t="s">
        <v>38</v>
      </c>
      <c r="G505" t="s">
        <v>39</v>
      </c>
      <c r="H505" s="1">
        <v>44358</v>
      </c>
      <c r="I505" s="1">
        <v>44302</v>
      </c>
      <c r="J505" s="1">
        <v>44391</v>
      </c>
      <c r="K505" t="s">
        <v>49</v>
      </c>
      <c r="L505" s="1">
        <v>44422</v>
      </c>
      <c r="M505">
        <v>994637</v>
      </c>
      <c r="N505" t="s">
        <v>41</v>
      </c>
      <c r="O505" t="s">
        <v>71</v>
      </c>
      <c r="P505" t="s">
        <v>51</v>
      </c>
      <c r="Q505" t="s">
        <v>55</v>
      </c>
      <c r="R505">
        <v>33000</v>
      </c>
      <c r="S505">
        <v>0.17449999999999999</v>
      </c>
      <c r="T505">
        <v>114.52</v>
      </c>
      <c r="U505">
        <v>0.13489999999999999</v>
      </c>
      <c r="V505">
        <v>3375</v>
      </c>
      <c r="W505">
        <v>18</v>
      </c>
      <c r="X505">
        <v>4123</v>
      </c>
    </row>
    <row r="506" spans="1:24" x14ac:dyDescent="0.35">
      <c r="A506">
        <v>476319</v>
      </c>
      <c r="B506" t="s">
        <v>101</v>
      </c>
      <c r="C506" t="s">
        <v>35</v>
      </c>
      <c r="D506" t="s">
        <v>119</v>
      </c>
      <c r="E506" t="s">
        <v>604</v>
      </c>
      <c r="F506" t="s">
        <v>38</v>
      </c>
      <c r="G506" t="s">
        <v>39</v>
      </c>
      <c r="H506" s="1">
        <v>44237</v>
      </c>
      <c r="I506" s="1">
        <v>44332</v>
      </c>
      <c r="J506" s="1">
        <v>44268</v>
      </c>
      <c r="K506" t="s">
        <v>49</v>
      </c>
      <c r="L506" s="1">
        <v>44299</v>
      </c>
      <c r="M506">
        <v>603322</v>
      </c>
      <c r="N506" t="s">
        <v>41</v>
      </c>
      <c r="O506" t="s">
        <v>69</v>
      </c>
      <c r="P506" t="s">
        <v>51</v>
      </c>
      <c r="Q506" t="s">
        <v>55</v>
      </c>
      <c r="R506">
        <v>38896</v>
      </c>
      <c r="S506">
        <v>0.112</v>
      </c>
      <c r="T506">
        <v>244.26</v>
      </c>
      <c r="U506">
        <v>0.1348</v>
      </c>
      <c r="V506">
        <v>7200</v>
      </c>
      <c r="W506">
        <v>12</v>
      </c>
      <c r="X506">
        <v>8794</v>
      </c>
    </row>
    <row r="507" spans="1:24" x14ac:dyDescent="0.35">
      <c r="A507">
        <v>876428</v>
      </c>
      <c r="B507" t="s">
        <v>168</v>
      </c>
      <c r="C507" t="s">
        <v>35</v>
      </c>
      <c r="D507" t="s">
        <v>67</v>
      </c>
      <c r="E507" t="s">
        <v>605</v>
      </c>
      <c r="F507" t="s">
        <v>38</v>
      </c>
      <c r="G507" t="s">
        <v>39</v>
      </c>
      <c r="H507" s="1">
        <v>44450</v>
      </c>
      <c r="I507" s="1">
        <v>44302</v>
      </c>
      <c r="J507" s="1">
        <v>44208</v>
      </c>
      <c r="K507" t="s">
        <v>49</v>
      </c>
      <c r="L507" s="1">
        <v>44239</v>
      </c>
      <c r="M507">
        <v>1090999</v>
      </c>
      <c r="N507" t="s">
        <v>41</v>
      </c>
      <c r="O507" t="s">
        <v>42</v>
      </c>
      <c r="P507" t="s">
        <v>51</v>
      </c>
      <c r="Q507" t="s">
        <v>55</v>
      </c>
      <c r="R507">
        <v>35550</v>
      </c>
      <c r="S507">
        <v>0.10630000000000001</v>
      </c>
      <c r="T507">
        <v>172.82</v>
      </c>
      <c r="U507">
        <v>0.1479</v>
      </c>
      <c r="V507">
        <v>5000</v>
      </c>
      <c r="W507">
        <v>37</v>
      </c>
      <c r="X507">
        <v>5189</v>
      </c>
    </row>
    <row r="508" spans="1:24" x14ac:dyDescent="0.35">
      <c r="A508">
        <v>855501</v>
      </c>
      <c r="B508" t="s">
        <v>163</v>
      </c>
      <c r="C508" t="s">
        <v>35</v>
      </c>
      <c r="D508" t="s">
        <v>52</v>
      </c>
      <c r="E508" t="s">
        <v>606</v>
      </c>
      <c r="F508" t="s">
        <v>38</v>
      </c>
      <c r="G508" t="s">
        <v>39</v>
      </c>
      <c r="H508" s="1">
        <v>44419</v>
      </c>
      <c r="I508" s="1">
        <v>44330</v>
      </c>
      <c r="J508" s="1">
        <v>44513</v>
      </c>
      <c r="K508" t="s">
        <v>49</v>
      </c>
      <c r="L508" s="1">
        <v>44543</v>
      </c>
      <c r="M508">
        <v>1067817</v>
      </c>
      <c r="N508" t="s">
        <v>41</v>
      </c>
      <c r="O508" t="s">
        <v>54</v>
      </c>
      <c r="P508" t="s">
        <v>51</v>
      </c>
      <c r="Q508" t="s">
        <v>55</v>
      </c>
      <c r="R508">
        <v>58000</v>
      </c>
      <c r="S508">
        <v>8.4599999999999995E-2</v>
      </c>
      <c r="T508">
        <v>41.74</v>
      </c>
      <c r="U508">
        <v>0.15229999999999999</v>
      </c>
      <c r="V508">
        <v>1200</v>
      </c>
      <c r="W508">
        <v>9</v>
      </c>
      <c r="X508">
        <v>1475</v>
      </c>
    </row>
    <row r="509" spans="1:24" x14ac:dyDescent="0.35">
      <c r="A509">
        <v>789064</v>
      </c>
      <c r="B509" t="s">
        <v>138</v>
      </c>
      <c r="C509" t="s">
        <v>35</v>
      </c>
      <c r="D509" t="s">
        <v>87</v>
      </c>
      <c r="E509" t="s">
        <v>607</v>
      </c>
      <c r="F509" t="s">
        <v>38</v>
      </c>
      <c r="G509" t="s">
        <v>39</v>
      </c>
      <c r="H509" s="1">
        <v>44358</v>
      </c>
      <c r="I509" s="1">
        <v>44332</v>
      </c>
      <c r="J509" s="1">
        <v>44298</v>
      </c>
      <c r="K509" t="s">
        <v>49</v>
      </c>
      <c r="L509" s="1">
        <v>44328</v>
      </c>
      <c r="M509">
        <v>992893</v>
      </c>
      <c r="N509" t="s">
        <v>41</v>
      </c>
      <c r="O509" t="s">
        <v>69</v>
      </c>
      <c r="P509" t="s">
        <v>51</v>
      </c>
      <c r="Q509" t="s">
        <v>55</v>
      </c>
      <c r="R509">
        <v>86095</v>
      </c>
      <c r="S509">
        <v>0.11459999999999999</v>
      </c>
      <c r="T509">
        <v>136.69999999999999</v>
      </c>
      <c r="U509">
        <v>0.1399</v>
      </c>
      <c r="V509">
        <v>4000</v>
      </c>
      <c r="W509">
        <v>28</v>
      </c>
      <c r="X509">
        <v>4381</v>
      </c>
    </row>
    <row r="510" spans="1:24" x14ac:dyDescent="0.35">
      <c r="A510">
        <v>1038481</v>
      </c>
      <c r="B510" t="s">
        <v>45</v>
      </c>
      <c r="C510" t="s">
        <v>35</v>
      </c>
      <c r="D510" t="s">
        <v>130</v>
      </c>
      <c r="E510" t="s">
        <v>608</v>
      </c>
      <c r="F510" t="s">
        <v>38</v>
      </c>
      <c r="G510" t="s">
        <v>39</v>
      </c>
      <c r="H510" s="1">
        <v>44511</v>
      </c>
      <c r="I510" s="1">
        <v>44483</v>
      </c>
      <c r="J510" s="1">
        <v>44483</v>
      </c>
      <c r="K510" t="s">
        <v>49</v>
      </c>
      <c r="L510" s="1">
        <v>44514</v>
      </c>
      <c r="M510">
        <v>1268402</v>
      </c>
      <c r="N510" t="s">
        <v>41</v>
      </c>
      <c r="O510" t="s">
        <v>170</v>
      </c>
      <c r="P510" t="s">
        <v>51</v>
      </c>
      <c r="Q510" t="s">
        <v>55</v>
      </c>
      <c r="R510">
        <v>150000</v>
      </c>
      <c r="S510">
        <v>0.1691</v>
      </c>
      <c r="T510">
        <v>339.31</v>
      </c>
      <c r="U510">
        <v>0.13489999999999999</v>
      </c>
      <c r="V510">
        <v>10000</v>
      </c>
      <c r="W510">
        <v>28</v>
      </c>
      <c r="X510">
        <v>12204</v>
      </c>
    </row>
    <row r="511" spans="1:24" x14ac:dyDescent="0.35">
      <c r="A511">
        <v>535161</v>
      </c>
      <c r="B511" t="s">
        <v>147</v>
      </c>
      <c r="C511" t="s">
        <v>35</v>
      </c>
      <c r="D511" t="s">
        <v>52</v>
      </c>
      <c r="E511" t="s">
        <v>609</v>
      </c>
      <c r="F511" t="s">
        <v>38</v>
      </c>
      <c r="G511" t="s">
        <v>39</v>
      </c>
      <c r="H511" s="1">
        <v>44357</v>
      </c>
      <c r="I511" s="1">
        <v>44359</v>
      </c>
      <c r="J511" s="1">
        <v>44267</v>
      </c>
      <c r="K511" t="s">
        <v>49</v>
      </c>
      <c r="L511" s="1">
        <v>44298</v>
      </c>
      <c r="M511">
        <v>691548</v>
      </c>
      <c r="N511" t="s">
        <v>41</v>
      </c>
      <c r="O511" t="s">
        <v>42</v>
      </c>
      <c r="P511" t="s">
        <v>51</v>
      </c>
      <c r="Q511" t="s">
        <v>55</v>
      </c>
      <c r="R511">
        <v>42000</v>
      </c>
      <c r="S511">
        <v>0.13800000000000001</v>
      </c>
      <c r="T511">
        <v>164.87</v>
      </c>
      <c r="U511">
        <v>0.14349999999999999</v>
      </c>
      <c r="V511">
        <v>4800</v>
      </c>
      <c r="W511">
        <v>15</v>
      </c>
      <c r="X511">
        <v>5373</v>
      </c>
    </row>
    <row r="512" spans="1:24" x14ac:dyDescent="0.35">
      <c r="A512">
        <v>587088</v>
      </c>
      <c r="B512" t="s">
        <v>76</v>
      </c>
      <c r="C512" t="s">
        <v>35</v>
      </c>
      <c r="D512" t="s">
        <v>92</v>
      </c>
      <c r="E512" t="s">
        <v>610</v>
      </c>
      <c r="F512" t="s">
        <v>99</v>
      </c>
      <c r="G512" t="s">
        <v>39</v>
      </c>
      <c r="H512" s="1">
        <v>44449</v>
      </c>
      <c r="I512" s="1">
        <v>44482</v>
      </c>
      <c r="J512" s="1">
        <v>44482</v>
      </c>
      <c r="K512" t="s">
        <v>49</v>
      </c>
      <c r="L512" s="1">
        <v>44513</v>
      </c>
      <c r="M512">
        <v>754183</v>
      </c>
      <c r="N512" t="s">
        <v>41</v>
      </c>
      <c r="O512" t="s">
        <v>150</v>
      </c>
      <c r="P512" t="s">
        <v>51</v>
      </c>
      <c r="Q512" t="s">
        <v>55</v>
      </c>
      <c r="R512">
        <v>28800</v>
      </c>
      <c r="S512">
        <v>0.1108</v>
      </c>
      <c r="T512">
        <v>58.24</v>
      </c>
      <c r="U512">
        <v>0.15210000000000001</v>
      </c>
      <c r="V512">
        <v>1675</v>
      </c>
      <c r="W512">
        <v>8</v>
      </c>
      <c r="X512">
        <v>2097</v>
      </c>
    </row>
    <row r="513" spans="1:24" x14ac:dyDescent="0.35">
      <c r="A513">
        <v>349588</v>
      </c>
      <c r="B513" t="s">
        <v>98</v>
      </c>
      <c r="C513" t="s">
        <v>35</v>
      </c>
      <c r="D513" t="s">
        <v>92</v>
      </c>
      <c r="E513" t="s">
        <v>611</v>
      </c>
      <c r="F513" t="s">
        <v>99</v>
      </c>
      <c r="G513" t="s">
        <v>39</v>
      </c>
      <c r="H513" s="1">
        <v>44355</v>
      </c>
      <c r="I513" s="1">
        <v>44301</v>
      </c>
      <c r="J513" s="1">
        <v>44265</v>
      </c>
      <c r="K513" t="s">
        <v>49</v>
      </c>
      <c r="L513" s="1">
        <v>44296</v>
      </c>
      <c r="M513">
        <v>351284</v>
      </c>
      <c r="N513" t="s">
        <v>41</v>
      </c>
      <c r="O513" t="s">
        <v>150</v>
      </c>
      <c r="P513" t="s">
        <v>51</v>
      </c>
      <c r="Q513" t="s">
        <v>55</v>
      </c>
      <c r="R513">
        <v>32000</v>
      </c>
      <c r="S513">
        <v>4.7600000000000003E-2</v>
      </c>
      <c r="T513">
        <v>201.94</v>
      </c>
      <c r="U513">
        <v>0.12920000000000001</v>
      </c>
      <c r="V513">
        <v>6000</v>
      </c>
      <c r="W513">
        <v>7</v>
      </c>
      <c r="X513">
        <v>7024</v>
      </c>
    </row>
    <row r="514" spans="1:24" x14ac:dyDescent="0.35">
      <c r="A514">
        <v>635164</v>
      </c>
      <c r="B514" t="s">
        <v>117</v>
      </c>
      <c r="C514" t="s">
        <v>35</v>
      </c>
      <c r="D514" t="s">
        <v>119</v>
      </c>
      <c r="E514" t="s">
        <v>612</v>
      </c>
      <c r="F514" t="s">
        <v>99</v>
      </c>
      <c r="G514" t="s">
        <v>39</v>
      </c>
      <c r="H514" s="1">
        <v>44540</v>
      </c>
      <c r="I514" s="1">
        <v>44541</v>
      </c>
      <c r="J514" s="1">
        <v>44541</v>
      </c>
      <c r="K514" t="s">
        <v>49</v>
      </c>
      <c r="L514" s="1">
        <v>44572</v>
      </c>
      <c r="M514">
        <v>813659</v>
      </c>
      <c r="N514" t="s">
        <v>41</v>
      </c>
      <c r="O514" t="s">
        <v>100</v>
      </c>
      <c r="P514" t="s">
        <v>51</v>
      </c>
      <c r="Q514" t="s">
        <v>55</v>
      </c>
      <c r="R514">
        <v>60000</v>
      </c>
      <c r="S514">
        <v>9.74E-2</v>
      </c>
      <c r="T514">
        <v>82.14</v>
      </c>
      <c r="U514">
        <v>0.1409</v>
      </c>
      <c r="V514">
        <v>2400</v>
      </c>
      <c r="W514">
        <v>12</v>
      </c>
      <c r="X514">
        <v>2674</v>
      </c>
    </row>
    <row r="515" spans="1:24" x14ac:dyDescent="0.35">
      <c r="A515">
        <v>483058</v>
      </c>
      <c r="B515" t="s">
        <v>45</v>
      </c>
      <c r="C515" t="s">
        <v>35</v>
      </c>
      <c r="D515" t="s">
        <v>67</v>
      </c>
      <c r="E515" t="s">
        <v>613</v>
      </c>
      <c r="F515" t="s">
        <v>99</v>
      </c>
      <c r="G515" t="s">
        <v>39</v>
      </c>
      <c r="H515" s="1">
        <v>44237</v>
      </c>
      <c r="I515" s="1">
        <v>44332</v>
      </c>
      <c r="J515" s="1">
        <v>44240</v>
      </c>
      <c r="K515" t="s">
        <v>49</v>
      </c>
      <c r="L515" s="1">
        <v>44268</v>
      </c>
      <c r="M515">
        <v>614622</v>
      </c>
      <c r="N515" t="s">
        <v>41</v>
      </c>
      <c r="O515" t="s">
        <v>150</v>
      </c>
      <c r="P515" t="s">
        <v>51</v>
      </c>
      <c r="Q515" t="s">
        <v>55</v>
      </c>
      <c r="R515">
        <v>90000</v>
      </c>
      <c r="S515">
        <v>0.17599999999999999</v>
      </c>
      <c r="T515">
        <v>259.85000000000002</v>
      </c>
      <c r="U515">
        <v>0.14960000000000001</v>
      </c>
      <c r="V515">
        <v>7500</v>
      </c>
      <c r="W515">
        <v>38</v>
      </c>
      <c r="X515">
        <v>9355</v>
      </c>
    </row>
    <row r="516" spans="1:24" x14ac:dyDescent="0.35">
      <c r="A516">
        <v>390078</v>
      </c>
      <c r="B516" t="s">
        <v>56</v>
      </c>
      <c r="C516" t="s">
        <v>35</v>
      </c>
      <c r="D516" t="s">
        <v>130</v>
      </c>
      <c r="E516" t="s">
        <v>614</v>
      </c>
      <c r="F516" t="s">
        <v>99</v>
      </c>
      <c r="G516" t="s">
        <v>39</v>
      </c>
      <c r="H516" s="1">
        <v>44478</v>
      </c>
      <c r="I516" s="1">
        <v>44332</v>
      </c>
      <c r="J516" s="1">
        <v>44208</v>
      </c>
      <c r="K516" t="s">
        <v>49</v>
      </c>
      <c r="L516" s="1">
        <v>44239</v>
      </c>
      <c r="M516">
        <v>424810</v>
      </c>
      <c r="N516" t="s">
        <v>41</v>
      </c>
      <c r="O516" t="s">
        <v>150</v>
      </c>
      <c r="P516" t="s">
        <v>51</v>
      </c>
      <c r="Q516" t="s">
        <v>55</v>
      </c>
      <c r="R516">
        <v>73500</v>
      </c>
      <c r="S516">
        <v>0.18429999999999999</v>
      </c>
      <c r="T516">
        <v>207.87</v>
      </c>
      <c r="U516">
        <v>0.14960000000000001</v>
      </c>
      <c r="V516">
        <v>6000</v>
      </c>
      <c r="W516">
        <v>26</v>
      </c>
      <c r="X516">
        <v>7372</v>
      </c>
    </row>
    <row r="517" spans="1:24" x14ac:dyDescent="0.35">
      <c r="A517">
        <v>486673</v>
      </c>
      <c r="B517" t="s">
        <v>95</v>
      </c>
      <c r="C517" t="s">
        <v>35</v>
      </c>
      <c r="D517" t="s">
        <v>36</v>
      </c>
      <c r="E517" t="s">
        <v>615</v>
      </c>
      <c r="F517" t="s">
        <v>99</v>
      </c>
      <c r="G517" t="s">
        <v>39</v>
      </c>
      <c r="H517" s="1">
        <v>44237</v>
      </c>
      <c r="I517" s="1">
        <v>44302</v>
      </c>
      <c r="J517" s="1">
        <v>44268</v>
      </c>
      <c r="K517" t="s">
        <v>49</v>
      </c>
      <c r="L517" s="1">
        <v>44299</v>
      </c>
      <c r="M517">
        <v>620261</v>
      </c>
      <c r="N517" t="s">
        <v>41</v>
      </c>
      <c r="O517" t="s">
        <v>100</v>
      </c>
      <c r="P517" t="s">
        <v>51</v>
      </c>
      <c r="Q517" t="s">
        <v>55</v>
      </c>
      <c r="R517">
        <v>75000</v>
      </c>
      <c r="S517">
        <v>1.8599999999999998E-2</v>
      </c>
      <c r="T517">
        <v>199.9</v>
      </c>
      <c r="U517">
        <v>0.1459</v>
      </c>
      <c r="V517">
        <v>5800</v>
      </c>
      <c r="W517">
        <v>5</v>
      </c>
      <c r="X517">
        <v>7197</v>
      </c>
    </row>
    <row r="518" spans="1:24" x14ac:dyDescent="0.35">
      <c r="A518">
        <v>431288</v>
      </c>
      <c r="B518" t="s">
        <v>154</v>
      </c>
      <c r="C518" t="s">
        <v>35</v>
      </c>
      <c r="D518" t="s">
        <v>92</v>
      </c>
      <c r="E518" t="s">
        <v>616</v>
      </c>
      <c r="F518" t="s">
        <v>99</v>
      </c>
      <c r="G518" t="s">
        <v>39</v>
      </c>
      <c r="H518" s="1">
        <v>44417</v>
      </c>
      <c r="I518" s="1">
        <v>44332</v>
      </c>
      <c r="J518" s="1">
        <v>44298</v>
      </c>
      <c r="K518" t="s">
        <v>49</v>
      </c>
      <c r="L518" s="1">
        <v>44328</v>
      </c>
      <c r="M518">
        <v>511819</v>
      </c>
      <c r="N518" t="s">
        <v>41</v>
      </c>
      <c r="O518" t="s">
        <v>150</v>
      </c>
      <c r="P518" t="s">
        <v>51</v>
      </c>
      <c r="Q518" t="s">
        <v>55</v>
      </c>
      <c r="R518">
        <v>36500</v>
      </c>
      <c r="S518">
        <v>0.18579999999999999</v>
      </c>
      <c r="T518">
        <v>297.95</v>
      </c>
      <c r="U518">
        <v>0.14960000000000001</v>
      </c>
      <c r="V518">
        <v>8600</v>
      </c>
      <c r="W518">
        <v>10</v>
      </c>
      <c r="X518">
        <v>10690</v>
      </c>
    </row>
    <row r="519" spans="1:24" x14ac:dyDescent="0.35">
      <c r="A519">
        <v>882183</v>
      </c>
      <c r="B519" t="s">
        <v>56</v>
      </c>
      <c r="C519" t="s">
        <v>35</v>
      </c>
      <c r="D519" t="s">
        <v>119</v>
      </c>
      <c r="E519" t="s">
        <v>617</v>
      </c>
      <c r="F519" t="s">
        <v>99</v>
      </c>
      <c r="G519" t="s">
        <v>39</v>
      </c>
      <c r="H519" s="1">
        <v>44450</v>
      </c>
      <c r="I519" s="1">
        <v>44483</v>
      </c>
      <c r="J519" s="1">
        <v>44483</v>
      </c>
      <c r="K519" t="s">
        <v>49</v>
      </c>
      <c r="L519" s="1">
        <v>44514</v>
      </c>
      <c r="M519">
        <v>1097347</v>
      </c>
      <c r="N519" t="s">
        <v>41</v>
      </c>
      <c r="O519" t="s">
        <v>100</v>
      </c>
      <c r="P519" t="s">
        <v>51</v>
      </c>
      <c r="Q519" t="s">
        <v>55</v>
      </c>
      <c r="R519">
        <v>22200</v>
      </c>
      <c r="S519">
        <v>0.12590000000000001</v>
      </c>
      <c r="T519">
        <v>88.26</v>
      </c>
      <c r="U519">
        <v>0.16289999999999999</v>
      </c>
      <c r="V519">
        <v>2500</v>
      </c>
      <c r="W519">
        <v>5</v>
      </c>
      <c r="X519">
        <v>3192</v>
      </c>
    </row>
    <row r="520" spans="1:24" x14ac:dyDescent="0.35">
      <c r="A520">
        <v>513720</v>
      </c>
      <c r="B520" t="s">
        <v>129</v>
      </c>
      <c r="C520" t="s">
        <v>35</v>
      </c>
      <c r="D520" t="s">
        <v>87</v>
      </c>
      <c r="E520" t="s">
        <v>618</v>
      </c>
      <c r="F520" t="s">
        <v>99</v>
      </c>
      <c r="G520" t="s">
        <v>39</v>
      </c>
      <c r="H520" s="1">
        <v>44326</v>
      </c>
      <c r="I520" s="1">
        <v>44332</v>
      </c>
      <c r="J520" s="1">
        <v>44389</v>
      </c>
      <c r="K520" t="s">
        <v>49</v>
      </c>
      <c r="L520" s="1">
        <v>44420</v>
      </c>
      <c r="M520">
        <v>663828</v>
      </c>
      <c r="N520" t="s">
        <v>41</v>
      </c>
      <c r="O520" t="s">
        <v>100</v>
      </c>
      <c r="P520" t="s">
        <v>51</v>
      </c>
      <c r="Q520" t="s">
        <v>55</v>
      </c>
      <c r="R520">
        <v>38918.400000000001</v>
      </c>
      <c r="S520">
        <v>8.3900000000000002E-2</v>
      </c>
      <c r="T520">
        <v>275.72000000000003</v>
      </c>
      <c r="U520">
        <v>0.1459</v>
      </c>
      <c r="V520">
        <v>8000</v>
      </c>
      <c r="W520">
        <v>10</v>
      </c>
      <c r="X520">
        <v>9716</v>
      </c>
    </row>
    <row r="521" spans="1:24" x14ac:dyDescent="0.35">
      <c r="A521">
        <v>445214</v>
      </c>
      <c r="B521" t="s">
        <v>158</v>
      </c>
      <c r="C521" t="s">
        <v>35</v>
      </c>
      <c r="D521" t="s">
        <v>92</v>
      </c>
      <c r="E521" t="s">
        <v>619</v>
      </c>
      <c r="F521" t="s">
        <v>99</v>
      </c>
      <c r="G521" t="s">
        <v>39</v>
      </c>
      <c r="H521" s="1">
        <v>44448</v>
      </c>
      <c r="I521" s="1">
        <v>44512</v>
      </c>
      <c r="J521" s="1">
        <v>44206</v>
      </c>
      <c r="K521" t="s">
        <v>49</v>
      </c>
      <c r="L521" s="1">
        <v>44237</v>
      </c>
      <c r="M521">
        <v>543556</v>
      </c>
      <c r="N521" t="s">
        <v>41</v>
      </c>
      <c r="O521" t="s">
        <v>384</v>
      </c>
      <c r="P521" t="s">
        <v>51</v>
      </c>
      <c r="Q521" t="s">
        <v>55</v>
      </c>
      <c r="R521">
        <v>15000</v>
      </c>
      <c r="S521">
        <v>6.8000000000000005E-2</v>
      </c>
      <c r="T521">
        <v>97.49</v>
      </c>
      <c r="U521">
        <v>0.15310000000000001</v>
      </c>
      <c r="V521">
        <v>2800</v>
      </c>
      <c r="W521">
        <v>12</v>
      </c>
      <c r="X521">
        <v>2905</v>
      </c>
    </row>
    <row r="522" spans="1:24" x14ac:dyDescent="0.35">
      <c r="A522">
        <v>390098</v>
      </c>
      <c r="B522" t="s">
        <v>95</v>
      </c>
      <c r="C522" t="s">
        <v>35</v>
      </c>
      <c r="D522" t="s">
        <v>119</v>
      </c>
      <c r="E522" t="s">
        <v>620</v>
      </c>
      <c r="F522" t="s">
        <v>99</v>
      </c>
      <c r="G522" t="s">
        <v>39</v>
      </c>
      <c r="H522" s="1">
        <v>44295</v>
      </c>
      <c r="I522" s="1">
        <v>44419</v>
      </c>
      <c r="J522" s="1">
        <v>44539</v>
      </c>
      <c r="K522" t="s">
        <v>49</v>
      </c>
      <c r="L522" s="1">
        <v>44570</v>
      </c>
      <c r="M522">
        <v>424846</v>
      </c>
      <c r="N522" t="s">
        <v>41</v>
      </c>
      <c r="O522" t="s">
        <v>121</v>
      </c>
      <c r="P522" t="s">
        <v>51</v>
      </c>
      <c r="Q522" t="s">
        <v>55</v>
      </c>
      <c r="R522">
        <v>43004</v>
      </c>
      <c r="S522">
        <v>0.127</v>
      </c>
      <c r="T522">
        <v>190.81</v>
      </c>
      <c r="U522">
        <v>0.15049999999999999</v>
      </c>
      <c r="V522">
        <v>5500</v>
      </c>
      <c r="W522">
        <v>24</v>
      </c>
      <c r="X522">
        <v>5816</v>
      </c>
    </row>
    <row r="523" spans="1:24" x14ac:dyDescent="0.35">
      <c r="A523">
        <v>599106</v>
      </c>
      <c r="B523" t="s">
        <v>142</v>
      </c>
      <c r="C523" t="s">
        <v>35</v>
      </c>
      <c r="D523" t="s">
        <v>87</v>
      </c>
      <c r="E523" t="s">
        <v>621</v>
      </c>
      <c r="F523" t="s">
        <v>99</v>
      </c>
      <c r="G523" t="s">
        <v>39</v>
      </c>
      <c r="H523" s="1">
        <v>44479</v>
      </c>
      <c r="I523" s="1">
        <v>44390</v>
      </c>
      <c r="J523" s="1">
        <v>44390</v>
      </c>
      <c r="K523" t="s">
        <v>49</v>
      </c>
      <c r="L523" s="1">
        <v>44421</v>
      </c>
      <c r="M523">
        <v>768919</v>
      </c>
      <c r="N523" t="s">
        <v>41</v>
      </c>
      <c r="O523" t="s">
        <v>384</v>
      </c>
      <c r="P523" t="s">
        <v>51</v>
      </c>
      <c r="Q523" t="s">
        <v>55</v>
      </c>
      <c r="R523">
        <v>47360</v>
      </c>
      <c r="S523">
        <v>5.3699999999999998E-2</v>
      </c>
      <c r="T523">
        <v>157.28</v>
      </c>
      <c r="U523">
        <v>0.15579999999999999</v>
      </c>
      <c r="V523">
        <v>4500</v>
      </c>
      <c r="W523">
        <v>16</v>
      </c>
      <c r="X523">
        <v>5650</v>
      </c>
    </row>
    <row r="524" spans="1:24" x14ac:dyDescent="0.35">
      <c r="A524">
        <v>477572</v>
      </c>
      <c r="B524" t="s">
        <v>45</v>
      </c>
      <c r="C524" t="s">
        <v>35</v>
      </c>
      <c r="D524" t="s">
        <v>130</v>
      </c>
      <c r="E524" t="s">
        <v>622</v>
      </c>
      <c r="F524" t="s">
        <v>48</v>
      </c>
      <c r="G524" t="s">
        <v>39</v>
      </c>
      <c r="H524" s="1">
        <v>44206</v>
      </c>
      <c r="I524" s="1">
        <v>44541</v>
      </c>
      <c r="J524" s="1">
        <v>44208</v>
      </c>
      <c r="K524" t="s">
        <v>49</v>
      </c>
      <c r="L524" s="1">
        <v>44239</v>
      </c>
      <c r="M524">
        <v>605844</v>
      </c>
      <c r="N524" t="s">
        <v>41</v>
      </c>
      <c r="O524" t="s">
        <v>623</v>
      </c>
      <c r="P524" t="s">
        <v>51</v>
      </c>
      <c r="Q524" t="s">
        <v>55</v>
      </c>
      <c r="R524">
        <v>48000</v>
      </c>
      <c r="S524">
        <v>4.9200000000000001E-2</v>
      </c>
      <c r="T524">
        <v>267.56</v>
      </c>
      <c r="U524">
        <v>0.1704</v>
      </c>
      <c r="V524">
        <v>7500</v>
      </c>
      <c r="W524">
        <v>4</v>
      </c>
      <c r="X524">
        <v>9262</v>
      </c>
    </row>
    <row r="525" spans="1:24" x14ac:dyDescent="0.35">
      <c r="A525">
        <v>488326</v>
      </c>
      <c r="B525" t="s">
        <v>195</v>
      </c>
      <c r="C525" t="s">
        <v>35</v>
      </c>
      <c r="D525" t="s">
        <v>46</v>
      </c>
      <c r="E525" t="s">
        <v>624</v>
      </c>
      <c r="F525" t="s">
        <v>48</v>
      </c>
      <c r="G525" t="s">
        <v>39</v>
      </c>
      <c r="H525" s="1">
        <v>44265</v>
      </c>
      <c r="I525" s="1">
        <v>44332</v>
      </c>
      <c r="J525" s="1">
        <v>44268</v>
      </c>
      <c r="K525" t="s">
        <v>49</v>
      </c>
      <c r="L525" s="1">
        <v>44299</v>
      </c>
      <c r="M525">
        <v>622716</v>
      </c>
      <c r="N525" t="s">
        <v>41</v>
      </c>
      <c r="O525" t="s">
        <v>50</v>
      </c>
      <c r="P525" t="s">
        <v>51</v>
      </c>
      <c r="Q525" t="s">
        <v>55</v>
      </c>
      <c r="R525">
        <v>70200</v>
      </c>
      <c r="S525">
        <v>0.2021</v>
      </c>
      <c r="T525">
        <v>636.79999999999995</v>
      </c>
      <c r="U525">
        <v>0.16450000000000001</v>
      </c>
      <c r="V525">
        <v>18000</v>
      </c>
      <c r="W525">
        <v>13</v>
      </c>
      <c r="X525">
        <v>22925</v>
      </c>
    </row>
    <row r="526" spans="1:24" x14ac:dyDescent="0.35">
      <c r="A526">
        <v>487036</v>
      </c>
      <c r="B526" t="s">
        <v>61</v>
      </c>
      <c r="C526" t="s">
        <v>35</v>
      </c>
      <c r="D526" t="s">
        <v>119</v>
      </c>
      <c r="E526" t="s">
        <v>625</v>
      </c>
      <c r="F526" t="s">
        <v>48</v>
      </c>
      <c r="G526" t="s">
        <v>39</v>
      </c>
      <c r="H526" s="1">
        <v>44237</v>
      </c>
      <c r="I526" s="1">
        <v>44422</v>
      </c>
      <c r="J526" s="1">
        <v>44268</v>
      </c>
      <c r="K526" t="s">
        <v>49</v>
      </c>
      <c r="L526" s="1">
        <v>44299</v>
      </c>
      <c r="M526">
        <v>620789</v>
      </c>
      <c r="N526" t="s">
        <v>41</v>
      </c>
      <c r="O526" t="s">
        <v>623</v>
      </c>
      <c r="P526" t="s">
        <v>51</v>
      </c>
      <c r="Q526" t="s">
        <v>55</v>
      </c>
      <c r="R526">
        <v>30000</v>
      </c>
      <c r="S526">
        <v>0.22289999999999999</v>
      </c>
      <c r="T526">
        <v>185.89</v>
      </c>
      <c r="U526">
        <v>0.1719</v>
      </c>
      <c r="V526">
        <v>5200</v>
      </c>
      <c r="W526">
        <v>27</v>
      </c>
      <c r="X526">
        <v>6692</v>
      </c>
    </row>
    <row r="527" spans="1:24" x14ac:dyDescent="0.35">
      <c r="A527">
        <v>489925</v>
      </c>
      <c r="B527" t="s">
        <v>72</v>
      </c>
      <c r="C527" t="s">
        <v>35</v>
      </c>
      <c r="D527" t="s">
        <v>67</v>
      </c>
      <c r="E527" t="s">
        <v>626</v>
      </c>
      <c r="F527" t="s">
        <v>627</v>
      </c>
      <c r="G527" t="s">
        <v>39</v>
      </c>
      <c r="H527" s="1">
        <v>44265</v>
      </c>
      <c r="I527" s="1">
        <v>44391</v>
      </c>
      <c r="J527" s="1">
        <v>44268</v>
      </c>
      <c r="K527" t="s">
        <v>49</v>
      </c>
      <c r="L527" s="1">
        <v>44299</v>
      </c>
      <c r="M527">
        <v>625341</v>
      </c>
      <c r="N527" t="s">
        <v>41</v>
      </c>
      <c r="O527" t="s">
        <v>628</v>
      </c>
      <c r="P527" t="s">
        <v>51</v>
      </c>
      <c r="Q527" t="s">
        <v>55</v>
      </c>
      <c r="R527">
        <v>14400</v>
      </c>
      <c r="S527">
        <v>0</v>
      </c>
      <c r="T527">
        <v>90.76</v>
      </c>
      <c r="U527">
        <v>0.183</v>
      </c>
      <c r="V527">
        <v>2500</v>
      </c>
      <c r="W527">
        <v>3</v>
      </c>
      <c r="X527">
        <v>3267</v>
      </c>
    </row>
    <row r="528" spans="1:24" x14ac:dyDescent="0.35">
      <c r="A528">
        <v>483865</v>
      </c>
      <c r="B528" t="s">
        <v>76</v>
      </c>
      <c r="C528" t="s">
        <v>35</v>
      </c>
      <c r="D528" t="s">
        <v>87</v>
      </c>
      <c r="E528" t="s">
        <v>629</v>
      </c>
      <c r="F528" t="s">
        <v>99</v>
      </c>
      <c r="G528" t="s">
        <v>39</v>
      </c>
      <c r="H528" s="1">
        <v>44237</v>
      </c>
      <c r="I528" s="1">
        <v>44545</v>
      </c>
      <c r="J528" s="1">
        <v>44268</v>
      </c>
      <c r="K528" t="s">
        <v>49</v>
      </c>
      <c r="L528" s="1">
        <v>44299</v>
      </c>
      <c r="M528">
        <v>615829</v>
      </c>
      <c r="N528" t="s">
        <v>41</v>
      </c>
      <c r="O528" t="s">
        <v>100</v>
      </c>
      <c r="P528" t="s">
        <v>51</v>
      </c>
      <c r="Q528" t="s">
        <v>55</v>
      </c>
      <c r="R528">
        <v>36000</v>
      </c>
      <c r="S528">
        <v>0.189</v>
      </c>
      <c r="T528">
        <v>121.49</v>
      </c>
      <c r="U528">
        <v>0.1459</v>
      </c>
      <c r="V528">
        <v>3525</v>
      </c>
      <c r="W528">
        <v>22</v>
      </c>
      <c r="X528">
        <v>4389</v>
      </c>
    </row>
    <row r="529" spans="1:24" x14ac:dyDescent="0.35">
      <c r="A529">
        <v>380683</v>
      </c>
      <c r="B529" t="s">
        <v>168</v>
      </c>
      <c r="C529" t="s">
        <v>35</v>
      </c>
      <c r="D529" t="s">
        <v>62</v>
      </c>
      <c r="E529" t="s">
        <v>630</v>
      </c>
      <c r="F529" t="s">
        <v>48</v>
      </c>
      <c r="G529" t="s">
        <v>39</v>
      </c>
      <c r="H529" s="1">
        <v>44236</v>
      </c>
      <c r="I529" s="1">
        <v>44515</v>
      </c>
      <c r="J529" s="1">
        <v>44267</v>
      </c>
      <c r="K529" t="s">
        <v>49</v>
      </c>
      <c r="L529" s="1">
        <v>44298</v>
      </c>
      <c r="M529">
        <v>408375</v>
      </c>
      <c r="N529" t="s">
        <v>41</v>
      </c>
      <c r="O529" t="s">
        <v>623</v>
      </c>
      <c r="P529" t="s">
        <v>51</v>
      </c>
      <c r="Q529" t="s">
        <v>55</v>
      </c>
      <c r="R529">
        <v>144000</v>
      </c>
      <c r="S529">
        <v>4.3499999999999997E-2</v>
      </c>
      <c r="T529">
        <v>176.57</v>
      </c>
      <c r="U529">
        <v>0.16320000000000001</v>
      </c>
      <c r="V529">
        <v>5000</v>
      </c>
      <c r="W529">
        <v>15</v>
      </c>
      <c r="X529">
        <v>6356</v>
      </c>
    </row>
    <row r="530" spans="1:24" x14ac:dyDescent="0.35">
      <c r="A530">
        <v>553891</v>
      </c>
      <c r="B530" t="s">
        <v>45</v>
      </c>
      <c r="C530" t="s">
        <v>35</v>
      </c>
      <c r="D530" t="s">
        <v>62</v>
      </c>
      <c r="E530" t="s">
        <v>631</v>
      </c>
      <c r="F530" t="s">
        <v>38</v>
      </c>
      <c r="G530" t="s">
        <v>39</v>
      </c>
      <c r="H530" s="1">
        <v>44387</v>
      </c>
      <c r="I530" s="1">
        <v>44243</v>
      </c>
      <c r="J530" s="1">
        <v>44421</v>
      </c>
      <c r="K530" t="s">
        <v>49</v>
      </c>
      <c r="L530" s="1">
        <v>44452</v>
      </c>
      <c r="M530">
        <v>713608</v>
      </c>
      <c r="N530" t="s">
        <v>41</v>
      </c>
      <c r="O530" t="s">
        <v>54</v>
      </c>
      <c r="P530" t="s">
        <v>51</v>
      </c>
      <c r="Q530" t="s">
        <v>55</v>
      </c>
      <c r="R530">
        <v>36000</v>
      </c>
      <c r="S530">
        <v>7.1999999999999995E-2</v>
      </c>
      <c r="T530">
        <v>207.18</v>
      </c>
      <c r="U530">
        <v>0.1472</v>
      </c>
      <c r="V530">
        <v>6000</v>
      </c>
      <c r="W530">
        <v>10</v>
      </c>
      <c r="X530">
        <v>7458</v>
      </c>
    </row>
    <row r="531" spans="1:24" x14ac:dyDescent="0.35">
      <c r="A531">
        <v>539419</v>
      </c>
      <c r="B531" t="s">
        <v>34</v>
      </c>
      <c r="C531" t="s">
        <v>35</v>
      </c>
      <c r="D531" t="s">
        <v>102</v>
      </c>
      <c r="E531" t="s">
        <v>632</v>
      </c>
      <c r="F531" t="s">
        <v>64</v>
      </c>
      <c r="G531" t="s">
        <v>59</v>
      </c>
      <c r="H531" s="1">
        <v>44387</v>
      </c>
      <c r="I531" s="1">
        <v>44390</v>
      </c>
      <c r="J531" s="1">
        <v>44390</v>
      </c>
      <c r="K531" t="s">
        <v>49</v>
      </c>
      <c r="L531" s="1">
        <v>44421</v>
      </c>
      <c r="M531">
        <v>696564</v>
      </c>
      <c r="N531" t="s">
        <v>41</v>
      </c>
      <c r="O531" t="s">
        <v>75</v>
      </c>
      <c r="P531" t="s">
        <v>51</v>
      </c>
      <c r="Q531" t="s">
        <v>55</v>
      </c>
      <c r="R531">
        <v>51500</v>
      </c>
      <c r="S531">
        <v>0.14560000000000001</v>
      </c>
      <c r="T531">
        <v>124.45</v>
      </c>
      <c r="U531">
        <v>7.51E-2</v>
      </c>
      <c r="V531">
        <v>4000</v>
      </c>
      <c r="W531">
        <v>23</v>
      </c>
      <c r="X531">
        <v>4480</v>
      </c>
    </row>
    <row r="532" spans="1:24" x14ac:dyDescent="0.35">
      <c r="A532">
        <v>418586</v>
      </c>
      <c r="B532" t="s">
        <v>342</v>
      </c>
      <c r="C532" t="s">
        <v>35</v>
      </c>
      <c r="D532" t="s">
        <v>130</v>
      </c>
      <c r="E532" t="s">
        <v>633</v>
      </c>
      <c r="F532" t="s">
        <v>64</v>
      </c>
      <c r="G532" t="s">
        <v>59</v>
      </c>
      <c r="H532" s="1">
        <v>44356</v>
      </c>
      <c r="I532" s="1">
        <v>44358</v>
      </c>
      <c r="J532" s="1">
        <v>44358</v>
      </c>
      <c r="K532" t="s">
        <v>49</v>
      </c>
      <c r="L532" s="1">
        <v>44388</v>
      </c>
      <c r="M532">
        <v>488611</v>
      </c>
      <c r="N532" t="s">
        <v>41</v>
      </c>
      <c r="O532" t="s">
        <v>78</v>
      </c>
      <c r="P532" t="s">
        <v>51</v>
      </c>
      <c r="Q532" t="s">
        <v>55</v>
      </c>
      <c r="R532">
        <v>36500</v>
      </c>
      <c r="S532">
        <v>3.3E-3</v>
      </c>
      <c r="T532">
        <v>102.71</v>
      </c>
      <c r="U532">
        <v>9.6299999999999997E-2</v>
      </c>
      <c r="V532">
        <v>3200</v>
      </c>
      <c r="W532">
        <v>10</v>
      </c>
      <c r="X532">
        <v>3625</v>
      </c>
    </row>
    <row r="533" spans="1:24" x14ac:dyDescent="0.35">
      <c r="A533">
        <v>689589</v>
      </c>
      <c r="B533" t="s">
        <v>246</v>
      </c>
      <c r="C533" t="s">
        <v>35</v>
      </c>
      <c r="D533" t="s">
        <v>130</v>
      </c>
      <c r="E533" t="s">
        <v>634</v>
      </c>
      <c r="F533" t="s">
        <v>58</v>
      </c>
      <c r="G533" t="s">
        <v>59</v>
      </c>
      <c r="H533" s="1">
        <v>44266</v>
      </c>
      <c r="I533" s="1">
        <v>44484</v>
      </c>
      <c r="J533" s="1">
        <v>44269</v>
      </c>
      <c r="K533" t="s">
        <v>49</v>
      </c>
      <c r="L533" s="1">
        <v>44300</v>
      </c>
      <c r="M533">
        <v>879897</v>
      </c>
      <c r="N533" t="s">
        <v>41</v>
      </c>
      <c r="O533" t="s">
        <v>94</v>
      </c>
      <c r="P533" t="s">
        <v>51</v>
      </c>
      <c r="Q533" t="s">
        <v>55</v>
      </c>
      <c r="R533">
        <v>28800</v>
      </c>
      <c r="S533">
        <v>7.7100000000000002E-2</v>
      </c>
      <c r="T533">
        <v>269.58999999999997</v>
      </c>
      <c r="U533">
        <v>9.6299999999999997E-2</v>
      </c>
      <c r="V533">
        <v>8400</v>
      </c>
      <c r="W533">
        <v>12</v>
      </c>
      <c r="X533">
        <v>9705</v>
      </c>
    </row>
    <row r="534" spans="1:24" x14ac:dyDescent="0.35">
      <c r="A534">
        <v>741017</v>
      </c>
      <c r="B534" t="s">
        <v>117</v>
      </c>
      <c r="C534" t="s">
        <v>35</v>
      </c>
      <c r="D534" t="s">
        <v>87</v>
      </c>
      <c r="E534" t="s">
        <v>635</v>
      </c>
      <c r="F534" t="s">
        <v>58</v>
      </c>
      <c r="G534" t="s">
        <v>59</v>
      </c>
      <c r="H534" s="1">
        <v>44297</v>
      </c>
      <c r="I534" s="1">
        <v>44332</v>
      </c>
      <c r="J534" s="1">
        <v>44481</v>
      </c>
      <c r="K534" t="s">
        <v>49</v>
      </c>
      <c r="L534" s="1">
        <v>44512</v>
      </c>
      <c r="M534">
        <v>938819</v>
      </c>
      <c r="N534" t="s">
        <v>41</v>
      </c>
      <c r="O534" t="s">
        <v>84</v>
      </c>
      <c r="P534" t="s">
        <v>51</v>
      </c>
      <c r="Q534" t="s">
        <v>55</v>
      </c>
      <c r="R534">
        <v>81120</v>
      </c>
      <c r="S534">
        <v>0.18429999999999999</v>
      </c>
      <c r="T534">
        <v>171.46</v>
      </c>
      <c r="U534">
        <v>0.1149</v>
      </c>
      <c r="V534">
        <v>5200</v>
      </c>
      <c r="W534">
        <v>16</v>
      </c>
      <c r="X534">
        <v>5880</v>
      </c>
    </row>
    <row r="535" spans="1:24" x14ac:dyDescent="0.35">
      <c r="A535">
        <v>851356</v>
      </c>
      <c r="B535" t="s">
        <v>205</v>
      </c>
      <c r="C535" t="s">
        <v>35</v>
      </c>
      <c r="D535" t="s">
        <v>130</v>
      </c>
      <c r="E535" t="s">
        <v>636</v>
      </c>
      <c r="F535" t="s">
        <v>58</v>
      </c>
      <c r="G535" t="s">
        <v>59</v>
      </c>
      <c r="H535" s="1">
        <v>44419</v>
      </c>
      <c r="I535" s="1">
        <v>44422</v>
      </c>
      <c r="J535" s="1">
        <v>44453</v>
      </c>
      <c r="K535" t="s">
        <v>49</v>
      </c>
      <c r="L535" s="1">
        <v>44483</v>
      </c>
      <c r="M535">
        <v>1063271</v>
      </c>
      <c r="N535" t="s">
        <v>41</v>
      </c>
      <c r="O535" t="s">
        <v>60</v>
      </c>
      <c r="P535" t="s">
        <v>51</v>
      </c>
      <c r="Q535" t="s">
        <v>55</v>
      </c>
      <c r="R535">
        <v>54000</v>
      </c>
      <c r="S535">
        <v>0.16489999999999999</v>
      </c>
      <c r="T535">
        <v>179</v>
      </c>
      <c r="U535">
        <v>0.10589999999999999</v>
      </c>
      <c r="V535">
        <v>5500</v>
      </c>
      <c r="W535">
        <v>13</v>
      </c>
      <c r="X535">
        <v>6444</v>
      </c>
    </row>
    <row r="536" spans="1:24" x14ac:dyDescent="0.35">
      <c r="A536">
        <v>797490</v>
      </c>
      <c r="B536" t="s">
        <v>95</v>
      </c>
      <c r="C536" t="s">
        <v>35</v>
      </c>
      <c r="D536" t="s">
        <v>130</v>
      </c>
      <c r="E536" t="s">
        <v>637</v>
      </c>
      <c r="F536" t="s">
        <v>58</v>
      </c>
      <c r="G536" t="s">
        <v>59</v>
      </c>
      <c r="H536" s="1">
        <v>44388</v>
      </c>
      <c r="I536" s="1">
        <v>44269</v>
      </c>
      <c r="J536" s="1">
        <v>44269</v>
      </c>
      <c r="K536" t="s">
        <v>49</v>
      </c>
      <c r="L536" s="1">
        <v>44300</v>
      </c>
      <c r="M536">
        <v>1002476</v>
      </c>
      <c r="N536" t="s">
        <v>41</v>
      </c>
      <c r="O536" t="s">
        <v>86</v>
      </c>
      <c r="P536" t="s">
        <v>51</v>
      </c>
      <c r="Q536" t="s">
        <v>55</v>
      </c>
      <c r="R536">
        <v>64800</v>
      </c>
      <c r="S536">
        <v>0.1502</v>
      </c>
      <c r="T536">
        <v>183.32</v>
      </c>
      <c r="U536">
        <v>0.1099</v>
      </c>
      <c r="V536">
        <v>5600</v>
      </c>
      <c r="W536">
        <v>20</v>
      </c>
      <c r="X536">
        <v>6583</v>
      </c>
    </row>
    <row r="537" spans="1:24" x14ac:dyDescent="0.35">
      <c r="A537">
        <v>748384</v>
      </c>
      <c r="B537" t="s">
        <v>95</v>
      </c>
      <c r="C537" t="s">
        <v>35</v>
      </c>
      <c r="D537" t="s">
        <v>119</v>
      </c>
      <c r="E537" t="s">
        <v>638</v>
      </c>
      <c r="F537" t="s">
        <v>58</v>
      </c>
      <c r="G537" t="s">
        <v>59</v>
      </c>
      <c r="H537" s="1">
        <v>44327</v>
      </c>
      <c r="I537" s="1">
        <v>44391</v>
      </c>
      <c r="J537" s="1">
        <v>44329</v>
      </c>
      <c r="K537" t="s">
        <v>49</v>
      </c>
      <c r="L537" s="1">
        <v>44360</v>
      </c>
      <c r="M537">
        <v>947424</v>
      </c>
      <c r="N537" t="s">
        <v>41</v>
      </c>
      <c r="O537" t="s">
        <v>84</v>
      </c>
      <c r="P537" t="s">
        <v>51</v>
      </c>
      <c r="Q537" t="s">
        <v>55</v>
      </c>
      <c r="R537">
        <v>40000</v>
      </c>
      <c r="S537">
        <v>0.14099999999999999</v>
      </c>
      <c r="T537">
        <v>164.86</v>
      </c>
      <c r="U537">
        <v>0.1149</v>
      </c>
      <c r="V537">
        <v>5000</v>
      </c>
      <c r="W537">
        <v>20</v>
      </c>
      <c r="X537">
        <v>5817</v>
      </c>
    </row>
    <row r="538" spans="1:24" x14ac:dyDescent="0.35">
      <c r="A538">
        <v>1048070</v>
      </c>
      <c r="B538" t="s">
        <v>34</v>
      </c>
      <c r="C538" t="s">
        <v>35</v>
      </c>
      <c r="D538" t="s">
        <v>62</v>
      </c>
      <c r="E538" t="s">
        <v>639</v>
      </c>
      <c r="F538" t="s">
        <v>38</v>
      </c>
      <c r="G538" t="s">
        <v>59</v>
      </c>
      <c r="H538" s="1">
        <v>44541</v>
      </c>
      <c r="I538" s="1">
        <v>44271</v>
      </c>
      <c r="J538" s="1">
        <v>44544</v>
      </c>
      <c r="K538" t="s">
        <v>49</v>
      </c>
      <c r="L538" s="1">
        <v>44575</v>
      </c>
      <c r="M538">
        <v>1279208</v>
      </c>
      <c r="N538" t="s">
        <v>41</v>
      </c>
      <c r="O538" t="s">
        <v>170</v>
      </c>
      <c r="P538" t="s">
        <v>51</v>
      </c>
      <c r="Q538" t="s">
        <v>55</v>
      </c>
      <c r="R538">
        <v>70000</v>
      </c>
      <c r="S538">
        <v>0.1517</v>
      </c>
      <c r="T538">
        <v>101.8</v>
      </c>
      <c r="U538">
        <v>0.13489999999999999</v>
      </c>
      <c r="V538">
        <v>3000</v>
      </c>
      <c r="W538">
        <v>23</v>
      </c>
      <c r="X538">
        <v>3664</v>
      </c>
    </row>
    <row r="539" spans="1:24" x14ac:dyDescent="0.35">
      <c r="A539">
        <v>390205</v>
      </c>
      <c r="B539" t="s">
        <v>177</v>
      </c>
      <c r="C539" t="s">
        <v>35</v>
      </c>
      <c r="D539" t="s">
        <v>67</v>
      </c>
      <c r="E539" t="s">
        <v>640</v>
      </c>
      <c r="F539" t="s">
        <v>38</v>
      </c>
      <c r="G539" t="s">
        <v>59</v>
      </c>
      <c r="H539" s="1">
        <v>44295</v>
      </c>
      <c r="I539" s="1">
        <v>44453</v>
      </c>
      <c r="J539" s="1">
        <v>44298</v>
      </c>
      <c r="K539" t="s">
        <v>49</v>
      </c>
      <c r="L539" s="1">
        <v>44328</v>
      </c>
      <c r="M539">
        <v>423034</v>
      </c>
      <c r="N539" t="s">
        <v>41</v>
      </c>
      <c r="O539" t="s">
        <v>69</v>
      </c>
      <c r="P539" t="s">
        <v>51</v>
      </c>
      <c r="Q539" t="s">
        <v>55</v>
      </c>
      <c r="R539">
        <v>40000</v>
      </c>
      <c r="S539">
        <v>9.6600000000000005E-2</v>
      </c>
      <c r="T539">
        <v>303.94</v>
      </c>
      <c r="U539">
        <v>0.13159999999999999</v>
      </c>
      <c r="V539">
        <v>9000</v>
      </c>
      <c r="W539">
        <v>15</v>
      </c>
      <c r="X539">
        <v>10941</v>
      </c>
    </row>
    <row r="540" spans="1:24" x14ac:dyDescent="0.35">
      <c r="A540">
        <v>670357</v>
      </c>
      <c r="B540" t="s">
        <v>56</v>
      </c>
      <c r="C540" t="s">
        <v>35</v>
      </c>
      <c r="D540" t="s">
        <v>52</v>
      </c>
      <c r="E540" t="s">
        <v>566</v>
      </c>
      <c r="F540" t="s">
        <v>38</v>
      </c>
      <c r="G540" t="s">
        <v>59</v>
      </c>
      <c r="H540" s="1">
        <v>44238</v>
      </c>
      <c r="I540" s="1">
        <v>44332</v>
      </c>
      <c r="J540" s="1">
        <v>44360</v>
      </c>
      <c r="K540" t="s">
        <v>49</v>
      </c>
      <c r="L540" s="1">
        <v>44390</v>
      </c>
      <c r="M540">
        <v>857007</v>
      </c>
      <c r="N540" t="s">
        <v>41</v>
      </c>
      <c r="O540" t="s">
        <v>71</v>
      </c>
      <c r="P540" t="s">
        <v>51</v>
      </c>
      <c r="Q540" t="s">
        <v>55</v>
      </c>
      <c r="R540">
        <v>72000</v>
      </c>
      <c r="S540">
        <v>0.1542</v>
      </c>
      <c r="T540">
        <v>70.819999999999993</v>
      </c>
      <c r="U540">
        <v>0.13059999999999999</v>
      </c>
      <c r="V540">
        <v>2100</v>
      </c>
      <c r="W540">
        <v>20</v>
      </c>
      <c r="X540">
        <v>2523</v>
      </c>
    </row>
    <row r="541" spans="1:24" x14ac:dyDescent="0.35">
      <c r="A541">
        <v>604027</v>
      </c>
      <c r="B541" t="s">
        <v>95</v>
      </c>
      <c r="C541" t="s">
        <v>35</v>
      </c>
      <c r="D541" t="s">
        <v>52</v>
      </c>
      <c r="E541" t="s">
        <v>641</v>
      </c>
      <c r="F541" t="s">
        <v>38</v>
      </c>
      <c r="G541" t="s">
        <v>59</v>
      </c>
      <c r="H541" s="1">
        <v>44479</v>
      </c>
      <c r="I541" s="1">
        <v>44391</v>
      </c>
      <c r="J541" s="1">
        <v>44389</v>
      </c>
      <c r="K541" t="s">
        <v>49</v>
      </c>
      <c r="L541" s="1">
        <v>44420</v>
      </c>
      <c r="M541">
        <v>775015</v>
      </c>
      <c r="N541" t="s">
        <v>41</v>
      </c>
      <c r="O541" t="s">
        <v>42</v>
      </c>
      <c r="P541" t="s">
        <v>51</v>
      </c>
      <c r="Q541" t="s">
        <v>55</v>
      </c>
      <c r="R541">
        <v>225000</v>
      </c>
      <c r="S541">
        <v>5.3800000000000001E-2</v>
      </c>
      <c r="T541">
        <v>101.59</v>
      </c>
      <c r="U541">
        <v>0.13350000000000001</v>
      </c>
      <c r="V541">
        <v>3000</v>
      </c>
      <c r="W541">
        <v>16</v>
      </c>
      <c r="X541">
        <v>3513</v>
      </c>
    </row>
    <row r="542" spans="1:24" x14ac:dyDescent="0.35">
      <c r="A542">
        <v>796759</v>
      </c>
      <c r="B542" t="s">
        <v>56</v>
      </c>
      <c r="C542" t="s">
        <v>35</v>
      </c>
      <c r="D542" t="s">
        <v>62</v>
      </c>
      <c r="E542" t="s">
        <v>642</v>
      </c>
      <c r="F542" t="s">
        <v>58</v>
      </c>
      <c r="G542" t="s">
        <v>74</v>
      </c>
      <c r="H542" s="1">
        <v>44358</v>
      </c>
      <c r="I542" s="1">
        <v>44362</v>
      </c>
      <c r="J542" s="1">
        <v>44391</v>
      </c>
      <c r="K542" t="s">
        <v>49</v>
      </c>
      <c r="L542" s="1">
        <v>44422</v>
      </c>
      <c r="M542">
        <v>1001638</v>
      </c>
      <c r="N542" t="s">
        <v>41</v>
      </c>
      <c r="O542" t="s">
        <v>94</v>
      </c>
      <c r="P542" t="s">
        <v>51</v>
      </c>
      <c r="Q542" t="s">
        <v>55</v>
      </c>
      <c r="R542">
        <v>55600</v>
      </c>
      <c r="S542">
        <v>0</v>
      </c>
      <c r="T542">
        <v>283.91000000000003</v>
      </c>
      <c r="U542">
        <v>9.9900000000000003E-2</v>
      </c>
      <c r="V542">
        <v>8800</v>
      </c>
      <c r="W542">
        <v>26</v>
      </c>
      <c r="X542">
        <v>10221</v>
      </c>
    </row>
    <row r="543" spans="1:24" x14ac:dyDescent="0.35">
      <c r="A543">
        <v>634508</v>
      </c>
      <c r="B543" t="s">
        <v>34</v>
      </c>
      <c r="C543" t="s">
        <v>35</v>
      </c>
      <c r="D543" t="s">
        <v>119</v>
      </c>
      <c r="E543" t="s">
        <v>643</v>
      </c>
      <c r="F543" t="s">
        <v>58</v>
      </c>
      <c r="G543" t="s">
        <v>74</v>
      </c>
      <c r="H543" s="1">
        <v>44540</v>
      </c>
      <c r="I543" s="1">
        <v>44243</v>
      </c>
      <c r="J543" s="1">
        <v>44420</v>
      </c>
      <c r="K543" t="s">
        <v>49</v>
      </c>
      <c r="L543" s="1">
        <v>44451</v>
      </c>
      <c r="M543">
        <v>812849</v>
      </c>
      <c r="N543" t="s">
        <v>41</v>
      </c>
      <c r="O543" t="s">
        <v>81</v>
      </c>
      <c r="P543" t="s">
        <v>51</v>
      </c>
      <c r="Q543" t="s">
        <v>55</v>
      </c>
      <c r="R543">
        <v>70000</v>
      </c>
      <c r="S543">
        <v>0.1797</v>
      </c>
      <c r="T543">
        <v>72.989999999999995</v>
      </c>
      <c r="U543">
        <v>0.1036</v>
      </c>
      <c r="V543">
        <v>2250</v>
      </c>
      <c r="W543">
        <v>16</v>
      </c>
      <c r="X543">
        <v>2536</v>
      </c>
    </row>
    <row r="544" spans="1:24" x14ac:dyDescent="0.35">
      <c r="A544">
        <v>781920</v>
      </c>
      <c r="B544" t="s">
        <v>107</v>
      </c>
      <c r="C544" t="s">
        <v>35</v>
      </c>
      <c r="D544" t="s">
        <v>130</v>
      </c>
      <c r="E544" t="s">
        <v>644</v>
      </c>
      <c r="F544" t="s">
        <v>58</v>
      </c>
      <c r="G544" t="s">
        <v>39</v>
      </c>
      <c r="H544" s="1">
        <v>44358</v>
      </c>
      <c r="I544" s="1">
        <v>44390</v>
      </c>
      <c r="J544" s="1">
        <v>44390</v>
      </c>
      <c r="K544" t="s">
        <v>49</v>
      </c>
      <c r="L544" s="1">
        <v>44421</v>
      </c>
      <c r="M544">
        <v>984845</v>
      </c>
      <c r="N544" t="s">
        <v>41</v>
      </c>
      <c r="O544" t="s">
        <v>60</v>
      </c>
      <c r="P544" t="s">
        <v>51</v>
      </c>
      <c r="Q544" t="s">
        <v>55</v>
      </c>
      <c r="R544">
        <v>48000</v>
      </c>
      <c r="S544">
        <v>0.188</v>
      </c>
      <c r="T544">
        <v>183.71</v>
      </c>
      <c r="U544">
        <v>0.1114</v>
      </c>
      <c r="V544">
        <v>5600</v>
      </c>
      <c r="W544">
        <v>20</v>
      </c>
      <c r="X544">
        <v>6478</v>
      </c>
    </row>
    <row r="545" spans="1:24" x14ac:dyDescent="0.35">
      <c r="A545">
        <v>596397</v>
      </c>
      <c r="B545" t="s">
        <v>76</v>
      </c>
      <c r="C545" t="s">
        <v>35</v>
      </c>
      <c r="D545" t="s">
        <v>102</v>
      </c>
      <c r="E545" t="s">
        <v>645</v>
      </c>
      <c r="F545" t="s">
        <v>38</v>
      </c>
      <c r="G545" t="s">
        <v>39</v>
      </c>
      <c r="H545" s="1">
        <v>44479</v>
      </c>
      <c r="I545" s="1">
        <v>44513</v>
      </c>
      <c r="J545" s="1">
        <v>44513</v>
      </c>
      <c r="K545" t="s">
        <v>49</v>
      </c>
      <c r="L545" s="1">
        <v>44543</v>
      </c>
      <c r="M545">
        <v>765611</v>
      </c>
      <c r="N545" t="s">
        <v>41</v>
      </c>
      <c r="O545" t="s">
        <v>54</v>
      </c>
      <c r="P545" t="s">
        <v>51</v>
      </c>
      <c r="Q545" t="s">
        <v>55</v>
      </c>
      <c r="R545">
        <v>40000</v>
      </c>
      <c r="S545">
        <v>0.18240000000000001</v>
      </c>
      <c r="T545">
        <v>173.62</v>
      </c>
      <c r="U545">
        <v>0.13719999999999999</v>
      </c>
      <c r="V545">
        <v>5100</v>
      </c>
      <c r="W545">
        <v>30</v>
      </c>
      <c r="X545">
        <v>6251</v>
      </c>
    </row>
    <row r="546" spans="1:24" x14ac:dyDescent="0.35">
      <c r="A546">
        <v>387827</v>
      </c>
      <c r="B546" t="s">
        <v>79</v>
      </c>
      <c r="C546" t="s">
        <v>35</v>
      </c>
      <c r="D546" t="s">
        <v>92</v>
      </c>
      <c r="E546" t="s">
        <v>646</v>
      </c>
      <c r="F546" t="s">
        <v>64</v>
      </c>
      <c r="G546" t="s">
        <v>59</v>
      </c>
      <c r="H546" s="1">
        <v>44295</v>
      </c>
      <c r="I546" s="1">
        <v>44332</v>
      </c>
      <c r="J546" s="1">
        <v>44539</v>
      </c>
      <c r="K546" t="s">
        <v>40</v>
      </c>
      <c r="L546" s="1">
        <v>44570</v>
      </c>
      <c r="M546">
        <v>420926</v>
      </c>
      <c r="N546" t="s">
        <v>41</v>
      </c>
      <c r="O546" t="s">
        <v>65</v>
      </c>
      <c r="P546" t="s">
        <v>51</v>
      </c>
      <c r="Q546" t="s">
        <v>44</v>
      </c>
      <c r="R546">
        <v>65004</v>
      </c>
      <c r="S546">
        <v>2.7699999999999999E-2</v>
      </c>
      <c r="T546">
        <v>248.37</v>
      </c>
      <c r="U546">
        <v>7.3700000000000002E-2</v>
      </c>
      <c r="V546">
        <v>8000</v>
      </c>
      <c r="W546">
        <v>31</v>
      </c>
      <c r="X546">
        <v>1982</v>
      </c>
    </row>
    <row r="547" spans="1:24" x14ac:dyDescent="0.35">
      <c r="A547">
        <v>791037</v>
      </c>
      <c r="B547" t="s">
        <v>647</v>
      </c>
      <c r="C547" t="s">
        <v>35</v>
      </c>
      <c r="D547" t="s">
        <v>67</v>
      </c>
      <c r="E547" t="s">
        <v>648</v>
      </c>
      <c r="F547" t="s">
        <v>64</v>
      </c>
      <c r="G547" t="s">
        <v>59</v>
      </c>
      <c r="H547" s="1">
        <v>44358</v>
      </c>
      <c r="I547" s="1">
        <v>44514</v>
      </c>
      <c r="J547" s="1">
        <v>44361</v>
      </c>
      <c r="K547" t="s">
        <v>40</v>
      </c>
      <c r="L547" s="1">
        <v>44391</v>
      </c>
      <c r="M547">
        <v>995287</v>
      </c>
      <c r="N547" t="s">
        <v>41</v>
      </c>
      <c r="O547" t="s">
        <v>75</v>
      </c>
      <c r="P547" t="s">
        <v>51</v>
      </c>
      <c r="Q547" t="s">
        <v>44</v>
      </c>
      <c r="R547">
        <v>78644</v>
      </c>
      <c r="S547">
        <v>0.27500000000000002</v>
      </c>
      <c r="T547">
        <v>183.5</v>
      </c>
      <c r="U547">
        <v>7.4899999999999994E-2</v>
      </c>
      <c r="V547">
        <v>5900</v>
      </c>
      <c r="W547">
        <v>37</v>
      </c>
      <c r="X547">
        <v>6448</v>
      </c>
    </row>
    <row r="548" spans="1:24" x14ac:dyDescent="0.35">
      <c r="A548">
        <v>844853</v>
      </c>
      <c r="B548" t="s">
        <v>142</v>
      </c>
      <c r="C548" t="s">
        <v>35</v>
      </c>
      <c r="D548" t="s">
        <v>36</v>
      </c>
      <c r="E548" t="s">
        <v>649</v>
      </c>
      <c r="F548" t="s">
        <v>64</v>
      </c>
      <c r="G548" t="s">
        <v>59</v>
      </c>
      <c r="H548" s="1">
        <v>44419</v>
      </c>
      <c r="I548" s="1">
        <v>44332</v>
      </c>
      <c r="J548" s="1">
        <v>44267</v>
      </c>
      <c r="K548" t="s">
        <v>40</v>
      </c>
      <c r="L548" s="1">
        <v>44298</v>
      </c>
      <c r="M548">
        <v>1055952</v>
      </c>
      <c r="N548" t="s">
        <v>41</v>
      </c>
      <c r="O548" t="s">
        <v>104</v>
      </c>
      <c r="P548" t="s">
        <v>51</v>
      </c>
      <c r="Q548" t="s">
        <v>44</v>
      </c>
      <c r="R548">
        <v>39660</v>
      </c>
      <c r="S548">
        <v>0.11650000000000001</v>
      </c>
      <c r="T548">
        <v>136.88</v>
      </c>
      <c r="U548">
        <v>5.9900000000000002E-2</v>
      </c>
      <c r="V548">
        <v>4500</v>
      </c>
      <c r="W548">
        <v>30</v>
      </c>
      <c r="X548">
        <v>958</v>
      </c>
    </row>
    <row r="549" spans="1:24" x14ac:dyDescent="0.35">
      <c r="A549">
        <v>1010030</v>
      </c>
      <c r="B549" t="s">
        <v>95</v>
      </c>
      <c r="C549" t="s">
        <v>35</v>
      </c>
      <c r="D549" t="s">
        <v>36</v>
      </c>
      <c r="E549" t="s">
        <v>650</v>
      </c>
      <c r="F549" t="s">
        <v>64</v>
      </c>
      <c r="G549" t="s">
        <v>59</v>
      </c>
      <c r="H549" s="1">
        <v>44511</v>
      </c>
      <c r="I549" s="1">
        <v>44420</v>
      </c>
      <c r="J549" s="1">
        <v>44420</v>
      </c>
      <c r="K549" t="s">
        <v>40</v>
      </c>
      <c r="L549" s="1">
        <v>44451</v>
      </c>
      <c r="M549">
        <v>1236819</v>
      </c>
      <c r="N549" t="s">
        <v>41</v>
      </c>
      <c r="O549" t="s">
        <v>110</v>
      </c>
      <c r="P549" t="s">
        <v>51</v>
      </c>
      <c r="Q549" t="s">
        <v>44</v>
      </c>
      <c r="R549">
        <v>47000</v>
      </c>
      <c r="S549">
        <v>0.22520000000000001</v>
      </c>
      <c r="T549">
        <v>118.23</v>
      </c>
      <c r="U549">
        <v>7.51E-2</v>
      </c>
      <c r="V549">
        <v>3800</v>
      </c>
      <c r="W549">
        <v>41</v>
      </c>
      <c r="X549">
        <v>1061</v>
      </c>
    </row>
    <row r="550" spans="1:24" x14ac:dyDescent="0.35">
      <c r="A550">
        <v>785219</v>
      </c>
      <c r="B550" t="s">
        <v>188</v>
      </c>
      <c r="C550" t="s">
        <v>35</v>
      </c>
      <c r="D550" t="s">
        <v>92</v>
      </c>
      <c r="E550" t="s">
        <v>651</v>
      </c>
      <c r="F550" t="s">
        <v>58</v>
      </c>
      <c r="G550" t="s">
        <v>59</v>
      </c>
      <c r="H550" s="1">
        <v>44358</v>
      </c>
      <c r="I550" s="1">
        <v>44452</v>
      </c>
      <c r="J550" s="1">
        <v>44299</v>
      </c>
      <c r="K550" t="s">
        <v>40</v>
      </c>
      <c r="L550" s="1">
        <v>44329</v>
      </c>
      <c r="M550">
        <v>988495</v>
      </c>
      <c r="N550" t="s">
        <v>41</v>
      </c>
      <c r="O550" t="s">
        <v>60</v>
      </c>
      <c r="P550" t="s">
        <v>51</v>
      </c>
      <c r="Q550" t="s">
        <v>44</v>
      </c>
      <c r="R550">
        <v>42000</v>
      </c>
      <c r="S550">
        <v>0.1091</v>
      </c>
      <c r="T550">
        <v>146.46</v>
      </c>
      <c r="U550">
        <v>0.10589999999999999</v>
      </c>
      <c r="V550">
        <v>4500</v>
      </c>
      <c r="W550">
        <v>12</v>
      </c>
      <c r="X550">
        <v>3186</v>
      </c>
    </row>
    <row r="551" spans="1:24" x14ac:dyDescent="0.35">
      <c r="A551">
        <v>695726</v>
      </c>
      <c r="B551" t="s">
        <v>56</v>
      </c>
      <c r="C551" t="s">
        <v>35</v>
      </c>
      <c r="D551" t="s">
        <v>87</v>
      </c>
      <c r="E551" t="s">
        <v>652</v>
      </c>
      <c r="F551" t="s">
        <v>64</v>
      </c>
      <c r="G551" t="s">
        <v>39</v>
      </c>
      <c r="H551" s="1">
        <v>44266</v>
      </c>
      <c r="I551" s="1">
        <v>44270</v>
      </c>
      <c r="J551" s="1">
        <v>44512</v>
      </c>
      <c r="K551" t="s">
        <v>40</v>
      </c>
      <c r="L551" s="1">
        <v>44542</v>
      </c>
      <c r="M551">
        <v>886842</v>
      </c>
      <c r="N551" t="s">
        <v>41</v>
      </c>
      <c r="O551" t="s">
        <v>110</v>
      </c>
      <c r="P551" t="s">
        <v>51</v>
      </c>
      <c r="Q551" t="s">
        <v>44</v>
      </c>
      <c r="R551">
        <v>30000</v>
      </c>
      <c r="S551">
        <v>0.18920000000000001</v>
      </c>
      <c r="T551">
        <v>111.03</v>
      </c>
      <c r="U551">
        <v>6.9199999999999998E-2</v>
      </c>
      <c r="V551">
        <v>3600</v>
      </c>
      <c r="W551">
        <v>7</v>
      </c>
      <c r="X551">
        <v>2210</v>
      </c>
    </row>
    <row r="552" spans="1:24" x14ac:dyDescent="0.35">
      <c r="A552">
        <v>580618</v>
      </c>
      <c r="B552" t="s">
        <v>76</v>
      </c>
      <c r="C552" t="s">
        <v>35</v>
      </c>
      <c r="D552" t="s">
        <v>87</v>
      </c>
      <c r="E552" t="s">
        <v>653</v>
      </c>
      <c r="F552" t="s">
        <v>58</v>
      </c>
      <c r="G552" t="s">
        <v>39</v>
      </c>
      <c r="H552" s="1">
        <v>44449</v>
      </c>
      <c r="I552" s="1">
        <v>44329</v>
      </c>
      <c r="J552" s="1">
        <v>44209</v>
      </c>
      <c r="K552" t="s">
        <v>40</v>
      </c>
      <c r="L552" s="1">
        <v>44240</v>
      </c>
      <c r="M552">
        <v>746376</v>
      </c>
      <c r="N552" t="s">
        <v>41</v>
      </c>
      <c r="O552" t="s">
        <v>86</v>
      </c>
      <c r="P552" t="s">
        <v>51</v>
      </c>
      <c r="Q552" t="s">
        <v>44</v>
      </c>
      <c r="R552">
        <v>27600</v>
      </c>
      <c r="S552">
        <v>0.1535</v>
      </c>
      <c r="T552">
        <v>98.39</v>
      </c>
      <c r="U552">
        <v>0.11119999999999999</v>
      </c>
      <c r="V552">
        <v>3000</v>
      </c>
      <c r="W552">
        <v>5</v>
      </c>
      <c r="X552">
        <v>2720</v>
      </c>
    </row>
    <row r="553" spans="1:24" x14ac:dyDescent="0.35">
      <c r="A553">
        <v>1025163</v>
      </c>
      <c r="B553" t="s">
        <v>98</v>
      </c>
      <c r="C553" t="s">
        <v>35</v>
      </c>
      <c r="D553" t="s">
        <v>130</v>
      </c>
      <c r="E553" t="s">
        <v>654</v>
      </c>
      <c r="F553" t="s">
        <v>58</v>
      </c>
      <c r="G553" t="s">
        <v>39</v>
      </c>
      <c r="H553" s="1">
        <v>44511</v>
      </c>
      <c r="I553" s="1">
        <v>44241</v>
      </c>
      <c r="J553" s="1">
        <v>44452</v>
      </c>
      <c r="K553" t="s">
        <v>40</v>
      </c>
      <c r="L553" s="1">
        <v>44482</v>
      </c>
      <c r="M553">
        <v>1250948</v>
      </c>
      <c r="N553" t="s">
        <v>41</v>
      </c>
      <c r="O553" t="s">
        <v>86</v>
      </c>
      <c r="P553" t="s">
        <v>51</v>
      </c>
      <c r="Q553" t="s">
        <v>44</v>
      </c>
      <c r="R553">
        <v>42494</v>
      </c>
      <c r="S553">
        <v>0.1065</v>
      </c>
      <c r="T553">
        <v>529.22</v>
      </c>
      <c r="U553">
        <v>0.1171</v>
      </c>
      <c r="V553">
        <v>16000</v>
      </c>
      <c r="W553">
        <v>9</v>
      </c>
      <c r="X553">
        <v>12130</v>
      </c>
    </row>
    <row r="554" spans="1:24" x14ac:dyDescent="0.35">
      <c r="A554">
        <v>722089</v>
      </c>
      <c r="B554" t="s">
        <v>45</v>
      </c>
      <c r="C554" t="s">
        <v>35</v>
      </c>
      <c r="D554" t="s">
        <v>36</v>
      </c>
      <c r="E554" t="s">
        <v>655</v>
      </c>
      <c r="F554" t="s">
        <v>58</v>
      </c>
      <c r="G554" t="s">
        <v>39</v>
      </c>
      <c r="H554" s="1">
        <v>44297</v>
      </c>
      <c r="I554" s="1">
        <v>44239</v>
      </c>
      <c r="J554" s="1">
        <v>44450</v>
      </c>
      <c r="K554" t="s">
        <v>40</v>
      </c>
      <c r="L554" s="1">
        <v>44480</v>
      </c>
      <c r="M554">
        <v>916871</v>
      </c>
      <c r="N554" t="s">
        <v>41</v>
      </c>
      <c r="O554" t="s">
        <v>60</v>
      </c>
      <c r="P554" t="s">
        <v>51</v>
      </c>
      <c r="Q554" t="s">
        <v>44</v>
      </c>
      <c r="R554">
        <v>14400</v>
      </c>
      <c r="S554">
        <v>0.15920000000000001</v>
      </c>
      <c r="T554">
        <v>141.16999999999999</v>
      </c>
      <c r="U554">
        <v>0.1</v>
      </c>
      <c r="V554">
        <v>4375</v>
      </c>
      <c r="W554">
        <v>4</v>
      </c>
      <c r="X554">
        <v>879</v>
      </c>
    </row>
    <row r="555" spans="1:24" x14ac:dyDescent="0.35">
      <c r="A555">
        <v>1044140</v>
      </c>
      <c r="B555" t="s">
        <v>72</v>
      </c>
      <c r="C555" t="s">
        <v>35</v>
      </c>
      <c r="D555" t="s">
        <v>36</v>
      </c>
      <c r="E555" t="s">
        <v>656</v>
      </c>
      <c r="F555" t="s">
        <v>58</v>
      </c>
      <c r="G555" t="s">
        <v>39</v>
      </c>
      <c r="H555" s="1">
        <v>44541</v>
      </c>
      <c r="I555" s="1">
        <v>44452</v>
      </c>
      <c r="J555" s="1">
        <v>44299</v>
      </c>
      <c r="K555" t="s">
        <v>40</v>
      </c>
      <c r="L555" s="1">
        <v>44329</v>
      </c>
      <c r="M555">
        <v>1274483</v>
      </c>
      <c r="N555" t="s">
        <v>41</v>
      </c>
      <c r="O555" t="s">
        <v>60</v>
      </c>
      <c r="P555" t="s">
        <v>51</v>
      </c>
      <c r="Q555" t="s">
        <v>44</v>
      </c>
      <c r="R555">
        <v>42816</v>
      </c>
      <c r="S555">
        <v>1.8800000000000001E-2</v>
      </c>
      <c r="T555">
        <v>260.58999999999997</v>
      </c>
      <c r="U555">
        <v>0.1065</v>
      </c>
      <c r="V555">
        <v>8000</v>
      </c>
      <c r="W555">
        <v>8</v>
      </c>
      <c r="X555">
        <v>4451</v>
      </c>
    </row>
    <row r="556" spans="1:24" x14ac:dyDescent="0.35">
      <c r="A556">
        <v>1007073</v>
      </c>
      <c r="B556" t="s">
        <v>76</v>
      </c>
      <c r="C556" t="s">
        <v>35</v>
      </c>
      <c r="D556" t="s">
        <v>36</v>
      </c>
      <c r="E556" t="s">
        <v>657</v>
      </c>
      <c r="F556" t="s">
        <v>58</v>
      </c>
      <c r="G556" t="s">
        <v>39</v>
      </c>
      <c r="H556" s="1">
        <v>44511</v>
      </c>
      <c r="I556" s="1">
        <v>44543</v>
      </c>
      <c r="J556" s="1">
        <v>44452</v>
      </c>
      <c r="K556" t="s">
        <v>40</v>
      </c>
      <c r="L556" s="1">
        <v>44482</v>
      </c>
      <c r="M556">
        <v>1233435</v>
      </c>
      <c r="N556" t="s">
        <v>41</v>
      </c>
      <c r="O556" t="s">
        <v>86</v>
      </c>
      <c r="P556" t="s">
        <v>51</v>
      </c>
      <c r="Q556" t="s">
        <v>44</v>
      </c>
      <c r="R556">
        <v>31700</v>
      </c>
      <c r="S556">
        <v>2.01E-2</v>
      </c>
      <c r="T556">
        <v>238.15</v>
      </c>
      <c r="U556">
        <v>0.1171</v>
      </c>
      <c r="V556">
        <v>7200</v>
      </c>
      <c r="W556">
        <v>5</v>
      </c>
      <c r="X556">
        <v>4932</v>
      </c>
    </row>
    <row r="557" spans="1:24" x14ac:dyDescent="0.35">
      <c r="A557">
        <v>976502</v>
      </c>
      <c r="B557" t="s">
        <v>45</v>
      </c>
      <c r="C557" t="s">
        <v>35</v>
      </c>
      <c r="D557" t="s">
        <v>92</v>
      </c>
      <c r="E557" t="s">
        <v>658</v>
      </c>
      <c r="F557" t="s">
        <v>58</v>
      </c>
      <c r="G557" t="s">
        <v>39</v>
      </c>
      <c r="H557" s="1">
        <v>44480</v>
      </c>
      <c r="I557" s="1">
        <v>44514</v>
      </c>
      <c r="J557" s="1">
        <v>44359</v>
      </c>
      <c r="K557" t="s">
        <v>40</v>
      </c>
      <c r="L557" s="1">
        <v>44389</v>
      </c>
      <c r="M557">
        <v>1199242</v>
      </c>
      <c r="N557" t="s">
        <v>41</v>
      </c>
      <c r="O557" t="s">
        <v>86</v>
      </c>
      <c r="P557" t="s">
        <v>51</v>
      </c>
      <c r="Q557" t="s">
        <v>44</v>
      </c>
      <c r="R557">
        <v>18000</v>
      </c>
      <c r="S557">
        <v>0.20430000000000001</v>
      </c>
      <c r="T557">
        <v>181.92</v>
      </c>
      <c r="U557">
        <v>0.1171</v>
      </c>
      <c r="V557">
        <v>5500</v>
      </c>
      <c r="W557">
        <v>7</v>
      </c>
      <c r="X557">
        <v>1709</v>
      </c>
    </row>
    <row r="558" spans="1:24" x14ac:dyDescent="0.35">
      <c r="A558">
        <v>592535</v>
      </c>
      <c r="B558" t="s">
        <v>134</v>
      </c>
      <c r="C558" t="s">
        <v>35</v>
      </c>
      <c r="D558" t="s">
        <v>62</v>
      </c>
      <c r="E558" t="s">
        <v>659</v>
      </c>
      <c r="F558" t="s">
        <v>38</v>
      </c>
      <c r="G558" t="s">
        <v>39</v>
      </c>
      <c r="H558" s="1">
        <v>44479</v>
      </c>
      <c r="I558" s="1">
        <v>44541</v>
      </c>
      <c r="J558" s="1">
        <v>44419</v>
      </c>
      <c r="K558" t="s">
        <v>40</v>
      </c>
      <c r="L558" s="1">
        <v>44450</v>
      </c>
      <c r="M558">
        <v>760997</v>
      </c>
      <c r="N558" t="s">
        <v>41</v>
      </c>
      <c r="O558" t="s">
        <v>170</v>
      </c>
      <c r="P558" t="s">
        <v>51</v>
      </c>
      <c r="Q558" t="s">
        <v>44</v>
      </c>
      <c r="R558">
        <v>29040</v>
      </c>
      <c r="S558">
        <v>3.0800000000000001E-2</v>
      </c>
      <c r="T558">
        <v>60.85</v>
      </c>
      <c r="U558">
        <v>0.1323</v>
      </c>
      <c r="V558">
        <v>1800</v>
      </c>
      <c r="W558">
        <v>24</v>
      </c>
      <c r="X558">
        <v>495</v>
      </c>
    </row>
    <row r="559" spans="1:24" x14ac:dyDescent="0.35">
      <c r="A559">
        <v>749019</v>
      </c>
      <c r="B559" t="s">
        <v>203</v>
      </c>
      <c r="C559" t="s">
        <v>35</v>
      </c>
      <c r="D559" t="s">
        <v>62</v>
      </c>
      <c r="E559" t="s">
        <v>660</v>
      </c>
      <c r="F559" t="s">
        <v>38</v>
      </c>
      <c r="G559" t="s">
        <v>39</v>
      </c>
      <c r="H559" s="1">
        <v>44327</v>
      </c>
      <c r="I559" s="1">
        <v>44300</v>
      </c>
      <c r="J559" s="1">
        <v>44210</v>
      </c>
      <c r="K559" t="s">
        <v>40</v>
      </c>
      <c r="L559" s="1">
        <v>44241</v>
      </c>
      <c r="M559">
        <v>948165</v>
      </c>
      <c r="N559" t="s">
        <v>41</v>
      </c>
      <c r="O559" t="s">
        <v>54</v>
      </c>
      <c r="P559" t="s">
        <v>51</v>
      </c>
      <c r="Q559" t="s">
        <v>44</v>
      </c>
      <c r="R559">
        <v>45314</v>
      </c>
      <c r="S559">
        <v>0.223</v>
      </c>
      <c r="T559">
        <v>104.34</v>
      </c>
      <c r="U559">
        <v>0.15229999999999999</v>
      </c>
      <c r="V559">
        <v>3000</v>
      </c>
      <c r="W559">
        <v>22</v>
      </c>
      <c r="X559">
        <v>3306</v>
      </c>
    </row>
    <row r="560" spans="1:24" x14ac:dyDescent="0.35">
      <c r="A560">
        <v>835523</v>
      </c>
      <c r="B560" t="s">
        <v>168</v>
      </c>
      <c r="C560" t="s">
        <v>35</v>
      </c>
      <c r="D560" t="s">
        <v>130</v>
      </c>
      <c r="E560" t="s">
        <v>661</v>
      </c>
      <c r="F560" t="s">
        <v>38</v>
      </c>
      <c r="G560" t="s">
        <v>39</v>
      </c>
      <c r="H560" s="1">
        <v>44419</v>
      </c>
      <c r="I560" s="1">
        <v>44302</v>
      </c>
      <c r="J560" s="1">
        <v>44208</v>
      </c>
      <c r="K560" t="s">
        <v>40</v>
      </c>
      <c r="L560" s="1">
        <v>44239</v>
      </c>
      <c r="M560">
        <v>1045471</v>
      </c>
      <c r="N560" t="s">
        <v>41</v>
      </c>
      <c r="O560" t="s">
        <v>42</v>
      </c>
      <c r="P560" t="s">
        <v>51</v>
      </c>
      <c r="Q560" t="s">
        <v>44</v>
      </c>
      <c r="R560">
        <v>31400</v>
      </c>
      <c r="S560">
        <v>0.18959999999999999</v>
      </c>
      <c r="T560">
        <v>103.69</v>
      </c>
      <c r="U560">
        <v>0.1479</v>
      </c>
      <c r="V560">
        <v>3000</v>
      </c>
      <c r="W560">
        <v>16</v>
      </c>
      <c r="X560">
        <v>517</v>
      </c>
    </row>
    <row r="561" spans="1:24" x14ac:dyDescent="0.35">
      <c r="A561">
        <v>406643</v>
      </c>
      <c r="B561" t="s">
        <v>61</v>
      </c>
      <c r="C561" t="s">
        <v>35</v>
      </c>
      <c r="D561" t="s">
        <v>62</v>
      </c>
      <c r="E561" t="s">
        <v>662</v>
      </c>
      <c r="F561" t="s">
        <v>38</v>
      </c>
      <c r="G561" t="s">
        <v>39</v>
      </c>
      <c r="H561" s="1">
        <v>44356</v>
      </c>
      <c r="I561" s="1">
        <v>44207</v>
      </c>
      <c r="J561" s="1">
        <v>44418</v>
      </c>
      <c r="K561" t="s">
        <v>40</v>
      </c>
      <c r="L561" s="1">
        <v>44449</v>
      </c>
      <c r="M561">
        <v>454633</v>
      </c>
      <c r="N561" t="s">
        <v>41</v>
      </c>
      <c r="O561" t="s">
        <v>71</v>
      </c>
      <c r="P561" t="s">
        <v>51</v>
      </c>
      <c r="Q561" t="s">
        <v>44</v>
      </c>
      <c r="R561">
        <v>30000</v>
      </c>
      <c r="S561">
        <v>2.0799999999999999E-2</v>
      </c>
      <c r="T561">
        <v>188.27</v>
      </c>
      <c r="U561">
        <v>0.12839999999999999</v>
      </c>
      <c r="V561">
        <v>5600</v>
      </c>
      <c r="W561">
        <v>5</v>
      </c>
      <c r="X561">
        <v>2815</v>
      </c>
    </row>
    <row r="562" spans="1:24" x14ac:dyDescent="0.35">
      <c r="A562">
        <v>568568</v>
      </c>
      <c r="B562" t="s">
        <v>45</v>
      </c>
      <c r="C562" t="s">
        <v>35</v>
      </c>
      <c r="D562" t="s">
        <v>52</v>
      </c>
      <c r="E562" t="s">
        <v>663</v>
      </c>
      <c r="F562" t="s">
        <v>99</v>
      </c>
      <c r="G562" t="s">
        <v>39</v>
      </c>
      <c r="H562" s="1">
        <v>44418</v>
      </c>
      <c r="I562" s="1">
        <v>44332</v>
      </c>
      <c r="J562" s="1">
        <v>44389</v>
      </c>
      <c r="K562" t="s">
        <v>40</v>
      </c>
      <c r="L562" s="1">
        <v>44420</v>
      </c>
      <c r="M562">
        <v>731438</v>
      </c>
      <c r="N562" t="s">
        <v>41</v>
      </c>
      <c r="O562" t="s">
        <v>150</v>
      </c>
      <c r="P562" t="s">
        <v>51</v>
      </c>
      <c r="Q562" t="s">
        <v>44</v>
      </c>
      <c r="R562">
        <v>36000</v>
      </c>
      <c r="S562">
        <v>7.4300000000000005E-2</v>
      </c>
      <c r="T562">
        <v>173.85</v>
      </c>
      <c r="U562">
        <v>0.15210000000000001</v>
      </c>
      <c r="V562">
        <v>5000</v>
      </c>
      <c r="W562">
        <v>16</v>
      </c>
      <c r="X562">
        <v>3824</v>
      </c>
    </row>
    <row r="563" spans="1:24" x14ac:dyDescent="0.35">
      <c r="A563">
        <v>846077</v>
      </c>
      <c r="B563" t="s">
        <v>98</v>
      </c>
      <c r="C563" t="s">
        <v>35</v>
      </c>
      <c r="D563" t="s">
        <v>36</v>
      </c>
      <c r="E563" t="s">
        <v>664</v>
      </c>
      <c r="F563" t="s">
        <v>99</v>
      </c>
      <c r="G563" t="s">
        <v>39</v>
      </c>
      <c r="H563" s="1">
        <v>44419</v>
      </c>
      <c r="I563" s="1">
        <v>44269</v>
      </c>
      <c r="J563" s="1">
        <v>44482</v>
      </c>
      <c r="K563" t="s">
        <v>40</v>
      </c>
      <c r="L563" s="1">
        <v>44513</v>
      </c>
      <c r="M563">
        <v>1057404</v>
      </c>
      <c r="N563" t="s">
        <v>41</v>
      </c>
      <c r="O563" t="s">
        <v>150</v>
      </c>
      <c r="P563" t="s">
        <v>51</v>
      </c>
      <c r="Q563" t="s">
        <v>44</v>
      </c>
      <c r="R563">
        <v>46000</v>
      </c>
      <c r="S563">
        <v>0.11559999999999999</v>
      </c>
      <c r="T563">
        <v>175.77</v>
      </c>
      <c r="U563">
        <v>0.15989999999999999</v>
      </c>
      <c r="V563">
        <v>5000</v>
      </c>
      <c r="W563">
        <v>7</v>
      </c>
      <c r="X563">
        <v>4801</v>
      </c>
    </row>
    <row r="564" spans="1:24" x14ac:dyDescent="0.35">
      <c r="A564">
        <v>968798</v>
      </c>
      <c r="B564" t="s">
        <v>199</v>
      </c>
      <c r="C564" t="s">
        <v>35</v>
      </c>
      <c r="D564" t="s">
        <v>62</v>
      </c>
      <c r="E564" t="s">
        <v>665</v>
      </c>
      <c r="F564" t="s">
        <v>58</v>
      </c>
      <c r="G564" t="s">
        <v>59</v>
      </c>
      <c r="H564" s="1">
        <v>44450</v>
      </c>
      <c r="I564" s="1">
        <v>44240</v>
      </c>
      <c r="J564" s="1">
        <v>44451</v>
      </c>
      <c r="K564" t="s">
        <v>40</v>
      </c>
      <c r="L564" s="1">
        <v>44481</v>
      </c>
      <c r="M564">
        <v>1189788</v>
      </c>
      <c r="N564" t="s">
        <v>41</v>
      </c>
      <c r="O564" t="s">
        <v>60</v>
      </c>
      <c r="P564" t="s">
        <v>51</v>
      </c>
      <c r="Q564" t="s">
        <v>44</v>
      </c>
      <c r="R564">
        <v>31000</v>
      </c>
      <c r="S564">
        <v>0.2059</v>
      </c>
      <c r="T564">
        <v>78.180000000000007</v>
      </c>
      <c r="U564">
        <v>0.1065</v>
      </c>
      <c r="V564">
        <v>2400</v>
      </c>
      <c r="W564">
        <v>14</v>
      </c>
      <c r="X564">
        <v>1278</v>
      </c>
    </row>
    <row r="565" spans="1:24" x14ac:dyDescent="0.35">
      <c r="A565">
        <v>804949</v>
      </c>
      <c r="B565" t="s">
        <v>168</v>
      </c>
      <c r="C565" t="s">
        <v>35</v>
      </c>
      <c r="D565" t="s">
        <v>36</v>
      </c>
      <c r="E565" t="s">
        <v>666</v>
      </c>
      <c r="F565" t="s">
        <v>58</v>
      </c>
      <c r="G565" t="s">
        <v>59</v>
      </c>
      <c r="H565" s="1">
        <v>44388</v>
      </c>
      <c r="I565" s="1">
        <v>44513</v>
      </c>
      <c r="J565" s="1">
        <v>44421</v>
      </c>
      <c r="K565" t="s">
        <v>40</v>
      </c>
      <c r="L565" s="1">
        <v>44452</v>
      </c>
      <c r="M565">
        <v>1010890</v>
      </c>
      <c r="N565" t="s">
        <v>41</v>
      </c>
      <c r="O565" t="s">
        <v>86</v>
      </c>
      <c r="P565" t="s">
        <v>51</v>
      </c>
      <c r="Q565" t="s">
        <v>44</v>
      </c>
      <c r="R565">
        <v>65964</v>
      </c>
      <c r="S565">
        <v>0.2059</v>
      </c>
      <c r="T565">
        <v>41.74</v>
      </c>
      <c r="U565">
        <v>0.1099</v>
      </c>
      <c r="V565">
        <v>1275</v>
      </c>
      <c r="W565">
        <v>35</v>
      </c>
      <c r="X565">
        <v>1329</v>
      </c>
    </row>
    <row r="566" spans="1:24" x14ac:dyDescent="0.35">
      <c r="A566">
        <v>820981</v>
      </c>
      <c r="B566" t="s">
        <v>56</v>
      </c>
      <c r="C566" t="s">
        <v>35</v>
      </c>
      <c r="D566" t="s">
        <v>92</v>
      </c>
      <c r="E566" t="s">
        <v>667</v>
      </c>
      <c r="F566" t="s">
        <v>64</v>
      </c>
      <c r="G566" t="s">
        <v>59</v>
      </c>
      <c r="H566" s="1">
        <v>44388</v>
      </c>
      <c r="I566" s="1">
        <v>44450</v>
      </c>
      <c r="J566" s="1">
        <v>44450</v>
      </c>
      <c r="K566" t="s">
        <v>49</v>
      </c>
      <c r="L566" s="1">
        <v>44480</v>
      </c>
      <c r="M566">
        <v>1029234</v>
      </c>
      <c r="N566" t="s">
        <v>41</v>
      </c>
      <c r="O566" t="s">
        <v>65</v>
      </c>
      <c r="P566" t="s">
        <v>51</v>
      </c>
      <c r="Q566" t="s">
        <v>44</v>
      </c>
      <c r="R566">
        <v>46000</v>
      </c>
      <c r="S566">
        <v>0.16719999999999999</v>
      </c>
      <c r="T566">
        <v>90.48</v>
      </c>
      <c r="U566">
        <v>5.4199999999999998E-2</v>
      </c>
      <c r="V566">
        <v>3000</v>
      </c>
      <c r="W566">
        <v>34</v>
      </c>
      <c r="X566">
        <v>3014</v>
      </c>
    </row>
    <row r="567" spans="1:24" x14ac:dyDescent="0.35">
      <c r="A567">
        <v>708178</v>
      </c>
      <c r="B567" t="s">
        <v>56</v>
      </c>
      <c r="C567" t="s">
        <v>35</v>
      </c>
      <c r="D567" t="s">
        <v>92</v>
      </c>
      <c r="E567" t="s">
        <v>668</v>
      </c>
      <c r="F567" t="s">
        <v>64</v>
      </c>
      <c r="G567" t="s">
        <v>59</v>
      </c>
      <c r="H567" s="1">
        <v>44266</v>
      </c>
      <c r="I567" s="1">
        <v>44300</v>
      </c>
      <c r="J567" s="1">
        <v>44300</v>
      </c>
      <c r="K567" t="s">
        <v>49</v>
      </c>
      <c r="L567" s="1">
        <v>44330</v>
      </c>
      <c r="M567">
        <v>900645</v>
      </c>
      <c r="N567" t="s">
        <v>41</v>
      </c>
      <c r="O567" t="s">
        <v>104</v>
      </c>
      <c r="P567" t="s">
        <v>51</v>
      </c>
      <c r="Q567" t="s">
        <v>44</v>
      </c>
      <c r="R567">
        <v>75000</v>
      </c>
      <c r="S567">
        <v>0.14899999999999999</v>
      </c>
      <c r="T567">
        <v>272.95</v>
      </c>
      <c r="U567">
        <v>5.79E-2</v>
      </c>
      <c r="V567">
        <v>9000</v>
      </c>
      <c r="W567">
        <v>20</v>
      </c>
      <c r="X567">
        <v>9826</v>
      </c>
    </row>
    <row r="568" spans="1:24" x14ac:dyDescent="0.35">
      <c r="A568">
        <v>696205</v>
      </c>
      <c r="B568" t="s">
        <v>76</v>
      </c>
      <c r="C568" t="s">
        <v>35</v>
      </c>
      <c r="D568" t="s">
        <v>62</v>
      </c>
      <c r="E568" t="s">
        <v>669</v>
      </c>
      <c r="F568" t="s">
        <v>64</v>
      </c>
      <c r="G568" t="s">
        <v>59</v>
      </c>
      <c r="H568" s="1">
        <v>44266</v>
      </c>
      <c r="I568" s="1">
        <v>44269</v>
      </c>
      <c r="J568" s="1">
        <v>44269</v>
      </c>
      <c r="K568" t="s">
        <v>49</v>
      </c>
      <c r="L568" s="1">
        <v>44300</v>
      </c>
      <c r="M568">
        <v>887348</v>
      </c>
      <c r="N568" t="s">
        <v>41</v>
      </c>
      <c r="O568" t="s">
        <v>65</v>
      </c>
      <c r="P568" t="s">
        <v>51</v>
      </c>
      <c r="Q568" t="s">
        <v>44</v>
      </c>
      <c r="R568">
        <v>126000</v>
      </c>
      <c r="S568">
        <v>6.7400000000000002E-2</v>
      </c>
      <c r="T568">
        <v>286.52</v>
      </c>
      <c r="U568">
        <v>5.4199999999999998E-2</v>
      </c>
      <c r="V568">
        <v>9500</v>
      </c>
      <c r="W568">
        <v>16</v>
      </c>
      <c r="X568">
        <v>10315</v>
      </c>
    </row>
    <row r="569" spans="1:24" x14ac:dyDescent="0.35">
      <c r="A569">
        <v>835597</v>
      </c>
      <c r="B569" t="s">
        <v>61</v>
      </c>
      <c r="C569" t="s">
        <v>35</v>
      </c>
      <c r="D569" t="s">
        <v>62</v>
      </c>
      <c r="E569" t="s">
        <v>670</v>
      </c>
      <c r="F569" t="s">
        <v>64</v>
      </c>
      <c r="G569" t="s">
        <v>59</v>
      </c>
      <c r="H569" s="1">
        <v>44419</v>
      </c>
      <c r="I569" s="1">
        <v>44422</v>
      </c>
      <c r="J569" s="1">
        <v>44422</v>
      </c>
      <c r="K569" t="s">
        <v>49</v>
      </c>
      <c r="L569" s="1">
        <v>44453</v>
      </c>
      <c r="M569">
        <v>1045560</v>
      </c>
      <c r="N569" t="s">
        <v>41</v>
      </c>
      <c r="O569" t="s">
        <v>65</v>
      </c>
      <c r="P569" t="s">
        <v>51</v>
      </c>
      <c r="Q569" t="s">
        <v>44</v>
      </c>
      <c r="R569">
        <v>22000</v>
      </c>
      <c r="S569">
        <v>0.24160000000000001</v>
      </c>
      <c r="T569">
        <v>241.28</v>
      </c>
      <c r="U569">
        <v>5.4199999999999998E-2</v>
      </c>
      <c r="V569">
        <v>8000</v>
      </c>
      <c r="W569">
        <v>11</v>
      </c>
      <c r="X569">
        <v>8686</v>
      </c>
    </row>
    <row r="570" spans="1:24" x14ac:dyDescent="0.35">
      <c r="A570">
        <v>670625</v>
      </c>
      <c r="B570" t="s">
        <v>45</v>
      </c>
      <c r="C570" t="s">
        <v>35</v>
      </c>
      <c r="D570" t="s">
        <v>62</v>
      </c>
      <c r="E570" t="s">
        <v>671</v>
      </c>
      <c r="F570" t="s">
        <v>64</v>
      </c>
      <c r="G570" t="s">
        <v>59</v>
      </c>
      <c r="H570" s="1">
        <v>44238</v>
      </c>
      <c r="I570" s="1">
        <v>44268</v>
      </c>
      <c r="J570" s="1">
        <v>44268</v>
      </c>
      <c r="K570" t="s">
        <v>49</v>
      </c>
      <c r="L570" s="1">
        <v>44299</v>
      </c>
      <c r="M570">
        <v>857335</v>
      </c>
      <c r="N570" t="s">
        <v>41</v>
      </c>
      <c r="O570" t="s">
        <v>65</v>
      </c>
      <c r="P570" t="s">
        <v>51</v>
      </c>
      <c r="Q570" t="s">
        <v>44</v>
      </c>
      <c r="R570">
        <v>69900</v>
      </c>
      <c r="S570">
        <v>4.36E-2</v>
      </c>
      <c r="T570">
        <v>152.31</v>
      </c>
      <c r="U570">
        <v>5.4199999999999998E-2</v>
      </c>
      <c r="V570">
        <v>5050</v>
      </c>
      <c r="W570">
        <v>26</v>
      </c>
      <c r="X570">
        <v>5429</v>
      </c>
    </row>
    <row r="571" spans="1:24" x14ac:dyDescent="0.35">
      <c r="A571">
        <v>994697</v>
      </c>
      <c r="B571" t="s">
        <v>188</v>
      </c>
      <c r="C571" t="s">
        <v>35</v>
      </c>
      <c r="D571" t="s">
        <v>62</v>
      </c>
      <c r="E571" t="s">
        <v>125</v>
      </c>
      <c r="F571" t="s">
        <v>64</v>
      </c>
      <c r="G571" t="s">
        <v>59</v>
      </c>
      <c r="H571" s="1">
        <v>44480</v>
      </c>
      <c r="I571" s="1">
        <v>44483</v>
      </c>
      <c r="J571" s="1">
        <v>44514</v>
      </c>
      <c r="K571" t="s">
        <v>49</v>
      </c>
      <c r="L571" s="1">
        <v>44544</v>
      </c>
      <c r="M571">
        <v>1219346</v>
      </c>
      <c r="N571" t="s">
        <v>41</v>
      </c>
      <c r="O571" t="s">
        <v>65</v>
      </c>
      <c r="P571" t="s">
        <v>51</v>
      </c>
      <c r="Q571" t="s">
        <v>44</v>
      </c>
      <c r="R571">
        <v>240000</v>
      </c>
      <c r="S571">
        <v>0.16309999999999999</v>
      </c>
      <c r="T571">
        <v>365.23</v>
      </c>
      <c r="U571">
        <v>6.0299999999999999E-2</v>
      </c>
      <c r="V571">
        <v>12000</v>
      </c>
      <c r="W571">
        <v>29</v>
      </c>
      <c r="X571">
        <v>13148</v>
      </c>
    </row>
    <row r="572" spans="1:24" x14ac:dyDescent="0.35">
      <c r="A572">
        <v>974058</v>
      </c>
      <c r="B572" t="s">
        <v>95</v>
      </c>
      <c r="C572" t="s">
        <v>35</v>
      </c>
      <c r="D572" t="s">
        <v>62</v>
      </c>
      <c r="E572" t="s">
        <v>672</v>
      </c>
      <c r="F572" t="s">
        <v>64</v>
      </c>
      <c r="G572" t="s">
        <v>59</v>
      </c>
      <c r="H572" s="1">
        <v>44480</v>
      </c>
      <c r="I572" s="1">
        <v>44483</v>
      </c>
      <c r="J572" s="1">
        <v>44483</v>
      </c>
      <c r="K572" t="s">
        <v>49</v>
      </c>
      <c r="L572" s="1">
        <v>44514</v>
      </c>
      <c r="M572">
        <v>1196316</v>
      </c>
      <c r="N572" t="s">
        <v>41</v>
      </c>
      <c r="O572" t="s">
        <v>65</v>
      </c>
      <c r="P572" t="s">
        <v>51</v>
      </c>
      <c r="Q572" t="s">
        <v>44</v>
      </c>
      <c r="R572">
        <v>90000</v>
      </c>
      <c r="S572">
        <v>7.0800000000000002E-2</v>
      </c>
      <c r="T572">
        <v>182.62</v>
      </c>
      <c r="U572">
        <v>6.0299999999999999E-2</v>
      </c>
      <c r="V572">
        <v>6000</v>
      </c>
      <c r="W572">
        <v>22</v>
      </c>
      <c r="X572">
        <v>6574</v>
      </c>
    </row>
    <row r="573" spans="1:24" x14ac:dyDescent="0.35">
      <c r="A573">
        <v>979863</v>
      </c>
      <c r="B573" t="s">
        <v>177</v>
      </c>
      <c r="C573" t="s">
        <v>35</v>
      </c>
      <c r="D573" t="s">
        <v>62</v>
      </c>
      <c r="E573" t="s">
        <v>82</v>
      </c>
      <c r="F573" t="s">
        <v>64</v>
      </c>
      <c r="G573" t="s">
        <v>59</v>
      </c>
      <c r="H573" s="1">
        <v>44480</v>
      </c>
      <c r="I573" s="1">
        <v>44541</v>
      </c>
      <c r="J573" s="1">
        <v>44511</v>
      </c>
      <c r="K573" t="s">
        <v>49</v>
      </c>
      <c r="L573" s="1">
        <v>44541</v>
      </c>
      <c r="M573">
        <v>1203021</v>
      </c>
      <c r="N573" t="s">
        <v>41</v>
      </c>
      <c r="O573" t="s">
        <v>65</v>
      </c>
      <c r="P573" t="s">
        <v>51</v>
      </c>
      <c r="Q573" t="s">
        <v>44</v>
      </c>
      <c r="R573">
        <v>100000</v>
      </c>
      <c r="S573">
        <v>0.11219999999999999</v>
      </c>
      <c r="T573">
        <v>231.32</v>
      </c>
      <c r="U573">
        <v>6.0299999999999999E-2</v>
      </c>
      <c r="V573">
        <v>7600</v>
      </c>
      <c r="W573">
        <v>38</v>
      </c>
      <c r="X573">
        <v>7639</v>
      </c>
    </row>
    <row r="574" spans="1:24" x14ac:dyDescent="0.35">
      <c r="A574">
        <v>873939</v>
      </c>
      <c r="B574" t="s">
        <v>72</v>
      </c>
      <c r="C574" t="s">
        <v>35</v>
      </c>
      <c r="D574" t="s">
        <v>62</v>
      </c>
      <c r="E574" t="s">
        <v>673</v>
      </c>
      <c r="F574" t="s">
        <v>64</v>
      </c>
      <c r="G574" t="s">
        <v>59</v>
      </c>
      <c r="H574" s="1">
        <v>44450</v>
      </c>
      <c r="I574" s="1">
        <v>44453</v>
      </c>
      <c r="J574" s="1">
        <v>44453</v>
      </c>
      <c r="K574" t="s">
        <v>49</v>
      </c>
      <c r="L574" s="1">
        <v>44483</v>
      </c>
      <c r="M574">
        <v>1088327</v>
      </c>
      <c r="N574" t="s">
        <v>41</v>
      </c>
      <c r="O574" t="s">
        <v>65</v>
      </c>
      <c r="P574" t="s">
        <v>51</v>
      </c>
      <c r="Q574" t="s">
        <v>44</v>
      </c>
      <c r="R574">
        <v>98400</v>
      </c>
      <c r="S574">
        <v>6.7199999999999996E-2</v>
      </c>
      <c r="T574">
        <v>45.24</v>
      </c>
      <c r="U574">
        <v>5.4199999999999998E-2</v>
      </c>
      <c r="V574">
        <v>1500</v>
      </c>
      <c r="W574">
        <v>27</v>
      </c>
      <c r="X574">
        <v>1629</v>
      </c>
    </row>
    <row r="575" spans="1:24" x14ac:dyDescent="0.35">
      <c r="A575">
        <v>1047667</v>
      </c>
      <c r="B575" t="s">
        <v>140</v>
      </c>
      <c r="C575" t="s">
        <v>35</v>
      </c>
      <c r="D575" t="s">
        <v>62</v>
      </c>
      <c r="E575" t="s">
        <v>674</v>
      </c>
      <c r="F575" t="s">
        <v>64</v>
      </c>
      <c r="G575" t="s">
        <v>59</v>
      </c>
      <c r="H575" s="1">
        <v>44541</v>
      </c>
      <c r="I575" s="1">
        <v>44242</v>
      </c>
      <c r="J575" s="1">
        <v>44422</v>
      </c>
      <c r="K575" t="s">
        <v>49</v>
      </c>
      <c r="L575" s="1">
        <v>44453</v>
      </c>
      <c r="M575">
        <v>1278767</v>
      </c>
      <c r="N575" t="s">
        <v>41</v>
      </c>
      <c r="O575" t="s">
        <v>65</v>
      </c>
      <c r="P575" t="s">
        <v>51</v>
      </c>
      <c r="Q575" t="s">
        <v>44</v>
      </c>
      <c r="R575">
        <v>86400</v>
      </c>
      <c r="S575">
        <v>7.3200000000000001E-2</v>
      </c>
      <c r="T575">
        <v>243.49</v>
      </c>
      <c r="U575">
        <v>6.0299999999999999E-2</v>
      </c>
      <c r="V575">
        <v>8000</v>
      </c>
      <c r="W575">
        <v>53</v>
      </c>
      <c r="X575">
        <v>8753</v>
      </c>
    </row>
    <row r="576" spans="1:24" x14ac:dyDescent="0.35">
      <c r="A576">
        <v>815207</v>
      </c>
      <c r="B576" t="s">
        <v>205</v>
      </c>
      <c r="C576" t="s">
        <v>35</v>
      </c>
      <c r="D576" t="s">
        <v>62</v>
      </c>
      <c r="E576" t="s">
        <v>675</v>
      </c>
      <c r="F576" t="s">
        <v>64</v>
      </c>
      <c r="G576" t="s">
        <v>59</v>
      </c>
      <c r="H576" s="1">
        <v>44388</v>
      </c>
      <c r="I576" s="1">
        <v>44391</v>
      </c>
      <c r="J576" s="1">
        <v>44422</v>
      </c>
      <c r="K576" t="s">
        <v>49</v>
      </c>
      <c r="L576" s="1">
        <v>44453</v>
      </c>
      <c r="M576">
        <v>1022811</v>
      </c>
      <c r="N576" t="s">
        <v>41</v>
      </c>
      <c r="O576" t="s">
        <v>104</v>
      </c>
      <c r="P576" t="s">
        <v>51</v>
      </c>
      <c r="Q576" t="s">
        <v>44</v>
      </c>
      <c r="R576">
        <v>40000</v>
      </c>
      <c r="S576">
        <v>2.0400000000000001E-2</v>
      </c>
      <c r="T576">
        <v>456.27</v>
      </c>
      <c r="U576">
        <v>5.9900000000000002E-2</v>
      </c>
      <c r="V576">
        <v>15000</v>
      </c>
      <c r="W576">
        <v>19</v>
      </c>
      <c r="X576">
        <v>16425</v>
      </c>
    </row>
    <row r="577" spans="1:24" x14ac:dyDescent="0.35">
      <c r="A577">
        <v>768076</v>
      </c>
      <c r="B577" t="s">
        <v>95</v>
      </c>
      <c r="C577" t="s">
        <v>35</v>
      </c>
      <c r="D577" t="s">
        <v>62</v>
      </c>
      <c r="E577" t="s">
        <v>676</v>
      </c>
      <c r="F577" t="s">
        <v>64</v>
      </c>
      <c r="G577" t="s">
        <v>59</v>
      </c>
      <c r="H577" s="1">
        <v>44327</v>
      </c>
      <c r="I577" s="1">
        <v>44329</v>
      </c>
      <c r="J577" s="1">
        <v>44329</v>
      </c>
      <c r="K577" t="s">
        <v>49</v>
      </c>
      <c r="L577" s="1">
        <v>44360</v>
      </c>
      <c r="M577">
        <v>969289</v>
      </c>
      <c r="N577" t="s">
        <v>41</v>
      </c>
      <c r="O577" t="s">
        <v>104</v>
      </c>
      <c r="P577" t="s">
        <v>51</v>
      </c>
      <c r="Q577" t="s">
        <v>44</v>
      </c>
      <c r="R577">
        <v>87600</v>
      </c>
      <c r="S577">
        <v>0.16669999999999999</v>
      </c>
      <c r="T577">
        <v>91.26</v>
      </c>
      <c r="U577">
        <v>5.9900000000000002E-2</v>
      </c>
      <c r="V577">
        <v>3000</v>
      </c>
      <c r="W577">
        <v>55</v>
      </c>
      <c r="X577">
        <v>3245</v>
      </c>
    </row>
    <row r="578" spans="1:24" x14ac:dyDescent="0.35">
      <c r="A578">
        <v>970810</v>
      </c>
      <c r="B578" t="s">
        <v>72</v>
      </c>
      <c r="C578" t="s">
        <v>35</v>
      </c>
      <c r="D578" t="s">
        <v>62</v>
      </c>
      <c r="E578" t="s">
        <v>677</v>
      </c>
      <c r="F578" t="s">
        <v>64</v>
      </c>
      <c r="G578" t="s">
        <v>59</v>
      </c>
      <c r="H578" s="1">
        <v>44480</v>
      </c>
      <c r="I578" s="1">
        <v>44483</v>
      </c>
      <c r="J578" s="1">
        <v>44483</v>
      </c>
      <c r="K578" t="s">
        <v>49</v>
      </c>
      <c r="L578" s="1">
        <v>44514</v>
      </c>
      <c r="M578">
        <v>1192296</v>
      </c>
      <c r="N578" t="s">
        <v>41</v>
      </c>
      <c r="O578" t="s">
        <v>110</v>
      </c>
      <c r="P578" t="s">
        <v>51</v>
      </c>
      <c r="Q578" t="s">
        <v>44</v>
      </c>
      <c r="R578">
        <v>49200</v>
      </c>
      <c r="S578">
        <v>0.05</v>
      </c>
      <c r="T578">
        <v>149.34</v>
      </c>
      <c r="U578">
        <v>7.51E-2</v>
      </c>
      <c r="V578">
        <v>4800</v>
      </c>
      <c r="W578">
        <v>6</v>
      </c>
      <c r="X578">
        <v>5376</v>
      </c>
    </row>
    <row r="579" spans="1:24" x14ac:dyDescent="0.35">
      <c r="A579">
        <v>723733</v>
      </c>
      <c r="B579" t="s">
        <v>76</v>
      </c>
      <c r="C579" t="s">
        <v>35</v>
      </c>
      <c r="D579" t="s">
        <v>62</v>
      </c>
      <c r="E579" t="s">
        <v>678</v>
      </c>
      <c r="F579" t="s">
        <v>64</v>
      </c>
      <c r="G579" t="s">
        <v>59</v>
      </c>
      <c r="H579" s="1">
        <v>44297</v>
      </c>
      <c r="I579" s="1">
        <v>44300</v>
      </c>
      <c r="J579" s="1">
        <v>44330</v>
      </c>
      <c r="K579" t="s">
        <v>49</v>
      </c>
      <c r="L579" s="1">
        <v>44361</v>
      </c>
      <c r="M579">
        <v>918757</v>
      </c>
      <c r="N579" t="s">
        <v>41</v>
      </c>
      <c r="O579" t="s">
        <v>75</v>
      </c>
      <c r="P579" t="s">
        <v>51</v>
      </c>
      <c r="Q579" t="s">
        <v>44</v>
      </c>
      <c r="R579">
        <v>94128</v>
      </c>
      <c r="S579">
        <v>0.1943</v>
      </c>
      <c r="T579">
        <v>136.44999999999999</v>
      </c>
      <c r="U579">
        <v>7.2900000000000006E-2</v>
      </c>
      <c r="V579">
        <v>4400</v>
      </c>
      <c r="W579">
        <v>25</v>
      </c>
      <c r="X579">
        <v>4912</v>
      </c>
    </row>
    <row r="580" spans="1:24" x14ac:dyDescent="0.35">
      <c r="A580">
        <v>643501</v>
      </c>
      <c r="B580" t="s">
        <v>154</v>
      </c>
      <c r="C580" t="s">
        <v>35</v>
      </c>
      <c r="D580" t="s">
        <v>62</v>
      </c>
      <c r="E580" t="s">
        <v>679</v>
      </c>
      <c r="F580" t="s">
        <v>64</v>
      </c>
      <c r="G580" t="s">
        <v>59</v>
      </c>
      <c r="H580" s="1">
        <v>44207</v>
      </c>
      <c r="I580" s="1">
        <v>44210</v>
      </c>
      <c r="J580" s="1">
        <v>44210</v>
      </c>
      <c r="K580" t="s">
        <v>49</v>
      </c>
      <c r="L580" s="1">
        <v>44241</v>
      </c>
      <c r="M580">
        <v>819057</v>
      </c>
      <c r="N580" t="s">
        <v>41</v>
      </c>
      <c r="O580" t="s">
        <v>75</v>
      </c>
      <c r="P580" t="s">
        <v>51</v>
      </c>
      <c r="Q580" t="s">
        <v>44</v>
      </c>
      <c r="R580">
        <v>88000</v>
      </c>
      <c r="S580">
        <v>0.2482</v>
      </c>
      <c r="T580">
        <v>116.54</v>
      </c>
      <c r="U580">
        <v>6.54E-2</v>
      </c>
      <c r="V580">
        <v>3800</v>
      </c>
      <c r="W580">
        <v>55</v>
      </c>
      <c r="X580">
        <v>4195</v>
      </c>
    </row>
    <row r="581" spans="1:24" x14ac:dyDescent="0.35">
      <c r="A581">
        <v>966246</v>
      </c>
      <c r="B581" t="s">
        <v>56</v>
      </c>
      <c r="C581" t="s">
        <v>35</v>
      </c>
      <c r="D581" t="s">
        <v>62</v>
      </c>
      <c r="E581" t="s">
        <v>680</v>
      </c>
      <c r="F581" t="s">
        <v>64</v>
      </c>
      <c r="G581" t="s">
        <v>59</v>
      </c>
      <c r="H581" s="1">
        <v>44450</v>
      </c>
      <c r="I581" s="1">
        <v>44210</v>
      </c>
      <c r="J581" s="1">
        <v>44210</v>
      </c>
      <c r="K581" t="s">
        <v>49</v>
      </c>
      <c r="L581" s="1">
        <v>44241</v>
      </c>
      <c r="M581">
        <v>1187115</v>
      </c>
      <c r="N581" t="s">
        <v>41</v>
      </c>
      <c r="O581" t="s">
        <v>78</v>
      </c>
      <c r="P581" t="s">
        <v>51</v>
      </c>
      <c r="Q581" t="s">
        <v>44</v>
      </c>
      <c r="R581">
        <v>62400</v>
      </c>
      <c r="S581">
        <v>0.1144</v>
      </c>
      <c r="T581">
        <v>127.02</v>
      </c>
      <c r="U581">
        <v>8.8999999999999996E-2</v>
      </c>
      <c r="V581">
        <v>4000</v>
      </c>
      <c r="W581">
        <v>26</v>
      </c>
      <c r="X581">
        <v>4532</v>
      </c>
    </row>
    <row r="582" spans="1:24" x14ac:dyDescent="0.35">
      <c r="A582">
        <v>1009373</v>
      </c>
      <c r="B582" t="s">
        <v>163</v>
      </c>
      <c r="C582" t="s">
        <v>35</v>
      </c>
      <c r="D582" t="s">
        <v>119</v>
      </c>
      <c r="E582" t="s">
        <v>681</v>
      </c>
      <c r="F582" t="s">
        <v>64</v>
      </c>
      <c r="G582" t="s">
        <v>59</v>
      </c>
      <c r="H582" s="1">
        <v>44511</v>
      </c>
      <c r="I582" s="1">
        <v>44514</v>
      </c>
      <c r="J582" s="1">
        <v>44514</v>
      </c>
      <c r="K582" t="s">
        <v>49</v>
      </c>
      <c r="L582" s="1">
        <v>44544</v>
      </c>
      <c r="M582">
        <v>1235893</v>
      </c>
      <c r="N582" t="s">
        <v>41</v>
      </c>
      <c r="O582" t="s">
        <v>65</v>
      </c>
      <c r="P582" t="s">
        <v>51</v>
      </c>
      <c r="Q582" t="s">
        <v>44</v>
      </c>
      <c r="R582">
        <v>67200</v>
      </c>
      <c r="S582">
        <v>0.15340000000000001</v>
      </c>
      <c r="T582">
        <v>304.36</v>
      </c>
      <c r="U582">
        <v>6.0299999999999999E-2</v>
      </c>
      <c r="V582">
        <v>10000</v>
      </c>
      <c r="W582">
        <v>16</v>
      </c>
      <c r="X582">
        <v>10957</v>
      </c>
    </row>
    <row r="583" spans="1:24" x14ac:dyDescent="0.35">
      <c r="A583">
        <v>1043030</v>
      </c>
      <c r="B583" t="s">
        <v>56</v>
      </c>
      <c r="C583" t="s">
        <v>35</v>
      </c>
      <c r="D583" t="s">
        <v>119</v>
      </c>
      <c r="E583" t="s">
        <v>682</v>
      </c>
      <c r="F583" t="s">
        <v>64</v>
      </c>
      <c r="G583" t="s">
        <v>59</v>
      </c>
      <c r="H583" s="1">
        <v>44541</v>
      </c>
      <c r="I583" s="1">
        <v>44542</v>
      </c>
      <c r="J583" s="1">
        <v>44542</v>
      </c>
      <c r="K583" t="s">
        <v>49</v>
      </c>
      <c r="L583" s="1">
        <v>44573</v>
      </c>
      <c r="M583">
        <v>1273525</v>
      </c>
      <c r="N583" t="s">
        <v>41</v>
      </c>
      <c r="O583" t="s">
        <v>104</v>
      </c>
      <c r="P583" t="s">
        <v>51</v>
      </c>
      <c r="Q583" t="s">
        <v>44</v>
      </c>
      <c r="R583">
        <v>249999.96</v>
      </c>
      <c r="S583">
        <v>4.65E-2</v>
      </c>
      <c r="T583">
        <v>767.6</v>
      </c>
      <c r="U583">
        <v>6.6199999999999995E-2</v>
      </c>
      <c r="V583">
        <v>25000</v>
      </c>
      <c r="W583">
        <v>23</v>
      </c>
      <c r="X583">
        <v>26422</v>
      </c>
    </row>
    <row r="584" spans="1:24" x14ac:dyDescent="0.35">
      <c r="A584">
        <v>496217</v>
      </c>
      <c r="B584" t="s">
        <v>34</v>
      </c>
      <c r="C584" t="s">
        <v>35</v>
      </c>
      <c r="D584" t="s">
        <v>119</v>
      </c>
      <c r="E584" t="s">
        <v>683</v>
      </c>
      <c r="F584" t="s">
        <v>64</v>
      </c>
      <c r="G584" t="s">
        <v>59</v>
      </c>
      <c r="H584" s="1">
        <v>44296</v>
      </c>
      <c r="I584" s="1">
        <v>44299</v>
      </c>
      <c r="J584" s="1">
        <v>44299</v>
      </c>
      <c r="K584" t="s">
        <v>49</v>
      </c>
      <c r="L584" s="1">
        <v>44329</v>
      </c>
      <c r="M584">
        <v>635775</v>
      </c>
      <c r="N584" t="s">
        <v>41</v>
      </c>
      <c r="O584" t="s">
        <v>75</v>
      </c>
      <c r="P584" t="s">
        <v>51</v>
      </c>
      <c r="Q584" t="s">
        <v>44</v>
      </c>
      <c r="R584">
        <v>45996</v>
      </c>
      <c r="S584">
        <v>7.6499999999999999E-2</v>
      </c>
      <c r="T584">
        <v>195.99</v>
      </c>
      <c r="U584">
        <v>7.51E-2</v>
      </c>
      <c r="V584">
        <v>6300</v>
      </c>
      <c r="W584">
        <v>17</v>
      </c>
      <c r="X584">
        <v>7056</v>
      </c>
    </row>
    <row r="585" spans="1:24" x14ac:dyDescent="0.35">
      <c r="A585">
        <v>660042</v>
      </c>
      <c r="B585" t="s">
        <v>168</v>
      </c>
      <c r="C585" t="s">
        <v>35</v>
      </c>
      <c r="D585" t="s">
        <v>67</v>
      </c>
      <c r="E585" t="s">
        <v>684</v>
      </c>
      <c r="F585" t="s">
        <v>64</v>
      </c>
      <c r="G585" t="s">
        <v>59</v>
      </c>
      <c r="H585" s="1">
        <v>44238</v>
      </c>
      <c r="I585" s="1">
        <v>44332</v>
      </c>
      <c r="J585" s="1">
        <v>44269</v>
      </c>
      <c r="K585" t="s">
        <v>49</v>
      </c>
      <c r="L585" s="1">
        <v>44300</v>
      </c>
      <c r="M585">
        <v>844184</v>
      </c>
      <c r="N585" t="s">
        <v>41</v>
      </c>
      <c r="O585" t="s">
        <v>104</v>
      </c>
      <c r="P585" t="s">
        <v>51</v>
      </c>
      <c r="Q585" t="s">
        <v>44</v>
      </c>
      <c r="R585">
        <v>55000</v>
      </c>
      <c r="S585">
        <v>4.1000000000000002E-2</v>
      </c>
      <c r="T585">
        <v>97.05</v>
      </c>
      <c r="U585">
        <v>5.79E-2</v>
      </c>
      <c r="V585">
        <v>3200</v>
      </c>
      <c r="W585">
        <v>14</v>
      </c>
      <c r="X585">
        <v>3494</v>
      </c>
    </row>
    <row r="586" spans="1:24" x14ac:dyDescent="0.35">
      <c r="A586">
        <v>609322</v>
      </c>
      <c r="B586" t="s">
        <v>45</v>
      </c>
      <c r="C586" t="s">
        <v>35</v>
      </c>
      <c r="D586" t="s">
        <v>67</v>
      </c>
      <c r="E586" t="s">
        <v>685</v>
      </c>
      <c r="F586" t="s">
        <v>64</v>
      </c>
      <c r="G586" t="s">
        <v>59</v>
      </c>
      <c r="H586" s="1">
        <v>44510</v>
      </c>
      <c r="I586" s="1">
        <v>44332</v>
      </c>
      <c r="J586" s="1">
        <v>44299</v>
      </c>
      <c r="K586" t="s">
        <v>49</v>
      </c>
      <c r="L586" s="1">
        <v>44329</v>
      </c>
      <c r="M586">
        <v>781571</v>
      </c>
      <c r="N586" t="s">
        <v>41</v>
      </c>
      <c r="O586" t="s">
        <v>75</v>
      </c>
      <c r="P586" t="s">
        <v>51</v>
      </c>
      <c r="Q586" t="s">
        <v>44</v>
      </c>
      <c r="R586">
        <v>42000</v>
      </c>
      <c r="S586">
        <v>3.7400000000000003E-2</v>
      </c>
      <c r="T586">
        <v>246.11</v>
      </c>
      <c r="U586">
        <v>6.54E-2</v>
      </c>
      <c r="V586">
        <v>11000</v>
      </c>
      <c r="W586">
        <v>9</v>
      </c>
      <c r="X586">
        <v>8824</v>
      </c>
    </row>
    <row r="587" spans="1:24" x14ac:dyDescent="0.35">
      <c r="A587">
        <v>745105</v>
      </c>
      <c r="B587" t="s">
        <v>140</v>
      </c>
      <c r="C587" t="s">
        <v>35</v>
      </c>
      <c r="D587" t="s">
        <v>67</v>
      </c>
      <c r="E587" t="s">
        <v>686</v>
      </c>
      <c r="F587" t="s">
        <v>64</v>
      </c>
      <c r="G587" t="s">
        <v>59</v>
      </c>
      <c r="H587" s="1">
        <v>44327</v>
      </c>
      <c r="I587" s="1">
        <v>44330</v>
      </c>
      <c r="J587" s="1">
        <v>44330</v>
      </c>
      <c r="K587" t="s">
        <v>49</v>
      </c>
      <c r="L587" s="1">
        <v>44361</v>
      </c>
      <c r="M587">
        <v>943643</v>
      </c>
      <c r="N587" t="s">
        <v>41</v>
      </c>
      <c r="O587" t="s">
        <v>75</v>
      </c>
      <c r="P587" t="s">
        <v>51</v>
      </c>
      <c r="Q587" t="s">
        <v>44</v>
      </c>
      <c r="R587">
        <v>150600</v>
      </c>
      <c r="S587">
        <v>0.1215</v>
      </c>
      <c r="T587">
        <v>74.650000000000006</v>
      </c>
      <c r="U587">
        <v>7.4899999999999994E-2</v>
      </c>
      <c r="V587">
        <v>2400</v>
      </c>
      <c r="W587">
        <v>34</v>
      </c>
      <c r="X587">
        <v>2687</v>
      </c>
    </row>
    <row r="588" spans="1:24" x14ac:dyDescent="0.35">
      <c r="A588">
        <v>679353</v>
      </c>
      <c r="B588" t="s">
        <v>61</v>
      </c>
      <c r="C588" t="s">
        <v>35</v>
      </c>
      <c r="D588" t="s">
        <v>52</v>
      </c>
      <c r="E588" t="s">
        <v>687</v>
      </c>
      <c r="F588" t="s">
        <v>64</v>
      </c>
      <c r="G588" t="s">
        <v>59</v>
      </c>
      <c r="H588" s="1">
        <v>44238</v>
      </c>
      <c r="I588" s="1">
        <v>44269</v>
      </c>
      <c r="J588" s="1">
        <v>44269</v>
      </c>
      <c r="K588" t="s">
        <v>49</v>
      </c>
      <c r="L588" s="1">
        <v>44300</v>
      </c>
      <c r="M588">
        <v>867842</v>
      </c>
      <c r="N588" t="s">
        <v>41</v>
      </c>
      <c r="O588" t="s">
        <v>104</v>
      </c>
      <c r="P588" t="s">
        <v>51</v>
      </c>
      <c r="Q588" t="s">
        <v>44</v>
      </c>
      <c r="R588">
        <v>198171.96</v>
      </c>
      <c r="S588">
        <v>0.1474</v>
      </c>
      <c r="T588">
        <v>151.63999999999999</v>
      </c>
      <c r="U588">
        <v>5.79E-2</v>
      </c>
      <c r="V588">
        <v>5000</v>
      </c>
      <c r="W588">
        <v>32</v>
      </c>
      <c r="X588">
        <v>5459</v>
      </c>
    </row>
    <row r="589" spans="1:24" x14ac:dyDescent="0.35">
      <c r="A589">
        <v>882067</v>
      </c>
      <c r="B589" t="s">
        <v>205</v>
      </c>
      <c r="C589" t="s">
        <v>35</v>
      </c>
      <c r="D589" t="s">
        <v>102</v>
      </c>
      <c r="E589" t="s">
        <v>185</v>
      </c>
      <c r="F589" t="s">
        <v>64</v>
      </c>
      <c r="G589" t="s">
        <v>59</v>
      </c>
      <c r="H589" s="1">
        <v>44450</v>
      </c>
      <c r="I589" s="1">
        <v>44241</v>
      </c>
      <c r="J589" s="1">
        <v>44210</v>
      </c>
      <c r="K589" t="s">
        <v>49</v>
      </c>
      <c r="L589" s="1">
        <v>44241</v>
      </c>
      <c r="M589">
        <v>1097226</v>
      </c>
      <c r="N589" t="s">
        <v>41</v>
      </c>
      <c r="O589" t="s">
        <v>104</v>
      </c>
      <c r="P589" t="s">
        <v>51</v>
      </c>
      <c r="Q589" t="s">
        <v>44</v>
      </c>
      <c r="R589">
        <v>72000</v>
      </c>
      <c r="S589">
        <v>0.19070000000000001</v>
      </c>
      <c r="T589">
        <v>300.89999999999998</v>
      </c>
      <c r="U589">
        <v>6.6199999999999995E-2</v>
      </c>
      <c r="V589">
        <v>9800</v>
      </c>
      <c r="W589">
        <v>24</v>
      </c>
      <c r="X589">
        <v>10774</v>
      </c>
    </row>
    <row r="590" spans="1:24" x14ac:dyDescent="0.35">
      <c r="A590">
        <v>692011</v>
      </c>
      <c r="B590" t="s">
        <v>56</v>
      </c>
      <c r="C590" t="s">
        <v>35</v>
      </c>
      <c r="D590" t="s">
        <v>102</v>
      </c>
      <c r="E590" t="s">
        <v>688</v>
      </c>
      <c r="F590" t="s">
        <v>64</v>
      </c>
      <c r="G590" t="s">
        <v>59</v>
      </c>
      <c r="H590" s="1">
        <v>44266</v>
      </c>
      <c r="I590" s="1">
        <v>44332</v>
      </c>
      <c r="J590" s="1">
        <v>44269</v>
      </c>
      <c r="K590" t="s">
        <v>49</v>
      </c>
      <c r="L590" s="1">
        <v>44300</v>
      </c>
      <c r="M590">
        <v>882637</v>
      </c>
      <c r="N590" t="s">
        <v>41</v>
      </c>
      <c r="O590" t="s">
        <v>110</v>
      </c>
      <c r="P590" t="s">
        <v>51</v>
      </c>
      <c r="Q590" t="s">
        <v>44</v>
      </c>
      <c r="R590">
        <v>51000</v>
      </c>
      <c r="S590">
        <v>6.4699999999999994E-2</v>
      </c>
      <c r="T590">
        <v>203.55</v>
      </c>
      <c r="U590">
        <v>6.9199999999999998E-2</v>
      </c>
      <c r="V590">
        <v>6600</v>
      </c>
      <c r="W590">
        <v>20</v>
      </c>
      <c r="X590">
        <v>7328</v>
      </c>
    </row>
    <row r="591" spans="1:24" x14ac:dyDescent="0.35">
      <c r="A591">
        <v>786353</v>
      </c>
      <c r="B591" t="s">
        <v>147</v>
      </c>
      <c r="C591" t="s">
        <v>35</v>
      </c>
      <c r="D591" t="s">
        <v>102</v>
      </c>
      <c r="E591" t="s">
        <v>689</v>
      </c>
      <c r="F591" t="s">
        <v>64</v>
      </c>
      <c r="G591" t="s">
        <v>59</v>
      </c>
      <c r="H591" s="1">
        <v>44358</v>
      </c>
      <c r="I591" s="1">
        <v>44391</v>
      </c>
      <c r="J591" s="1">
        <v>44391</v>
      </c>
      <c r="K591" t="s">
        <v>49</v>
      </c>
      <c r="L591" s="1">
        <v>44422</v>
      </c>
      <c r="M591">
        <v>989733</v>
      </c>
      <c r="N591" t="s">
        <v>41</v>
      </c>
      <c r="O591" t="s">
        <v>75</v>
      </c>
      <c r="P591" t="s">
        <v>51</v>
      </c>
      <c r="Q591" t="s">
        <v>44</v>
      </c>
      <c r="R591">
        <v>144000</v>
      </c>
      <c r="S591">
        <v>0.1082</v>
      </c>
      <c r="T591">
        <v>155.51</v>
      </c>
      <c r="U591">
        <v>7.4899999999999994E-2</v>
      </c>
      <c r="V591">
        <v>5000</v>
      </c>
      <c r="W591">
        <v>16</v>
      </c>
      <c r="X591">
        <v>5598</v>
      </c>
    </row>
    <row r="592" spans="1:24" x14ac:dyDescent="0.35">
      <c r="A592">
        <v>887914</v>
      </c>
      <c r="B592" t="s">
        <v>117</v>
      </c>
      <c r="C592" t="s">
        <v>35</v>
      </c>
      <c r="D592" t="s">
        <v>130</v>
      </c>
      <c r="E592" t="s">
        <v>690</v>
      </c>
      <c r="F592" t="s">
        <v>64</v>
      </c>
      <c r="G592" t="s">
        <v>59</v>
      </c>
      <c r="H592" s="1">
        <v>44450</v>
      </c>
      <c r="I592" s="1">
        <v>44332</v>
      </c>
      <c r="J592" s="1">
        <v>44391</v>
      </c>
      <c r="K592" t="s">
        <v>49</v>
      </c>
      <c r="L592" s="1">
        <v>44422</v>
      </c>
      <c r="M592">
        <v>1104183</v>
      </c>
      <c r="N592" t="s">
        <v>41</v>
      </c>
      <c r="O592" t="s">
        <v>65</v>
      </c>
      <c r="P592" t="s">
        <v>51</v>
      </c>
      <c r="Q592" t="s">
        <v>44</v>
      </c>
      <c r="R592">
        <v>72000</v>
      </c>
      <c r="S592">
        <v>1.2699999999999999E-2</v>
      </c>
      <c r="T592">
        <v>197.84</v>
      </c>
      <c r="U592">
        <v>6.0299999999999999E-2</v>
      </c>
      <c r="V592">
        <v>6500</v>
      </c>
      <c r="W592">
        <v>26</v>
      </c>
      <c r="X592">
        <v>7116</v>
      </c>
    </row>
    <row r="593" spans="1:24" x14ac:dyDescent="0.35">
      <c r="A593">
        <v>874826</v>
      </c>
      <c r="B593" t="s">
        <v>45</v>
      </c>
      <c r="C593" t="s">
        <v>35</v>
      </c>
      <c r="D593" t="s">
        <v>130</v>
      </c>
      <c r="E593" t="s">
        <v>691</v>
      </c>
      <c r="F593" t="s">
        <v>64</v>
      </c>
      <c r="G593" t="s">
        <v>59</v>
      </c>
      <c r="H593" s="1">
        <v>44450</v>
      </c>
      <c r="I593" s="1">
        <v>44302</v>
      </c>
      <c r="J593" s="1">
        <v>44298</v>
      </c>
      <c r="K593" t="s">
        <v>49</v>
      </c>
      <c r="L593" s="1">
        <v>44328</v>
      </c>
      <c r="M593">
        <v>1089326</v>
      </c>
      <c r="N593" t="s">
        <v>41</v>
      </c>
      <c r="O593" t="s">
        <v>65</v>
      </c>
      <c r="P593" t="s">
        <v>51</v>
      </c>
      <c r="Q593" t="s">
        <v>44</v>
      </c>
      <c r="R593">
        <v>62000</v>
      </c>
      <c r="S593">
        <v>0.1711</v>
      </c>
      <c r="T593">
        <v>361.92</v>
      </c>
      <c r="U593">
        <v>5.4199999999999998E-2</v>
      </c>
      <c r="V593">
        <v>12000</v>
      </c>
      <c r="W593">
        <v>20</v>
      </c>
      <c r="X593">
        <v>12350</v>
      </c>
    </row>
    <row r="594" spans="1:24" x14ac:dyDescent="0.35">
      <c r="A594">
        <v>800471</v>
      </c>
      <c r="B594" t="s">
        <v>34</v>
      </c>
      <c r="C594" t="s">
        <v>35</v>
      </c>
      <c r="D594" t="s">
        <v>130</v>
      </c>
      <c r="E594" t="s">
        <v>692</v>
      </c>
      <c r="F594" t="s">
        <v>64</v>
      </c>
      <c r="G594" t="s">
        <v>59</v>
      </c>
      <c r="H594" s="1">
        <v>44388</v>
      </c>
      <c r="I594" s="1">
        <v>44240</v>
      </c>
      <c r="J594" s="1">
        <v>44240</v>
      </c>
      <c r="K594" t="s">
        <v>49</v>
      </c>
      <c r="L594" s="1">
        <v>44268</v>
      </c>
      <c r="M594">
        <v>1005809</v>
      </c>
      <c r="N594" t="s">
        <v>41</v>
      </c>
      <c r="O594" t="s">
        <v>65</v>
      </c>
      <c r="P594" t="s">
        <v>51</v>
      </c>
      <c r="Q594" t="s">
        <v>44</v>
      </c>
      <c r="R594">
        <v>172000</v>
      </c>
      <c r="S594">
        <v>1.06E-2</v>
      </c>
      <c r="T594">
        <v>361.92</v>
      </c>
      <c r="U594">
        <v>5.4199999999999998E-2</v>
      </c>
      <c r="V594">
        <v>12000</v>
      </c>
      <c r="W594">
        <v>34</v>
      </c>
      <c r="X594">
        <v>12786</v>
      </c>
    </row>
    <row r="595" spans="1:24" x14ac:dyDescent="0.35">
      <c r="A595">
        <v>615055</v>
      </c>
      <c r="B595" t="s">
        <v>34</v>
      </c>
      <c r="C595" t="s">
        <v>35</v>
      </c>
      <c r="D595" t="s">
        <v>136</v>
      </c>
      <c r="E595" t="s">
        <v>693</v>
      </c>
      <c r="F595" t="s">
        <v>64</v>
      </c>
      <c r="G595" t="s">
        <v>59</v>
      </c>
      <c r="H595" s="1">
        <v>44510</v>
      </c>
      <c r="I595" s="1">
        <v>44480</v>
      </c>
      <c r="J595" s="1">
        <v>44480</v>
      </c>
      <c r="K595" t="s">
        <v>49</v>
      </c>
      <c r="L595" s="1">
        <v>44511</v>
      </c>
      <c r="M595">
        <v>788684</v>
      </c>
      <c r="N595" t="s">
        <v>41</v>
      </c>
      <c r="O595" t="s">
        <v>65</v>
      </c>
      <c r="P595" t="s">
        <v>51</v>
      </c>
      <c r="Q595" t="s">
        <v>44</v>
      </c>
      <c r="R595">
        <v>48000</v>
      </c>
      <c r="S595">
        <v>4.4499999999999998E-2</v>
      </c>
      <c r="T595">
        <v>156.84</v>
      </c>
      <c r="U595">
        <v>5.4199999999999998E-2</v>
      </c>
      <c r="V595">
        <v>5200</v>
      </c>
      <c r="W595">
        <v>22</v>
      </c>
      <c r="X595">
        <v>5367</v>
      </c>
    </row>
    <row r="596" spans="1:24" x14ac:dyDescent="0.35">
      <c r="A596">
        <v>725675</v>
      </c>
      <c r="B596" t="s">
        <v>142</v>
      </c>
      <c r="C596" t="s">
        <v>35</v>
      </c>
      <c r="D596" t="s">
        <v>136</v>
      </c>
      <c r="E596" t="s">
        <v>694</v>
      </c>
      <c r="F596" t="s">
        <v>64</v>
      </c>
      <c r="G596" t="s">
        <v>59</v>
      </c>
      <c r="H596" s="1">
        <v>44297</v>
      </c>
      <c r="I596" s="1">
        <v>44358</v>
      </c>
      <c r="J596" s="1">
        <v>44358</v>
      </c>
      <c r="K596" t="s">
        <v>49</v>
      </c>
      <c r="L596" s="1">
        <v>44388</v>
      </c>
      <c r="M596">
        <v>920962</v>
      </c>
      <c r="N596" t="s">
        <v>41</v>
      </c>
      <c r="O596" t="s">
        <v>65</v>
      </c>
      <c r="P596" t="s">
        <v>51</v>
      </c>
      <c r="Q596" t="s">
        <v>44</v>
      </c>
      <c r="R596">
        <v>54000</v>
      </c>
      <c r="S596">
        <v>0.2084</v>
      </c>
      <c r="T596">
        <v>90.48</v>
      </c>
      <c r="U596">
        <v>5.4199999999999998E-2</v>
      </c>
      <c r="V596">
        <v>3000</v>
      </c>
      <c r="W596">
        <v>19</v>
      </c>
      <c r="X596">
        <v>3027</v>
      </c>
    </row>
    <row r="597" spans="1:24" x14ac:dyDescent="0.35">
      <c r="A597">
        <v>691491</v>
      </c>
      <c r="B597" t="s">
        <v>199</v>
      </c>
      <c r="C597" t="s">
        <v>35</v>
      </c>
      <c r="D597" t="s">
        <v>46</v>
      </c>
      <c r="E597" t="s">
        <v>695</v>
      </c>
      <c r="F597" t="s">
        <v>64</v>
      </c>
      <c r="G597" t="s">
        <v>59</v>
      </c>
      <c r="H597" s="1">
        <v>44266</v>
      </c>
      <c r="I597" s="1">
        <v>44389</v>
      </c>
      <c r="J597" s="1">
        <v>44359</v>
      </c>
      <c r="K597" t="s">
        <v>49</v>
      </c>
      <c r="L597" s="1">
        <v>44389</v>
      </c>
      <c r="M597">
        <v>882073</v>
      </c>
      <c r="N597" t="s">
        <v>41</v>
      </c>
      <c r="O597" t="s">
        <v>78</v>
      </c>
      <c r="P597" t="s">
        <v>51</v>
      </c>
      <c r="Q597" t="s">
        <v>44</v>
      </c>
      <c r="R597">
        <v>90000</v>
      </c>
      <c r="S597">
        <v>0.12230000000000001</v>
      </c>
      <c r="T597">
        <v>448.99</v>
      </c>
      <c r="U597">
        <v>7.6600000000000001E-2</v>
      </c>
      <c r="V597">
        <v>14400</v>
      </c>
      <c r="W597">
        <v>19</v>
      </c>
      <c r="X597">
        <v>15533</v>
      </c>
    </row>
    <row r="598" spans="1:24" x14ac:dyDescent="0.35">
      <c r="A598">
        <v>988457</v>
      </c>
      <c r="B598" t="s">
        <v>203</v>
      </c>
      <c r="C598" t="s">
        <v>35</v>
      </c>
      <c r="D598" t="s">
        <v>36</v>
      </c>
      <c r="E598" t="s">
        <v>696</v>
      </c>
      <c r="F598" t="s">
        <v>64</v>
      </c>
      <c r="G598" t="s">
        <v>59</v>
      </c>
      <c r="H598" s="1">
        <v>44480</v>
      </c>
      <c r="I598" s="1">
        <v>44514</v>
      </c>
      <c r="J598" s="1">
        <v>44514</v>
      </c>
      <c r="K598" t="s">
        <v>49</v>
      </c>
      <c r="L598" s="1">
        <v>44544</v>
      </c>
      <c r="M598">
        <v>1212690</v>
      </c>
      <c r="N598" t="s">
        <v>41</v>
      </c>
      <c r="O598" t="s">
        <v>104</v>
      </c>
      <c r="P598" t="s">
        <v>51</v>
      </c>
      <c r="Q598" t="s">
        <v>44</v>
      </c>
      <c r="R598">
        <v>180000</v>
      </c>
      <c r="S598">
        <v>0.1116</v>
      </c>
      <c r="T598">
        <v>184.23</v>
      </c>
      <c r="U598">
        <v>6.6199999999999995E-2</v>
      </c>
      <c r="V598">
        <v>6000</v>
      </c>
      <c r="W598">
        <v>18</v>
      </c>
      <c r="X598">
        <v>6632</v>
      </c>
    </row>
    <row r="599" spans="1:24" x14ac:dyDescent="0.35">
      <c r="A599">
        <v>784893</v>
      </c>
      <c r="B599" t="s">
        <v>195</v>
      </c>
      <c r="C599" t="s">
        <v>35</v>
      </c>
      <c r="D599" t="s">
        <v>36</v>
      </c>
      <c r="E599" t="s">
        <v>697</v>
      </c>
      <c r="F599" t="s">
        <v>64</v>
      </c>
      <c r="G599" t="s">
        <v>59</v>
      </c>
      <c r="H599" s="1">
        <v>44358</v>
      </c>
      <c r="I599" s="1">
        <v>44212</v>
      </c>
      <c r="J599" s="1">
        <v>44210</v>
      </c>
      <c r="K599" t="s">
        <v>49</v>
      </c>
      <c r="L599" s="1">
        <v>44241</v>
      </c>
      <c r="M599">
        <v>988146</v>
      </c>
      <c r="N599" t="s">
        <v>41</v>
      </c>
      <c r="O599" t="s">
        <v>75</v>
      </c>
      <c r="P599" t="s">
        <v>51</v>
      </c>
      <c r="Q599" t="s">
        <v>44</v>
      </c>
      <c r="R599">
        <v>28800</v>
      </c>
      <c r="S599">
        <v>0.15459999999999999</v>
      </c>
      <c r="T599">
        <v>186.61</v>
      </c>
      <c r="U599">
        <v>7.4899999999999994E-2</v>
      </c>
      <c r="V599">
        <v>6000</v>
      </c>
      <c r="W599">
        <v>15</v>
      </c>
      <c r="X599">
        <v>6695</v>
      </c>
    </row>
    <row r="600" spans="1:24" x14ac:dyDescent="0.35">
      <c r="A600">
        <v>986766</v>
      </c>
      <c r="B600" t="s">
        <v>56</v>
      </c>
      <c r="C600" t="s">
        <v>35</v>
      </c>
      <c r="D600" t="s">
        <v>36</v>
      </c>
      <c r="E600" t="s">
        <v>698</v>
      </c>
      <c r="F600" t="s">
        <v>64</v>
      </c>
      <c r="G600" t="s">
        <v>59</v>
      </c>
      <c r="H600" s="1">
        <v>44480</v>
      </c>
      <c r="I600" s="1">
        <v>44212</v>
      </c>
      <c r="J600" s="1">
        <v>44389</v>
      </c>
      <c r="K600" t="s">
        <v>49</v>
      </c>
      <c r="L600" s="1">
        <v>44420</v>
      </c>
      <c r="M600">
        <v>1210745</v>
      </c>
      <c r="N600" t="s">
        <v>41</v>
      </c>
      <c r="O600" t="s">
        <v>75</v>
      </c>
      <c r="P600" t="s">
        <v>51</v>
      </c>
      <c r="Q600" t="s">
        <v>44</v>
      </c>
      <c r="R600">
        <v>60000</v>
      </c>
      <c r="S600">
        <v>0.1056</v>
      </c>
      <c r="T600">
        <v>125.17</v>
      </c>
      <c r="U600">
        <v>7.9000000000000001E-2</v>
      </c>
      <c r="V600">
        <v>4000</v>
      </c>
      <c r="W600">
        <v>25</v>
      </c>
      <c r="X600">
        <v>4213</v>
      </c>
    </row>
    <row r="601" spans="1:24" x14ac:dyDescent="0.35">
      <c r="A601">
        <v>1006430</v>
      </c>
      <c r="B601" t="s">
        <v>72</v>
      </c>
      <c r="C601" t="s">
        <v>35</v>
      </c>
      <c r="D601" t="s">
        <v>36</v>
      </c>
      <c r="E601" t="s">
        <v>699</v>
      </c>
      <c r="F601" t="s">
        <v>64</v>
      </c>
      <c r="G601" t="s">
        <v>59</v>
      </c>
      <c r="H601" s="1">
        <v>44511</v>
      </c>
      <c r="I601" s="1">
        <v>44422</v>
      </c>
      <c r="J601" s="1">
        <v>44422</v>
      </c>
      <c r="K601" t="s">
        <v>49</v>
      </c>
      <c r="L601" s="1">
        <v>44453</v>
      </c>
      <c r="M601">
        <v>1232855</v>
      </c>
      <c r="N601" t="s">
        <v>41</v>
      </c>
      <c r="O601" t="s">
        <v>75</v>
      </c>
      <c r="P601" t="s">
        <v>51</v>
      </c>
      <c r="Q601" t="s">
        <v>44</v>
      </c>
      <c r="R601">
        <v>96000</v>
      </c>
      <c r="S601">
        <v>1.9E-3</v>
      </c>
      <c r="T601">
        <v>93.88</v>
      </c>
      <c r="U601">
        <v>7.9000000000000001E-2</v>
      </c>
      <c r="V601">
        <v>3000</v>
      </c>
      <c r="W601">
        <v>14</v>
      </c>
      <c r="X601">
        <v>3376</v>
      </c>
    </row>
    <row r="602" spans="1:24" x14ac:dyDescent="0.35">
      <c r="A602">
        <v>628865</v>
      </c>
      <c r="B602" t="s">
        <v>199</v>
      </c>
      <c r="C602" t="s">
        <v>35</v>
      </c>
      <c r="D602" t="s">
        <v>92</v>
      </c>
      <c r="E602" t="s">
        <v>700</v>
      </c>
      <c r="F602" t="s">
        <v>64</v>
      </c>
      <c r="G602" t="s">
        <v>59</v>
      </c>
      <c r="H602" s="1">
        <v>44540</v>
      </c>
      <c r="I602" s="1">
        <v>44302</v>
      </c>
      <c r="J602" s="1">
        <v>44239</v>
      </c>
      <c r="K602" t="s">
        <v>49</v>
      </c>
      <c r="L602" s="1">
        <v>44267</v>
      </c>
      <c r="M602">
        <v>805748</v>
      </c>
      <c r="N602" t="s">
        <v>41</v>
      </c>
      <c r="O602" t="s">
        <v>110</v>
      </c>
      <c r="P602" t="s">
        <v>51</v>
      </c>
      <c r="Q602" t="s">
        <v>44</v>
      </c>
      <c r="R602">
        <v>54000</v>
      </c>
      <c r="S602">
        <v>0.15290000000000001</v>
      </c>
      <c r="T602">
        <v>183</v>
      </c>
      <c r="U602">
        <v>6.1699999999999998E-2</v>
      </c>
      <c r="V602">
        <v>6000</v>
      </c>
      <c r="W602">
        <v>23</v>
      </c>
      <c r="X602">
        <v>6359</v>
      </c>
    </row>
    <row r="603" spans="1:24" x14ac:dyDescent="0.35">
      <c r="A603">
        <v>878161</v>
      </c>
      <c r="B603" t="s">
        <v>205</v>
      </c>
      <c r="C603" t="s">
        <v>35</v>
      </c>
      <c r="D603" t="s">
        <v>62</v>
      </c>
      <c r="E603" t="s">
        <v>701</v>
      </c>
      <c r="F603" t="s">
        <v>64</v>
      </c>
      <c r="G603" t="s">
        <v>59</v>
      </c>
      <c r="H603" s="1">
        <v>44450</v>
      </c>
      <c r="I603" s="1">
        <v>44208</v>
      </c>
      <c r="J603" s="1">
        <v>44208</v>
      </c>
      <c r="K603" t="s">
        <v>49</v>
      </c>
      <c r="L603" s="1">
        <v>44239</v>
      </c>
      <c r="M603">
        <v>1092979</v>
      </c>
      <c r="N603" t="s">
        <v>41</v>
      </c>
      <c r="O603" t="s">
        <v>65</v>
      </c>
      <c r="P603" t="s">
        <v>51</v>
      </c>
      <c r="Q603" t="s">
        <v>44</v>
      </c>
      <c r="R603">
        <v>240000</v>
      </c>
      <c r="S603">
        <v>5.7500000000000002E-2</v>
      </c>
      <c r="T603">
        <v>165.88</v>
      </c>
      <c r="U603">
        <v>5.4199999999999998E-2</v>
      </c>
      <c r="V603">
        <v>5500</v>
      </c>
      <c r="W603">
        <v>38</v>
      </c>
      <c r="X603">
        <v>5596</v>
      </c>
    </row>
    <row r="604" spans="1:24" x14ac:dyDescent="0.35">
      <c r="A604">
        <v>641920</v>
      </c>
      <c r="B604" t="s">
        <v>147</v>
      </c>
      <c r="C604" t="s">
        <v>35</v>
      </c>
      <c r="D604" t="s">
        <v>62</v>
      </c>
      <c r="E604" t="s">
        <v>702</v>
      </c>
      <c r="F604" t="s">
        <v>64</v>
      </c>
      <c r="G604" t="s">
        <v>59</v>
      </c>
      <c r="H604" s="1">
        <v>44207</v>
      </c>
      <c r="I604" s="1">
        <v>44483</v>
      </c>
      <c r="J604" s="1">
        <v>44329</v>
      </c>
      <c r="K604" t="s">
        <v>49</v>
      </c>
      <c r="L604" s="1">
        <v>44360</v>
      </c>
      <c r="M604">
        <v>821679</v>
      </c>
      <c r="N604" t="s">
        <v>41</v>
      </c>
      <c r="O604" t="s">
        <v>104</v>
      </c>
      <c r="P604" t="s">
        <v>51</v>
      </c>
      <c r="Q604" t="s">
        <v>44</v>
      </c>
      <c r="R604">
        <v>52500</v>
      </c>
      <c r="S604">
        <v>0.24479999999999999</v>
      </c>
      <c r="T604">
        <v>212.29</v>
      </c>
      <c r="U604">
        <v>5.79E-2</v>
      </c>
      <c r="V604">
        <v>7000</v>
      </c>
      <c r="W604">
        <v>29</v>
      </c>
      <c r="X604">
        <v>7577</v>
      </c>
    </row>
    <row r="605" spans="1:24" x14ac:dyDescent="0.35">
      <c r="A605">
        <v>767265</v>
      </c>
      <c r="B605" t="s">
        <v>142</v>
      </c>
      <c r="C605" t="s">
        <v>35</v>
      </c>
      <c r="D605" t="s">
        <v>62</v>
      </c>
      <c r="E605" t="s">
        <v>703</v>
      </c>
      <c r="F605" t="s">
        <v>64</v>
      </c>
      <c r="G605" t="s">
        <v>59</v>
      </c>
      <c r="H605" s="1">
        <v>44327</v>
      </c>
      <c r="I605" s="1">
        <v>44332</v>
      </c>
      <c r="J605" s="1">
        <v>44361</v>
      </c>
      <c r="K605" t="s">
        <v>49</v>
      </c>
      <c r="L605" s="1">
        <v>44391</v>
      </c>
      <c r="M605">
        <v>968324</v>
      </c>
      <c r="N605" t="s">
        <v>41</v>
      </c>
      <c r="O605" t="s">
        <v>110</v>
      </c>
      <c r="P605" t="s">
        <v>51</v>
      </c>
      <c r="Q605" t="s">
        <v>44</v>
      </c>
      <c r="R605">
        <v>113676</v>
      </c>
      <c r="S605">
        <v>0.2298</v>
      </c>
      <c r="T605">
        <v>222.29</v>
      </c>
      <c r="U605">
        <v>6.9900000000000004E-2</v>
      </c>
      <c r="V605">
        <v>7200</v>
      </c>
      <c r="W605">
        <v>30</v>
      </c>
      <c r="X605">
        <v>8002</v>
      </c>
    </row>
    <row r="606" spans="1:24" x14ac:dyDescent="0.35">
      <c r="A606">
        <v>436358</v>
      </c>
      <c r="B606" t="s">
        <v>98</v>
      </c>
      <c r="C606" t="s">
        <v>35</v>
      </c>
      <c r="D606" t="s">
        <v>62</v>
      </c>
      <c r="E606" t="s">
        <v>704</v>
      </c>
      <c r="F606" t="s">
        <v>64</v>
      </c>
      <c r="G606" t="s">
        <v>59</v>
      </c>
      <c r="H606" s="1">
        <v>44448</v>
      </c>
      <c r="I606" s="1">
        <v>44451</v>
      </c>
      <c r="J606" s="1">
        <v>44451</v>
      </c>
      <c r="K606" t="s">
        <v>49</v>
      </c>
      <c r="L606" s="1">
        <v>44481</v>
      </c>
      <c r="M606">
        <v>522162</v>
      </c>
      <c r="N606" t="s">
        <v>41</v>
      </c>
      <c r="O606" t="s">
        <v>78</v>
      </c>
      <c r="P606" t="s">
        <v>51</v>
      </c>
      <c r="Q606" t="s">
        <v>44</v>
      </c>
      <c r="R606">
        <v>75000</v>
      </c>
      <c r="S606">
        <v>2.8500000000000001E-2</v>
      </c>
      <c r="T606">
        <v>311.37</v>
      </c>
      <c r="U606">
        <v>8.9399999999999993E-2</v>
      </c>
      <c r="V606">
        <v>9800</v>
      </c>
      <c r="W606">
        <v>25</v>
      </c>
      <c r="X606">
        <v>11209</v>
      </c>
    </row>
    <row r="607" spans="1:24" x14ac:dyDescent="0.35">
      <c r="A607">
        <v>626737</v>
      </c>
      <c r="B607" t="s">
        <v>61</v>
      </c>
      <c r="C607" t="s">
        <v>35</v>
      </c>
      <c r="D607" t="s">
        <v>67</v>
      </c>
      <c r="E607" t="s">
        <v>705</v>
      </c>
      <c r="F607" t="s">
        <v>64</v>
      </c>
      <c r="G607" t="s">
        <v>59</v>
      </c>
      <c r="H607" s="1">
        <v>44540</v>
      </c>
      <c r="I607" s="1">
        <v>44543</v>
      </c>
      <c r="J607" s="1">
        <v>44543</v>
      </c>
      <c r="K607" t="s">
        <v>49</v>
      </c>
      <c r="L607" s="1">
        <v>44574</v>
      </c>
      <c r="M607">
        <v>803117</v>
      </c>
      <c r="N607" t="s">
        <v>41</v>
      </c>
      <c r="O607" t="s">
        <v>110</v>
      </c>
      <c r="P607" t="s">
        <v>51</v>
      </c>
      <c r="Q607" t="s">
        <v>44</v>
      </c>
      <c r="R607">
        <v>136000</v>
      </c>
      <c r="S607">
        <v>0.02</v>
      </c>
      <c r="T607">
        <v>152.5</v>
      </c>
      <c r="U607">
        <v>6.1699999999999998E-2</v>
      </c>
      <c r="V607">
        <v>5000</v>
      </c>
      <c r="W607">
        <v>18</v>
      </c>
      <c r="X607">
        <v>5491</v>
      </c>
    </row>
    <row r="608" spans="1:24" x14ac:dyDescent="0.35">
      <c r="A608">
        <v>884684</v>
      </c>
      <c r="B608" t="s">
        <v>61</v>
      </c>
      <c r="C608" t="s">
        <v>35</v>
      </c>
      <c r="D608" t="s">
        <v>87</v>
      </c>
      <c r="F608" t="s">
        <v>64</v>
      </c>
      <c r="G608" t="s">
        <v>59</v>
      </c>
      <c r="H608" s="1">
        <v>44450</v>
      </c>
      <c r="I608" s="1">
        <v>44542</v>
      </c>
      <c r="J608" s="1">
        <v>44209</v>
      </c>
      <c r="K608" t="s">
        <v>49</v>
      </c>
      <c r="L608" s="1">
        <v>44240</v>
      </c>
      <c r="M608">
        <v>1100141</v>
      </c>
      <c r="N608" t="s">
        <v>41</v>
      </c>
      <c r="O608" t="s">
        <v>65</v>
      </c>
      <c r="P608" t="s">
        <v>51</v>
      </c>
      <c r="Q608" t="s">
        <v>44</v>
      </c>
      <c r="R608">
        <v>70000</v>
      </c>
      <c r="S608">
        <v>0.113</v>
      </c>
      <c r="T608">
        <v>213.05</v>
      </c>
      <c r="U608">
        <v>6.0299999999999999E-2</v>
      </c>
      <c r="V608">
        <v>7000</v>
      </c>
      <c r="W608">
        <v>47</v>
      </c>
      <c r="X608">
        <v>7205</v>
      </c>
    </row>
    <row r="609" spans="1:24" x14ac:dyDescent="0.35">
      <c r="A609">
        <v>841213</v>
      </c>
      <c r="B609" t="s">
        <v>45</v>
      </c>
      <c r="C609" t="s">
        <v>35</v>
      </c>
      <c r="D609" t="s">
        <v>87</v>
      </c>
      <c r="E609" t="s">
        <v>664</v>
      </c>
      <c r="F609" t="s">
        <v>64</v>
      </c>
      <c r="G609" t="s">
        <v>59</v>
      </c>
      <c r="H609" s="1">
        <v>44419</v>
      </c>
      <c r="I609" s="1">
        <v>44515</v>
      </c>
      <c r="J609" s="1">
        <v>44422</v>
      </c>
      <c r="K609" t="s">
        <v>49</v>
      </c>
      <c r="L609" s="1">
        <v>44453</v>
      </c>
      <c r="M609">
        <v>1051745</v>
      </c>
      <c r="N609" t="s">
        <v>41</v>
      </c>
      <c r="O609" t="s">
        <v>110</v>
      </c>
      <c r="P609" t="s">
        <v>51</v>
      </c>
      <c r="Q609" t="s">
        <v>44</v>
      </c>
      <c r="R609">
        <v>60000</v>
      </c>
      <c r="S609">
        <v>0.1938</v>
      </c>
      <c r="T609">
        <v>77.19</v>
      </c>
      <c r="U609">
        <v>6.9900000000000004E-2</v>
      </c>
      <c r="V609">
        <v>2500</v>
      </c>
      <c r="W609">
        <v>31</v>
      </c>
      <c r="X609">
        <v>2778</v>
      </c>
    </row>
    <row r="610" spans="1:24" x14ac:dyDescent="0.35">
      <c r="A610">
        <v>702373</v>
      </c>
      <c r="B610" t="s">
        <v>154</v>
      </c>
      <c r="C610" t="s">
        <v>35</v>
      </c>
      <c r="D610" t="s">
        <v>102</v>
      </c>
      <c r="E610" t="s">
        <v>706</v>
      </c>
      <c r="F610" t="s">
        <v>64</v>
      </c>
      <c r="G610" t="s">
        <v>59</v>
      </c>
      <c r="H610" s="1">
        <v>44266</v>
      </c>
      <c r="I610" s="1">
        <v>44240</v>
      </c>
      <c r="J610" s="1">
        <v>44209</v>
      </c>
      <c r="K610" t="s">
        <v>49</v>
      </c>
      <c r="L610" s="1">
        <v>44240</v>
      </c>
      <c r="M610">
        <v>894224</v>
      </c>
      <c r="N610" t="s">
        <v>41</v>
      </c>
      <c r="O610" t="s">
        <v>65</v>
      </c>
      <c r="P610" t="s">
        <v>51</v>
      </c>
      <c r="Q610" t="s">
        <v>44</v>
      </c>
      <c r="R610">
        <v>54000</v>
      </c>
      <c r="S610">
        <v>4.6699999999999998E-2</v>
      </c>
      <c r="T610">
        <v>144.77000000000001</v>
      </c>
      <c r="U610">
        <v>5.4199999999999998E-2</v>
      </c>
      <c r="V610">
        <v>4800</v>
      </c>
      <c r="W610">
        <v>32</v>
      </c>
      <c r="X610">
        <v>5136</v>
      </c>
    </row>
    <row r="611" spans="1:24" x14ac:dyDescent="0.35">
      <c r="A611">
        <v>767254</v>
      </c>
      <c r="B611" t="s">
        <v>177</v>
      </c>
      <c r="C611" t="s">
        <v>35</v>
      </c>
      <c r="D611" t="s">
        <v>102</v>
      </c>
      <c r="E611" t="s">
        <v>707</v>
      </c>
      <c r="F611" t="s">
        <v>64</v>
      </c>
      <c r="G611" t="s">
        <v>59</v>
      </c>
      <c r="H611" s="1">
        <v>44358</v>
      </c>
      <c r="I611" s="1">
        <v>44361</v>
      </c>
      <c r="J611" s="1">
        <v>44361</v>
      </c>
      <c r="K611" t="s">
        <v>49</v>
      </c>
      <c r="L611" s="1">
        <v>44391</v>
      </c>
      <c r="M611">
        <v>968312</v>
      </c>
      <c r="N611" t="s">
        <v>41</v>
      </c>
      <c r="O611" t="s">
        <v>104</v>
      </c>
      <c r="P611" t="s">
        <v>51</v>
      </c>
      <c r="Q611" t="s">
        <v>44</v>
      </c>
      <c r="R611">
        <v>40000</v>
      </c>
      <c r="S611">
        <v>8.8800000000000004E-2</v>
      </c>
      <c r="T611">
        <v>127.76</v>
      </c>
      <c r="U611">
        <v>5.9900000000000002E-2</v>
      </c>
      <c r="V611">
        <v>4200</v>
      </c>
      <c r="W611">
        <v>14</v>
      </c>
      <c r="X611">
        <v>4599</v>
      </c>
    </row>
    <row r="612" spans="1:24" x14ac:dyDescent="0.35">
      <c r="A612">
        <v>746563</v>
      </c>
      <c r="B612" t="s">
        <v>61</v>
      </c>
      <c r="C612" t="s">
        <v>35</v>
      </c>
      <c r="D612" t="s">
        <v>102</v>
      </c>
      <c r="E612" t="s">
        <v>708</v>
      </c>
      <c r="F612" t="s">
        <v>64</v>
      </c>
      <c r="G612" t="s">
        <v>59</v>
      </c>
      <c r="H612" s="1">
        <v>44327</v>
      </c>
      <c r="I612" s="1">
        <v>44239</v>
      </c>
      <c r="J612" s="1">
        <v>44239</v>
      </c>
      <c r="K612" t="s">
        <v>49</v>
      </c>
      <c r="L612" s="1">
        <v>44267</v>
      </c>
      <c r="M612">
        <v>945346</v>
      </c>
      <c r="N612" t="s">
        <v>41</v>
      </c>
      <c r="O612" t="s">
        <v>104</v>
      </c>
      <c r="P612" t="s">
        <v>51</v>
      </c>
      <c r="Q612" t="s">
        <v>44</v>
      </c>
      <c r="R612">
        <v>53329</v>
      </c>
      <c r="S612">
        <v>4.5900000000000003E-2</v>
      </c>
      <c r="T612">
        <v>250.95</v>
      </c>
      <c r="U612">
        <v>5.9900000000000002E-2</v>
      </c>
      <c r="V612">
        <v>8250</v>
      </c>
      <c r="W612">
        <v>35</v>
      </c>
      <c r="X612">
        <v>8504</v>
      </c>
    </row>
    <row r="613" spans="1:24" x14ac:dyDescent="0.35">
      <c r="A613">
        <v>665020</v>
      </c>
      <c r="B613" t="s">
        <v>95</v>
      </c>
      <c r="C613" t="s">
        <v>35</v>
      </c>
      <c r="D613" t="s">
        <v>102</v>
      </c>
      <c r="E613" t="s">
        <v>709</v>
      </c>
      <c r="F613" t="s">
        <v>64</v>
      </c>
      <c r="G613" t="s">
        <v>59</v>
      </c>
      <c r="H613" s="1">
        <v>44238</v>
      </c>
      <c r="I613" s="1">
        <v>44241</v>
      </c>
      <c r="J613" s="1">
        <v>44241</v>
      </c>
      <c r="K613" t="s">
        <v>49</v>
      </c>
      <c r="L613" s="1">
        <v>44269</v>
      </c>
      <c r="M613">
        <v>850287</v>
      </c>
      <c r="N613" t="s">
        <v>41</v>
      </c>
      <c r="O613" t="s">
        <v>110</v>
      </c>
      <c r="P613" t="s">
        <v>51</v>
      </c>
      <c r="Q613" t="s">
        <v>44</v>
      </c>
      <c r="R613">
        <v>180000</v>
      </c>
      <c r="S613">
        <v>0.10829999999999999</v>
      </c>
      <c r="T613">
        <v>262.14999999999998</v>
      </c>
      <c r="U613">
        <v>6.9199999999999998E-2</v>
      </c>
      <c r="V613">
        <v>8500</v>
      </c>
      <c r="W613">
        <v>38</v>
      </c>
      <c r="X613">
        <v>9438</v>
      </c>
    </row>
    <row r="614" spans="1:24" x14ac:dyDescent="0.35">
      <c r="A614">
        <v>755205</v>
      </c>
      <c r="B614" t="s">
        <v>138</v>
      </c>
      <c r="C614" t="s">
        <v>35</v>
      </c>
      <c r="D614" t="s">
        <v>130</v>
      </c>
      <c r="E614" t="s">
        <v>710</v>
      </c>
      <c r="F614" t="s">
        <v>64</v>
      </c>
      <c r="G614" t="s">
        <v>59</v>
      </c>
      <c r="H614" s="1">
        <v>44327</v>
      </c>
      <c r="I614" s="1">
        <v>44330</v>
      </c>
      <c r="J614" s="1">
        <v>44481</v>
      </c>
      <c r="K614" t="s">
        <v>49</v>
      </c>
      <c r="L614" s="1">
        <v>44512</v>
      </c>
      <c r="M614">
        <v>954999</v>
      </c>
      <c r="N614" t="s">
        <v>41</v>
      </c>
      <c r="O614" t="s">
        <v>104</v>
      </c>
      <c r="P614" t="s">
        <v>51</v>
      </c>
      <c r="Q614" t="s">
        <v>44</v>
      </c>
      <c r="R614">
        <v>84000</v>
      </c>
      <c r="S614">
        <v>0.2006</v>
      </c>
      <c r="T614">
        <v>85.93</v>
      </c>
      <c r="U614">
        <v>5.9900000000000002E-2</v>
      </c>
      <c r="V614">
        <v>2825</v>
      </c>
      <c r="W614">
        <v>32</v>
      </c>
      <c r="X614">
        <v>3007</v>
      </c>
    </row>
    <row r="615" spans="1:24" x14ac:dyDescent="0.35">
      <c r="A615">
        <v>576680</v>
      </c>
      <c r="B615" t="s">
        <v>140</v>
      </c>
      <c r="C615" t="s">
        <v>35</v>
      </c>
      <c r="D615" t="s">
        <v>136</v>
      </c>
      <c r="E615" t="s">
        <v>711</v>
      </c>
      <c r="F615" t="s">
        <v>64</v>
      </c>
      <c r="G615" t="s">
        <v>59</v>
      </c>
      <c r="H615" s="1">
        <v>44449</v>
      </c>
      <c r="I615" s="1">
        <v>44332</v>
      </c>
      <c r="J615" s="1">
        <v>44421</v>
      </c>
      <c r="K615" t="s">
        <v>49</v>
      </c>
      <c r="L615" s="1">
        <v>44452</v>
      </c>
      <c r="M615">
        <v>741642</v>
      </c>
      <c r="N615" t="s">
        <v>41</v>
      </c>
      <c r="O615" t="s">
        <v>78</v>
      </c>
      <c r="P615" t="s">
        <v>51</v>
      </c>
      <c r="Q615" t="s">
        <v>44</v>
      </c>
      <c r="R615">
        <v>125000</v>
      </c>
      <c r="S615">
        <v>7.5200000000000003E-2</v>
      </c>
      <c r="T615">
        <v>531.78</v>
      </c>
      <c r="U615">
        <v>7.8799999999999995E-2</v>
      </c>
      <c r="V615">
        <v>17000</v>
      </c>
      <c r="W615">
        <v>21</v>
      </c>
      <c r="X615">
        <v>19141</v>
      </c>
    </row>
    <row r="616" spans="1:24" x14ac:dyDescent="0.35">
      <c r="A616">
        <v>852640</v>
      </c>
      <c r="B616" t="s">
        <v>177</v>
      </c>
      <c r="C616" t="s">
        <v>35</v>
      </c>
      <c r="D616" t="s">
        <v>36</v>
      </c>
      <c r="E616" t="s">
        <v>712</v>
      </c>
      <c r="F616" t="s">
        <v>64</v>
      </c>
      <c r="G616" t="s">
        <v>59</v>
      </c>
      <c r="H616" s="1">
        <v>44419</v>
      </c>
      <c r="I616" s="1">
        <v>44302</v>
      </c>
      <c r="J616" s="1">
        <v>44329</v>
      </c>
      <c r="K616" t="s">
        <v>49</v>
      </c>
      <c r="L616" s="1">
        <v>44360</v>
      </c>
      <c r="M616">
        <v>1064747</v>
      </c>
      <c r="N616" t="s">
        <v>41</v>
      </c>
      <c r="O616" t="s">
        <v>110</v>
      </c>
      <c r="P616" t="s">
        <v>51</v>
      </c>
      <c r="Q616" t="s">
        <v>44</v>
      </c>
      <c r="R616">
        <v>72252</v>
      </c>
      <c r="S616">
        <v>8.77E-2</v>
      </c>
      <c r="T616">
        <v>246.99</v>
      </c>
      <c r="U616">
        <v>6.9900000000000004E-2</v>
      </c>
      <c r="V616">
        <v>8000</v>
      </c>
      <c r="W616">
        <v>31</v>
      </c>
      <c r="X616">
        <v>8724</v>
      </c>
    </row>
    <row r="617" spans="1:24" x14ac:dyDescent="0.35">
      <c r="A617">
        <v>856057</v>
      </c>
      <c r="B617" t="s">
        <v>56</v>
      </c>
      <c r="C617" t="s">
        <v>35</v>
      </c>
      <c r="D617" t="s">
        <v>36</v>
      </c>
      <c r="E617" t="s">
        <v>713</v>
      </c>
      <c r="F617" t="s">
        <v>64</v>
      </c>
      <c r="G617" t="s">
        <v>59</v>
      </c>
      <c r="H617" s="1">
        <v>44419</v>
      </c>
      <c r="I617" s="1">
        <v>44300</v>
      </c>
      <c r="J617" s="1">
        <v>44300</v>
      </c>
      <c r="K617" t="s">
        <v>49</v>
      </c>
      <c r="L617" s="1">
        <v>44330</v>
      </c>
      <c r="M617">
        <v>1068362</v>
      </c>
      <c r="N617" t="s">
        <v>41</v>
      </c>
      <c r="O617" t="s">
        <v>75</v>
      </c>
      <c r="P617" t="s">
        <v>51</v>
      </c>
      <c r="Q617" t="s">
        <v>44</v>
      </c>
      <c r="R617">
        <v>51000</v>
      </c>
      <c r="S617">
        <v>3.95E-2</v>
      </c>
      <c r="T617">
        <v>217.72</v>
      </c>
      <c r="U617">
        <v>7.4899999999999994E-2</v>
      </c>
      <c r="V617">
        <v>7000</v>
      </c>
      <c r="W617">
        <v>25</v>
      </c>
      <c r="X617">
        <v>7817</v>
      </c>
    </row>
    <row r="618" spans="1:24" x14ac:dyDescent="0.35">
      <c r="A618">
        <v>974992</v>
      </c>
      <c r="B618" t="s">
        <v>61</v>
      </c>
      <c r="C618" t="s">
        <v>35</v>
      </c>
      <c r="D618" t="s">
        <v>92</v>
      </c>
      <c r="E618" t="s">
        <v>661</v>
      </c>
      <c r="F618" t="s">
        <v>64</v>
      </c>
      <c r="G618" t="s">
        <v>59</v>
      </c>
      <c r="H618" s="1">
        <v>44480</v>
      </c>
      <c r="I618" s="1">
        <v>44451</v>
      </c>
      <c r="J618" s="1">
        <v>44451</v>
      </c>
      <c r="K618" t="s">
        <v>49</v>
      </c>
      <c r="L618" s="1">
        <v>44481</v>
      </c>
      <c r="M618">
        <v>1197085</v>
      </c>
      <c r="N618" t="s">
        <v>41</v>
      </c>
      <c r="O618" t="s">
        <v>110</v>
      </c>
      <c r="P618" t="s">
        <v>51</v>
      </c>
      <c r="Q618" t="s">
        <v>44</v>
      </c>
      <c r="R618">
        <v>38880</v>
      </c>
      <c r="S618">
        <v>2.7799999999999998E-2</v>
      </c>
      <c r="T618">
        <v>295.56</v>
      </c>
      <c r="U618">
        <v>7.51E-2</v>
      </c>
      <c r="V618">
        <v>9500</v>
      </c>
      <c r="W618">
        <v>11</v>
      </c>
      <c r="X618">
        <v>10035</v>
      </c>
    </row>
    <row r="619" spans="1:24" x14ac:dyDescent="0.35">
      <c r="A619">
        <v>812474</v>
      </c>
      <c r="B619" t="s">
        <v>147</v>
      </c>
      <c r="C619" t="s">
        <v>35</v>
      </c>
      <c r="D619" t="s">
        <v>92</v>
      </c>
      <c r="E619" t="s">
        <v>714</v>
      </c>
      <c r="F619" t="s">
        <v>64</v>
      </c>
      <c r="G619" t="s">
        <v>59</v>
      </c>
      <c r="H619" s="1">
        <v>44388</v>
      </c>
      <c r="I619" s="1">
        <v>44332</v>
      </c>
      <c r="J619" s="1">
        <v>44422</v>
      </c>
      <c r="K619" t="s">
        <v>49</v>
      </c>
      <c r="L619" s="1">
        <v>44453</v>
      </c>
      <c r="M619">
        <v>1019616</v>
      </c>
      <c r="N619" t="s">
        <v>41</v>
      </c>
      <c r="O619" t="s">
        <v>110</v>
      </c>
      <c r="P619" t="s">
        <v>51</v>
      </c>
      <c r="Q619" t="s">
        <v>44</v>
      </c>
      <c r="R619">
        <v>141000</v>
      </c>
      <c r="S619">
        <v>7.9500000000000001E-2</v>
      </c>
      <c r="T619">
        <v>239.27</v>
      </c>
      <c r="U619">
        <v>6.9900000000000004E-2</v>
      </c>
      <c r="V619">
        <v>8000</v>
      </c>
      <c r="W619">
        <v>43</v>
      </c>
      <c r="X619">
        <v>8613</v>
      </c>
    </row>
    <row r="620" spans="1:24" x14ac:dyDescent="0.35">
      <c r="A620">
        <v>887713</v>
      </c>
      <c r="B620" t="s">
        <v>134</v>
      </c>
      <c r="C620" t="s">
        <v>35</v>
      </c>
      <c r="D620" t="s">
        <v>62</v>
      </c>
      <c r="E620" t="s">
        <v>715</v>
      </c>
      <c r="F620" t="s">
        <v>64</v>
      </c>
      <c r="G620" t="s">
        <v>59</v>
      </c>
      <c r="H620" s="1">
        <v>44511</v>
      </c>
      <c r="I620" s="1">
        <v>44301</v>
      </c>
      <c r="J620" s="1">
        <v>44514</v>
      </c>
      <c r="K620" t="s">
        <v>49</v>
      </c>
      <c r="L620" s="1">
        <v>44544</v>
      </c>
      <c r="M620">
        <v>1103858</v>
      </c>
      <c r="N620" t="s">
        <v>41</v>
      </c>
      <c r="O620" t="s">
        <v>104</v>
      </c>
      <c r="P620" t="s">
        <v>51</v>
      </c>
      <c r="Q620" t="s">
        <v>44</v>
      </c>
      <c r="R620">
        <v>45600</v>
      </c>
      <c r="S620">
        <v>0.12920000000000001</v>
      </c>
      <c r="T620">
        <v>214.93</v>
      </c>
      <c r="U620">
        <v>6.6199999999999995E-2</v>
      </c>
      <c r="V620">
        <v>7000</v>
      </c>
      <c r="W620">
        <v>22</v>
      </c>
      <c r="X620">
        <v>7737</v>
      </c>
    </row>
    <row r="621" spans="1:24" x14ac:dyDescent="0.35">
      <c r="A621">
        <v>444950</v>
      </c>
      <c r="B621" t="s">
        <v>177</v>
      </c>
      <c r="C621" t="s">
        <v>35</v>
      </c>
      <c r="D621" t="s">
        <v>62</v>
      </c>
      <c r="E621" t="s">
        <v>716</v>
      </c>
      <c r="F621" t="s">
        <v>64</v>
      </c>
      <c r="G621" t="s">
        <v>59</v>
      </c>
      <c r="H621" s="1">
        <v>44478</v>
      </c>
      <c r="I621" s="1">
        <v>44332</v>
      </c>
      <c r="J621" s="1">
        <v>44481</v>
      </c>
      <c r="K621" t="s">
        <v>49</v>
      </c>
      <c r="L621" s="1">
        <v>44512</v>
      </c>
      <c r="M621">
        <v>543058</v>
      </c>
      <c r="N621" t="s">
        <v>41</v>
      </c>
      <c r="O621" t="s">
        <v>110</v>
      </c>
      <c r="P621" t="s">
        <v>51</v>
      </c>
      <c r="Q621" t="s">
        <v>44</v>
      </c>
      <c r="R621">
        <v>75000</v>
      </c>
      <c r="S621">
        <v>0.22900000000000001</v>
      </c>
      <c r="T621">
        <v>187.32</v>
      </c>
      <c r="U621">
        <v>7.7399999999999997E-2</v>
      </c>
      <c r="V621">
        <v>6000</v>
      </c>
      <c r="W621">
        <v>34</v>
      </c>
      <c r="X621">
        <v>6743</v>
      </c>
    </row>
    <row r="622" spans="1:24" x14ac:dyDescent="0.35">
      <c r="A622">
        <v>717861</v>
      </c>
      <c r="B622" t="s">
        <v>177</v>
      </c>
      <c r="C622" t="s">
        <v>35</v>
      </c>
      <c r="D622" t="s">
        <v>67</v>
      </c>
      <c r="E622" t="s">
        <v>717</v>
      </c>
      <c r="F622" t="s">
        <v>64</v>
      </c>
      <c r="G622" t="s">
        <v>59</v>
      </c>
      <c r="H622" s="1">
        <v>44297</v>
      </c>
      <c r="I622" s="1">
        <v>44330</v>
      </c>
      <c r="J622" s="1">
        <v>44481</v>
      </c>
      <c r="K622" t="s">
        <v>49</v>
      </c>
      <c r="L622" s="1">
        <v>44512</v>
      </c>
      <c r="M622">
        <v>911999</v>
      </c>
      <c r="N622" t="s">
        <v>41</v>
      </c>
      <c r="O622" t="s">
        <v>104</v>
      </c>
      <c r="P622" t="s">
        <v>51</v>
      </c>
      <c r="Q622" t="s">
        <v>44</v>
      </c>
      <c r="R622">
        <v>30000</v>
      </c>
      <c r="S622">
        <v>4.3999999999999997E-2</v>
      </c>
      <c r="T622">
        <v>115.25</v>
      </c>
      <c r="U622">
        <v>5.79E-2</v>
      </c>
      <c r="V622">
        <v>3800</v>
      </c>
      <c r="W622">
        <v>29</v>
      </c>
      <c r="X622">
        <v>4047</v>
      </c>
    </row>
    <row r="623" spans="1:24" x14ac:dyDescent="0.35">
      <c r="A623">
        <v>741800</v>
      </c>
      <c r="B623" t="s">
        <v>246</v>
      </c>
      <c r="C623" t="s">
        <v>35</v>
      </c>
      <c r="D623" t="s">
        <v>52</v>
      </c>
      <c r="E623" t="s">
        <v>718</v>
      </c>
      <c r="F623" t="s">
        <v>64</v>
      </c>
      <c r="G623" t="s">
        <v>59</v>
      </c>
      <c r="H623" s="1">
        <v>44327</v>
      </c>
      <c r="I623" s="1">
        <v>44330</v>
      </c>
      <c r="J623" s="1">
        <v>44330</v>
      </c>
      <c r="K623" t="s">
        <v>49</v>
      </c>
      <c r="L623" s="1">
        <v>44361</v>
      </c>
      <c r="M623">
        <v>939795</v>
      </c>
      <c r="N623" t="s">
        <v>41</v>
      </c>
      <c r="O623" t="s">
        <v>110</v>
      </c>
      <c r="P623" t="s">
        <v>51</v>
      </c>
      <c r="Q623" t="s">
        <v>44</v>
      </c>
      <c r="R623">
        <v>48000</v>
      </c>
      <c r="S623">
        <v>6.3E-3</v>
      </c>
      <c r="T623">
        <v>154.37</v>
      </c>
      <c r="U623">
        <v>6.9900000000000004E-2</v>
      </c>
      <c r="V623">
        <v>5000</v>
      </c>
      <c r="W623">
        <v>22</v>
      </c>
      <c r="X623">
        <v>5557</v>
      </c>
    </row>
    <row r="624" spans="1:24" x14ac:dyDescent="0.35">
      <c r="A624">
        <v>775231</v>
      </c>
      <c r="B624" t="s">
        <v>34</v>
      </c>
      <c r="C624" t="s">
        <v>35</v>
      </c>
      <c r="D624" t="s">
        <v>52</v>
      </c>
      <c r="E624" t="s">
        <v>719</v>
      </c>
      <c r="F624" t="s">
        <v>64</v>
      </c>
      <c r="G624" t="s">
        <v>59</v>
      </c>
      <c r="H624" s="1">
        <v>44358</v>
      </c>
      <c r="I624" s="1">
        <v>44271</v>
      </c>
      <c r="J624" s="1">
        <v>44361</v>
      </c>
      <c r="K624" t="s">
        <v>49</v>
      </c>
      <c r="L624" s="1">
        <v>44391</v>
      </c>
      <c r="M624">
        <v>977470</v>
      </c>
      <c r="N624" t="s">
        <v>41</v>
      </c>
      <c r="O624" t="s">
        <v>75</v>
      </c>
      <c r="P624" t="s">
        <v>51</v>
      </c>
      <c r="Q624" t="s">
        <v>44</v>
      </c>
      <c r="R624">
        <v>65000</v>
      </c>
      <c r="S624">
        <v>0.19370000000000001</v>
      </c>
      <c r="T624">
        <v>62.21</v>
      </c>
      <c r="U624">
        <v>7.4899999999999994E-2</v>
      </c>
      <c r="V624">
        <v>2000</v>
      </c>
      <c r="W624">
        <v>33</v>
      </c>
      <c r="X624">
        <v>2239</v>
      </c>
    </row>
    <row r="625" spans="1:24" x14ac:dyDescent="0.35">
      <c r="A625">
        <v>1028864</v>
      </c>
      <c r="B625" t="s">
        <v>177</v>
      </c>
      <c r="C625" t="s">
        <v>35</v>
      </c>
      <c r="D625" t="s">
        <v>87</v>
      </c>
      <c r="E625" t="s">
        <v>720</v>
      </c>
      <c r="F625" t="s">
        <v>64</v>
      </c>
      <c r="G625" t="s">
        <v>59</v>
      </c>
      <c r="H625" s="1">
        <v>44511</v>
      </c>
      <c r="I625" s="1">
        <v>44514</v>
      </c>
      <c r="J625" s="1">
        <v>44544</v>
      </c>
      <c r="K625" t="s">
        <v>49</v>
      </c>
      <c r="L625" s="1">
        <v>44575</v>
      </c>
      <c r="M625">
        <v>1258219</v>
      </c>
      <c r="N625" t="s">
        <v>41</v>
      </c>
      <c r="O625" t="s">
        <v>65</v>
      </c>
      <c r="P625" t="s">
        <v>51</v>
      </c>
      <c r="Q625" t="s">
        <v>44</v>
      </c>
      <c r="R625">
        <v>42000</v>
      </c>
      <c r="S625">
        <v>0.1249</v>
      </c>
      <c r="T625">
        <v>149.13999999999999</v>
      </c>
      <c r="U625">
        <v>6.0299999999999999E-2</v>
      </c>
      <c r="V625">
        <v>4900</v>
      </c>
      <c r="W625">
        <v>24</v>
      </c>
      <c r="X625">
        <v>5369</v>
      </c>
    </row>
    <row r="626" spans="1:24" x14ac:dyDescent="0.35">
      <c r="A626">
        <v>722833</v>
      </c>
      <c r="B626" t="s">
        <v>163</v>
      </c>
      <c r="C626" t="s">
        <v>35</v>
      </c>
      <c r="D626" t="s">
        <v>130</v>
      </c>
      <c r="E626" t="s">
        <v>721</v>
      </c>
      <c r="F626" t="s">
        <v>64</v>
      </c>
      <c r="G626" t="s">
        <v>59</v>
      </c>
      <c r="H626" s="1">
        <v>44297</v>
      </c>
      <c r="I626" s="1">
        <v>44332</v>
      </c>
      <c r="J626" s="1">
        <v>44210</v>
      </c>
      <c r="K626" t="s">
        <v>49</v>
      </c>
      <c r="L626" s="1">
        <v>44241</v>
      </c>
      <c r="M626">
        <v>917700</v>
      </c>
      <c r="N626" t="s">
        <v>41</v>
      </c>
      <c r="O626" t="s">
        <v>75</v>
      </c>
      <c r="P626" t="s">
        <v>51</v>
      </c>
      <c r="Q626" t="s">
        <v>44</v>
      </c>
      <c r="R626">
        <v>50400</v>
      </c>
      <c r="S626">
        <v>0</v>
      </c>
      <c r="T626">
        <v>93.03</v>
      </c>
      <c r="U626">
        <v>7.2900000000000006E-2</v>
      </c>
      <c r="V626">
        <v>3000</v>
      </c>
      <c r="W626">
        <v>7</v>
      </c>
      <c r="X626">
        <v>3344</v>
      </c>
    </row>
    <row r="627" spans="1:24" x14ac:dyDescent="0.35">
      <c r="A627">
        <v>782749</v>
      </c>
      <c r="B627" t="s">
        <v>45</v>
      </c>
      <c r="C627" t="s">
        <v>35</v>
      </c>
      <c r="D627" t="s">
        <v>136</v>
      </c>
      <c r="E627" t="s">
        <v>722</v>
      </c>
      <c r="F627" t="s">
        <v>64</v>
      </c>
      <c r="G627" t="s">
        <v>59</v>
      </c>
      <c r="H627" s="1">
        <v>44358</v>
      </c>
      <c r="I627" s="1">
        <v>44392</v>
      </c>
      <c r="J627" s="1">
        <v>44391</v>
      </c>
      <c r="K627" t="s">
        <v>49</v>
      </c>
      <c r="L627" s="1">
        <v>44422</v>
      </c>
      <c r="M627">
        <v>985770</v>
      </c>
      <c r="N627" t="s">
        <v>41</v>
      </c>
      <c r="O627" t="s">
        <v>110</v>
      </c>
      <c r="P627" t="s">
        <v>51</v>
      </c>
      <c r="Q627" t="s">
        <v>44</v>
      </c>
      <c r="R627">
        <v>36000</v>
      </c>
      <c r="S627">
        <v>0.21529999999999999</v>
      </c>
      <c r="T627">
        <v>185.65</v>
      </c>
      <c r="U627">
        <v>7.4200000000000002E-2</v>
      </c>
      <c r="V627">
        <v>5975</v>
      </c>
      <c r="W627">
        <v>29</v>
      </c>
      <c r="X627">
        <v>6683</v>
      </c>
    </row>
    <row r="628" spans="1:24" x14ac:dyDescent="0.35">
      <c r="A628">
        <v>788401</v>
      </c>
      <c r="B628" t="s">
        <v>72</v>
      </c>
      <c r="C628" t="s">
        <v>35</v>
      </c>
      <c r="D628" t="s">
        <v>36</v>
      </c>
      <c r="E628" t="s">
        <v>723</v>
      </c>
      <c r="F628" t="s">
        <v>64</v>
      </c>
      <c r="G628" t="s">
        <v>59</v>
      </c>
      <c r="H628" s="1">
        <v>44358</v>
      </c>
      <c r="I628" s="1">
        <v>44421</v>
      </c>
      <c r="J628" s="1">
        <v>44452</v>
      </c>
      <c r="K628" t="s">
        <v>49</v>
      </c>
      <c r="L628" s="1">
        <v>44482</v>
      </c>
      <c r="M628">
        <v>992096</v>
      </c>
      <c r="N628" t="s">
        <v>41</v>
      </c>
      <c r="O628" t="s">
        <v>65</v>
      </c>
      <c r="P628" t="s">
        <v>51</v>
      </c>
      <c r="Q628" t="s">
        <v>44</v>
      </c>
      <c r="R628">
        <v>91992</v>
      </c>
      <c r="S628">
        <v>1.0999999999999999E-2</v>
      </c>
      <c r="T628">
        <v>101.04</v>
      </c>
      <c r="U628">
        <v>5.4199999999999998E-2</v>
      </c>
      <c r="V628">
        <v>3350</v>
      </c>
      <c r="W628">
        <v>37</v>
      </c>
      <c r="X628">
        <v>3613</v>
      </c>
    </row>
    <row r="629" spans="1:24" x14ac:dyDescent="0.35">
      <c r="A629">
        <v>746758</v>
      </c>
      <c r="B629" t="s">
        <v>45</v>
      </c>
      <c r="C629" t="s">
        <v>35</v>
      </c>
      <c r="D629" t="s">
        <v>67</v>
      </c>
      <c r="E629" t="s">
        <v>724</v>
      </c>
      <c r="F629" t="s">
        <v>64</v>
      </c>
      <c r="G629" t="s">
        <v>59</v>
      </c>
      <c r="H629" s="1">
        <v>44327</v>
      </c>
      <c r="I629" s="1">
        <v>44484</v>
      </c>
      <c r="J629" s="1">
        <v>44240</v>
      </c>
      <c r="K629" t="s">
        <v>49</v>
      </c>
      <c r="L629" s="1">
        <v>44268</v>
      </c>
      <c r="M629">
        <v>945559</v>
      </c>
      <c r="N629" t="s">
        <v>41</v>
      </c>
      <c r="O629" t="s">
        <v>104</v>
      </c>
      <c r="P629" t="s">
        <v>51</v>
      </c>
      <c r="Q629" t="s">
        <v>44</v>
      </c>
      <c r="R629">
        <v>60000</v>
      </c>
      <c r="S629">
        <v>0.124</v>
      </c>
      <c r="T629">
        <v>125.48</v>
      </c>
      <c r="U629">
        <v>5.9900000000000002E-2</v>
      </c>
      <c r="V629">
        <v>4125</v>
      </c>
      <c r="W629">
        <v>44</v>
      </c>
      <c r="X629">
        <v>4445</v>
      </c>
    </row>
    <row r="630" spans="1:24" x14ac:dyDescent="0.35">
      <c r="A630">
        <v>395220</v>
      </c>
      <c r="B630" t="s">
        <v>140</v>
      </c>
      <c r="C630" t="s">
        <v>35</v>
      </c>
      <c r="D630" t="s">
        <v>62</v>
      </c>
      <c r="E630" t="s">
        <v>725</v>
      </c>
      <c r="F630" t="s">
        <v>64</v>
      </c>
      <c r="G630" t="s">
        <v>59</v>
      </c>
      <c r="H630" s="1">
        <v>44295</v>
      </c>
      <c r="I630" s="1">
        <v>44512</v>
      </c>
      <c r="J630" s="1">
        <v>44267</v>
      </c>
      <c r="K630" t="s">
        <v>49</v>
      </c>
      <c r="L630" s="1">
        <v>44298</v>
      </c>
      <c r="M630">
        <v>434489</v>
      </c>
      <c r="N630" t="s">
        <v>41</v>
      </c>
      <c r="O630" t="s">
        <v>104</v>
      </c>
      <c r="P630" t="s">
        <v>51</v>
      </c>
      <c r="Q630" t="s">
        <v>44</v>
      </c>
      <c r="R630">
        <v>200004</v>
      </c>
      <c r="S630">
        <v>5.6099999999999997E-2</v>
      </c>
      <c r="T630">
        <v>187.15</v>
      </c>
      <c r="U630">
        <v>7.6799999999999993E-2</v>
      </c>
      <c r="V630">
        <v>6000</v>
      </c>
      <c r="W630">
        <v>15</v>
      </c>
      <c r="X630">
        <v>6734</v>
      </c>
    </row>
    <row r="631" spans="1:24" x14ac:dyDescent="0.35">
      <c r="A631">
        <v>802321</v>
      </c>
      <c r="B631" t="s">
        <v>76</v>
      </c>
      <c r="C631" t="s">
        <v>35</v>
      </c>
      <c r="D631" t="s">
        <v>46</v>
      </c>
      <c r="F631" t="s">
        <v>64</v>
      </c>
      <c r="G631" t="s">
        <v>59</v>
      </c>
      <c r="H631" s="1">
        <v>44388</v>
      </c>
      <c r="I631" s="1">
        <v>44243</v>
      </c>
      <c r="J631" s="1">
        <v>44330</v>
      </c>
      <c r="K631" t="s">
        <v>49</v>
      </c>
      <c r="L631" s="1">
        <v>44361</v>
      </c>
      <c r="M631">
        <v>1007964</v>
      </c>
      <c r="N631" t="s">
        <v>41</v>
      </c>
      <c r="O631" t="s">
        <v>110</v>
      </c>
      <c r="P631" t="s">
        <v>51</v>
      </c>
      <c r="Q631" t="s">
        <v>44</v>
      </c>
      <c r="R631">
        <v>65000</v>
      </c>
      <c r="S631">
        <v>0.18790000000000001</v>
      </c>
      <c r="T631">
        <v>185.24</v>
      </c>
      <c r="U631">
        <v>6.9900000000000004E-2</v>
      </c>
      <c r="V631">
        <v>6000</v>
      </c>
      <c r="W631">
        <v>38</v>
      </c>
      <c r="X631">
        <v>6644</v>
      </c>
    </row>
    <row r="632" spans="1:24" x14ac:dyDescent="0.35">
      <c r="A632">
        <v>1034418</v>
      </c>
      <c r="B632" t="s">
        <v>101</v>
      </c>
      <c r="C632" t="s">
        <v>35</v>
      </c>
      <c r="D632" t="s">
        <v>46</v>
      </c>
      <c r="E632" t="s">
        <v>726</v>
      </c>
      <c r="F632" t="s">
        <v>64</v>
      </c>
      <c r="G632" t="s">
        <v>59</v>
      </c>
      <c r="H632" s="1">
        <v>44511</v>
      </c>
      <c r="I632" s="1">
        <v>44269</v>
      </c>
      <c r="J632" s="1">
        <v>44513</v>
      </c>
      <c r="K632" t="s">
        <v>49</v>
      </c>
      <c r="L632" s="1">
        <v>44543</v>
      </c>
      <c r="M632">
        <v>1264025</v>
      </c>
      <c r="N632" t="s">
        <v>41</v>
      </c>
      <c r="O632" t="s">
        <v>75</v>
      </c>
      <c r="P632" t="s">
        <v>51</v>
      </c>
      <c r="Q632" t="s">
        <v>44</v>
      </c>
      <c r="R632">
        <v>72000</v>
      </c>
      <c r="S632">
        <v>0.1512</v>
      </c>
      <c r="T632">
        <v>312.91000000000003</v>
      </c>
      <c r="U632">
        <v>7.9000000000000001E-2</v>
      </c>
      <c r="V632">
        <v>10000</v>
      </c>
      <c r="W632">
        <v>46</v>
      </c>
      <c r="X632">
        <v>11083</v>
      </c>
    </row>
    <row r="633" spans="1:24" x14ac:dyDescent="0.35">
      <c r="A633">
        <v>1029506</v>
      </c>
      <c r="B633" t="s">
        <v>101</v>
      </c>
      <c r="C633" t="s">
        <v>35</v>
      </c>
      <c r="D633" t="s">
        <v>62</v>
      </c>
      <c r="E633" t="s">
        <v>727</v>
      </c>
      <c r="F633" t="s">
        <v>58</v>
      </c>
      <c r="G633" t="s">
        <v>59</v>
      </c>
      <c r="H633" s="1">
        <v>44511</v>
      </c>
      <c r="I633" s="1">
        <v>44544</v>
      </c>
      <c r="J633" s="1">
        <v>44544</v>
      </c>
      <c r="K633" t="s">
        <v>49</v>
      </c>
      <c r="L633" s="1">
        <v>44575</v>
      </c>
      <c r="M633">
        <v>1258874</v>
      </c>
      <c r="N633" t="s">
        <v>41</v>
      </c>
      <c r="O633" t="s">
        <v>60</v>
      </c>
      <c r="P633" t="s">
        <v>51</v>
      </c>
      <c r="Q633" t="s">
        <v>44</v>
      </c>
      <c r="R633">
        <v>64800</v>
      </c>
      <c r="S633">
        <v>8.2600000000000007E-2</v>
      </c>
      <c r="T633">
        <v>146.58000000000001</v>
      </c>
      <c r="U633">
        <v>0.1065</v>
      </c>
      <c r="V633">
        <v>4500</v>
      </c>
      <c r="W633">
        <v>10</v>
      </c>
      <c r="X633">
        <v>5277</v>
      </c>
    </row>
    <row r="634" spans="1:24" x14ac:dyDescent="0.35">
      <c r="A634">
        <v>1026526</v>
      </c>
      <c r="B634" t="s">
        <v>45</v>
      </c>
      <c r="C634" t="s">
        <v>35</v>
      </c>
      <c r="D634" t="s">
        <v>67</v>
      </c>
      <c r="E634" t="s">
        <v>728</v>
      </c>
      <c r="F634" t="s">
        <v>58</v>
      </c>
      <c r="G634" t="s">
        <v>59</v>
      </c>
      <c r="H634" s="1">
        <v>44511</v>
      </c>
      <c r="I634" s="1">
        <v>44514</v>
      </c>
      <c r="J634" s="1">
        <v>44544</v>
      </c>
      <c r="K634" t="s">
        <v>49</v>
      </c>
      <c r="L634" s="1">
        <v>44575</v>
      </c>
      <c r="M634">
        <v>1255712</v>
      </c>
      <c r="N634" t="s">
        <v>41</v>
      </c>
      <c r="O634" t="s">
        <v>60</v>
      </c>
      <c r="P634" t="s">
        <v>51</v>
      </c>
      <c r="Q634" t="s">
        <v>44</v>
      </c>
      <c r="R634">
        <v>52500</v>
      </c>
      <c r="S634">
        <v>0.1227</v>
      </c>
      <c r="T634">
        <v>130.30000000000001</v>
      </c>
      <c r="U634">
        <v>0.1065</v>
      </c>
      <c r="V634">
        <v>4000</v>
      </c>
      <c r="W634">
        <v>11</v>
      </c>
      <c r="X634">
        <v>4690</v>
      </c>
    </row>
    <row r="635" spans="1:24" x14ac:dyDescent="0.35">
      <c r="A635">
        <v>678788</v>
      </c>
      <c r="B635" t="s">
        <v>246</v>
      </c>
      <c r="C635" t="s">
        <v>35</v>
      </c>
      <c r="D635" t="s">
        <v>52</v>
      </c>
      <c r="E635" t="s">
        <v>729</v>
      </c>
      <c r="F635" t="s">
        <v>58</v>
      </c>
      <c r="G635" t="s">
        <v>59</v>
      </c>
      <c r="H635" s="1">
        <v>44266</v>
      </c>
      <c r="I635" s="1">
        <v>44269</v>
      </c>
      <c r="J635" s="1">
        <v>44269</v>
      </c>
      <c r="K635" t="s">
        <v>49</v>
      </c>
      <c r="L635" s="1">
        <v>44300</v>
      </c>
      <c r="M635">
        <v>867167</v>
      </c>
      <c r="N635" t="s">
        <v>41</v>
      </c>
      <c r="O635" t="s">
        <v>60</v>
      </c>
      <c r="P635" t="s">
        <v>51</v>
      </c>
      <c r="Q635" t="s">
        <v>44</v>
      </c>
      <c r="R635">
        <v>40800</v>
      </c>
      <c r="S635">
        <v>0.18679999999999999</v>
      </c>
      <c r="T635">
        <v>335.58</v>
      </c>
      <c r="U635">
        <v>0.1</v>
      </c>
      <c r="V635">
        <v>10400</v>
      </c>
      <c r="W635">
        <v>6</v>
      </c>
      <c r="X635">
        <v>12081</v>
      </c>
    </row>
    <row r="636" spans="1:24" x14ac:dyDescent="0.35">
      <c r="A636">
        <v>569402</v>
      </c>
      <c r="B636" t="s">
        <v>61</v>
      </c>
      <c r="C636" t="s">
        <v>35</v>
      </c>
      <c r="D636" t="s">
        <v>52</v>
      </c>
      <c r="E636" t="s">
        <v>730</v>
      </c>
      <c r="F636" t="s">
        <v>58</v>
      </c>
      <c r="G636" t="s">
        <v>59</v>
      </c>
      <c r="H636" s="1">
        <v>44418</v>
      </c>
      <c r="I636" s="1">
        <v>44298</v>
      </c>
      <c r="J636" s="1">
        <v>44298</v>
      </c>
      <c r="K636" t="s">
        <v>49</v>
      </c>
      <c r="L636" s="1">
        <v>44328</v>
      </c>
      <c r="M636">
        <v>732478</v>
      </c>
      <c r="N636" t="s">
        <v>41</v>
      </c>
      <c r="O636" t="s">
        <v>86</v>
      </c>
      <c r="P636" t="s">
        <v>51</v>
      </c>
      <c r="Q636" t="s">
        <v>44</v>
      </c>
      <c r="R636">
        <v>150000</v>
      </c>
      <c r="S636">
        <v>1.6000000000000001E-3</v>
      </c>
      <c r="T636">
        <v>655.92</v>
      </c>
      <c r="U636">
        <v>0.11119999999999999</v>
      </c>
      <c r="V636">
        <v>20000</v>
      </c>
      <c r="W636">
        <v>13</v>
      </c>
      <c r="X636">
        <v>22735</v>
      </c>
    </row>
    <row r="637" spans="1:24" x14ac:dyDescent="0.35">
      <c r="A637">
        <v>804919</v>
      </c>
      <c r="B637" t="s">
        <v>195</v>
      </c>
      <c r="C637" t="s">
        <v>35</v>
      </c>
      <c r="D637" t="s">
        <v>102</v>
      </c>
      <c r="E637" t="s">
        <v>731</v>
      </c>
      <c r="F637" t="s">
        <v>58</v>
      </c>
      <c r="G637" t="s">
        <v>59</v>
      </c>
      <c r="H637" s="1">
        <v>44388</v>
      </c>
      <c r="I637" s="1">
        <v>44332</v>
      </c>
      <c r="J637" s="1">
        <v>44391</v>
      </c>
      <c r="K637" t="s">
        <v>49</v>
      </c>
      <c r="L637" s="1">
        <v>44422</v>
      </c>
      <c r="M637">
        <v>1010855</v>
      </c>
      <c r="N637" t="s">
        <v>41</v>
      </c>
      <c r="O637" t="s">
        <v>84</v>
      </c>
      <c r="P637" t="s">
        <v>51</v>
      </c>
      <c r="Q637" t="s">
        <v>44</v>
      </c>
      <c r="R637">
        <v>86000</v>
      </c>
      <c r="S637">
        <v>0</v>
      </c>
      <c r="T637">
        <v>329.72</v>
      </c>
      <c r="U637">
        <v>0.1149</v>
      </c>
      <c r="V637">
        <v>10000</v>
      </c>
      <c r="W637">
        <v>30</v>
      </c>
      <c r="X637">
        <v>11870</v>
      </c>
    </row>
    <row r="638" spans="1:24" x14ac:dyDescent="0.35">
      <c r="A638">
        <v>713465</v>
      </c>
      <c r="B638" t="s">
        <v>76</v>
      </c>
      <c r="C638" t="s">
        <v>35</v>
      </c>
      <c r="D638" t="s">
        <v>130</v>
      </c>
      <c r="E638" t="s">
        <v>732</v>
      </c>
      <c r="F638" t="s">
        <v>58</v>
      </c>
      <c r="G638" t="s">
        <v>59</v>
      </c>
      <c r="H638" s="1">
        <v>44266</v>
      </c>
      <c r="I638" s="1">
        <v>44544</v>
      </c>
      <c r="J638" s="1">
        <v>44300</v>
      </c>
      <c r="K638" t="s">
        <v>49</v>
      </c>
      <c r="L638" s="1">
        <v>44330</v>
      </c>
      <c r="M638">
        <v>906697</v>
      </c>
      <c r="N638" t="s">
        <v>41</v>
      </c>
      <c r="O638" t="s">
        <v>81</v>
      </c>
      <c r="P638" t="s">
        <v>51</v>
      </c>
      <c r="Q638" t="s">
        <v>44</v>
      </c>
      <c r="R638">
        <v>60000</v>
      </c>
      <c r="S638">
        <v>2.5999999999999999E-2</v>
      </c>
      <c r="T638">
        <v>229.54</v>
      </c>
      <c r="U638">
        <v>0.1111</v>
      </c>
      <c r="V638">
        <v>7000</v>
      </c>
      <c r="W638">
        <v>24</v>
      </c>
      <c r="X638">
        <v>8263</v>
      </c>
    </row>
    <row r="639" spans="1:24" x14ac:dyDescent="0.35">
      <c r="A639">
        <v>791409</v>
      </c>
      <c r="B639" t="s">
        <v>79</v>
      </c>
      <c r="C639" t="s">
        <v>35</v>
      </c>
      <c r="D639" t="s">
        <v>36</v>
      </c>
      <c r="E639" t="s">
        <v>733</v>
      </c>
      <c r="F639" t="s">
        <v>58</v>
      </c>
      <c r="G639" t="s">
        <v>59</v>
      </c>
      <c r="H639" s="1">
        <v>44358</v>
      </c>
      <c r="I639" s="1">
        <v>44391</v>
      </c>
      <c r="J639" s="1">
        <v>44391</v>
      </c>
      <c r="K639" t="s">
        <v>49</v>
      </c>
      <c r="L639" s="1">
        <v>44422</v>
      </c>
      <c r="M639">
        <v>995716</v>
      </c>
      <c r="N639" t="s">
        <v>41</v>
      </c>
      <c r="O639" t="s">
        <v>60</v>
      </c>
      <c r="P639" t="s">
        <v>51</v>
      </c>
      <c r="Q639" t="s">
        <v>44</v>
      </c>
      <c r="R639">
        <v>15120</v>
      </c>
      <c r="S639">
        <v>0.14680000000000001</v>
      </c>
      <c r="T639">
        <v>48.82</v>
      </c>
      <c r="U639">
        <v>0.10589999999999999</v>
      </c>
      <c r="V639">
        <v>1500</v>
      </c>
      <c r="W639">
        <v>5</v>
      </c>
      <c r="X639">
        <v>1757</v>
      </c>
    </row>
    <row r="640" spans="1:24" x14ac:dyDescent="0.35">
      <c r="A640">
        <v>649708</v>
      </c>
      <c r="B640" t="s">
        <v>79</v>
      </c>
      <c r="C640" t="s">
        <v>35</v>
      </c>
      <c r="D640" t="s">
        <v>92</v>
      </c>
      <c r="E640" t="s">
        <v>734</v>
      </c>
      <c r="F640" t="s">
        <v>58</v>
      </c>
      <c r="G640" t="s">
        <v>59</v>
      </c>
      <c r="H640" s="1">
        <v>44207</v>
      </c>
      <c r="I640" s="1">
        <v>44212</v>
      </c>
      <c r="J640" s="1">
        <v>44360</v>
      </c>
      <c r="K640" t="s">
        <v>49</v>
      </c>
      <c r="L640" s="1">
        <v>44390</v>
      </c>
      <c r="M640">
        <v>831160</v>
      </c>
      <c r="N640" t="s">
        <v>41</v>
      </c>
      <c r="O640" t="s">
        <v>84</v>
      </c>
      <c r="P640" t="s">
        <v>51</v>
      </c>
      <c r="Q640" t="s">
        <v>44</v>
      </c>
      <c r="R640">
        <v>26400</v>
      </c>
      <c r="S640">
        <v>0.19359999999999999</v>
      </c>
      <c r="T640">
        <v>130.47</v>
      </c>
      <c r="U640">
        <v>0.1074</v>
      </c>
      <c r="V640">
        <v>4000</v>
      </c>
      <c r="W640">
        <v>14</v>
      </c>
      <c r="X640">
        <v>4665</v>
      </c>
    </row>
    <row r="641" spans="1:24" x14ac:dyDescent="0.35">
      <c r="A641">
        <v>424311</v>
      </c>
      <c r="B641" t="s">
        <v>168</v>
      </c>
      <c r="C641" t="s">
        <v>35</v>
      </c>
      <c r="D641" t="s">
        <v>92</v>
      </c>
      <c r="E641" t="s">
        <v>735</v>
      </c>
      <c r="F641" t="s">
        <v>58</v>
      </c>
      <c r="G641" t="s">
        <v>59</v>
      </c>
      <c r="H641" s="1">
        <v>44386</v>
      </c>
      <c r="I641" s="1">
        <v>44514</v>
      </c>
      <c r="J641" s="1">
        <v>44298</v>
      </c>
      <c r="K641" t="s">
        <v>49</v>
      </c>
      <c r="L641" s="1">
        <v>44328</v>
      </c>
      <c r="M641">
        <v>499965</v>
      </c>
      <c r="N641" t="s">
        <v>41</v>
      </c>
      <c r="O641" t="s">
        <v>81</v>
      </c>
      <c r="P641" t="s">
        <v>51</v>
      </c>
      <c r="Q641" t="s">
        <v>44</v>
      </c>
      <c r="R641">
        <v>45000</v>
      </c>
      <c r="S641">
        <v>0</v>
      </c>
      <c r="T641">
        <v>333.15</v>
      </c>
      <c r="U641">
        <v>0.1221</v>
      </c>
      <c r="V641">
        <v>10000</v>
      </c>
      <c r="W641">
        <v>12</v>
      </c>
      <c r="X641">
        <v>11960</v>
      </c>
    </row>
    <row r="642" spans="1:24" x14ac:dyDescent="0.35">
      <c r="A642">
        <v>870692</v>
      </c>
      <c r="B642" t="s">
        <v>205</v>
      </c>
      <c r="C642" t="s">
        <v>35</v>
      </c>
      <c r="D642" t="s">
        <v>119</v>
      </c>
      <c r="E642" t="s">
        <v>736</v>
      </c>
      <c r="F642" t="s">
        <v>58</v>
      </c>
      <c r="G642" t="s">
        <v>59</v>
      </c>
      <c r="H642" s="1">
        <v>44450</v>
      </c>
      <c r="I642" s="1">
        <v>44271</v>
      </c>
      <c r="J642" s="1">
        <v>44360</v>
      </c>
      <c r="K642" t="s">
        <v>49</v>
      </c>
      <c r="L642" s="1">
        <v>44390</v>
      </c>
      <c r="M642">
        <v>1084661</v>
      </c>
      <c r="N642" t="s">
        <v>41</v>
      </c>
      <c r="O642" t="s">
        <v>94</v>
      </c>
      <c r="P642" t="s">
        <v>51</v>
      </c>
      <c r="Q642" t="s">
        <v>44</v>
      </c>
      <c r="R642">
        <v>26010</v>
      </c>
      <c r="S642">
        <v>1.61E-2</v>
      </c>
      <c r="T642">
        <v>209.71</v>
      </c>
      <c r="U642">
        <v>9.9900000000000003E-2</v>
      </c>
      <c r="V642">
        <v>6500</v>
      </c>
      <c r="W642">
        <v>4</v>
      </c>
      <c r="X642">
        <v>7276</v>
      </c>
    </row>
    <row r="643" spans="1:24" x14ac:dyDescent="0.35">
      <c r="A643">
        <v>970574</v>
      </c>
      <c r="B643" t="s">
        <v>205</v>
      </c>
      <c r="C643" t="s">
        <v>35</v>
      </c>
      <c r="D643" t="s">
        <v>87</v>
      </c>
      <c r="E643" t="s">
        <v>737</v>
      </c>
      <c r="F643" t="s">
        <v>58</v>
      </c>
      <c r="G643" t="s">
        <v>59</v>
      </c>
      <c r="H643" s="1">
        <v>44480</v>
      </c>
      <c r="I643" s="1">
        <v>44241</v>
      </c>
      <c r="J643" s="1">
        <v>44239</v>
      </c>
      <c r="K643" t="s">
        <v>49</v>
      </c>
      <c r="L643" s="1">
        <v>44267</v>
      </c>
      <c r="M643">
        <v>1191842</v>
      </c>
      <c r="N643" t="s">
        <v>41</v>
      </c>
      <c r="O643" t="s">
        <v>60</v>
      </c>
      <c r="P643" t="s">
        <v>51</v>
      </c>
      <c r="Q643" t="s">
        <v>44</v>
      </c>
      <c r="R643">
        <v>45000</v>
      </c>
      <c r="S643">
        <v>0.13600000000000001</v>
      </c>
      <c r="T643">
        <v>123.78</v>
      </c>
      <c r="U643">
        <v>0.1065</v>
      </c>
      <c r="V643">
        <v>3800</v>
      </c>
      <c r="W643">
        <v>23</v>
      </c>
      <c r="X643">
        <v>3891</v>
      </c>
    </row>
    <row r="644" spans="1:24" x14ac:dyDescent="0.35">
      <c r="A644">
        <v>610846</v>
      </c>
      <c r="B644" t="s">
        <v>134</v>
      </c>
      <c r="C644" t="s">
        <v>35</v>
      </c>
      <c r="D644" t="s">
        <v>130</v>
      </c>
      <c r="E644" t="s">
        <v>738</v>
      </c>
      <c r="F644" t="s">
        <v>58</v>
      </c>
      <c r="G644" t="s">
        <v>59</v>
      </c>
      <c r="H644" s="1">
        <v>44510</v>
      </c>
      <c r="I644" s="1">
        <v>44332</v>
      </c>
      <c r="J644" s="1">
        <v>44452</v>
      </c>
      <c r="K644" t="s">
        <v>49</v>
      </c>
      <c r="L644" s="1">
        <v>44482</v>
      </c>
      <c r="M644">
        <v>783349</v>
      </c>
      <c r="N644" t="s">
        <v>41</v>
      </c>
      <c r="O644" t="s">
        <v>94</v>
      </c>
      <c r="P644" t="s">
        <v>51</v>
      </c>
      <c r="Q644" t="s">
        <v>44</v>
      </c>
      <c r="R644">
        <v>150000</v>
      </c>
      <c r="S644">
        <v>0.1288</v>
      </c>
      <c r="T644">
        <v>634.88</v>
      </c>
      <c r="U644">
        <v>8.8800000000000004E-2</v>
      </c>
      <c r="V644">
        <v>20000</v>
      </c>
      <c r="W644">
        <v>26</v>
      </c>
      <c r="X644">
        <v>22844</v>
      </c>
    </row>
    <row r="645" spans="1:24" x14ac:dyDescent="0.35">
      <c r="A645">
        <v>388494</v>
      </c>
      <c r="B645" t="s">
        <v>79</v>
      </c>
      <c r="C645" t="s">
        <v>35</v>
      </c>
      <c r="D645" t="s">
        <v>36</v>
      </c>
      <c r="E645" t="s">
        <v>739</v>
      </c>
      <c r="F645" t="s">
        <v>58</v>
      </c>
      <c r="G645" t="s">
        <v>59</v>
      </c>
      <c r="H645" s="1">
        <v>44295</v>
      </c>
      <c r="I645" s="1">
        <v>44358</v>
      </c>
      <c r="J645" s="1">
        <v>44358</v>
      </c>
      <c r="K645" t="s">
        <v>49</v>
      </c>
      <c r="L645" s="1">
        <v>44388</v>
      </c>
      <c r="M645">
        <v>421995</v>
      </c>
      <c r="N645" t="s">
        <v>41</v>
      </c>
      <c r="O645" t="s">
        <v>81</v>
      </c>
      <c r="P645" t="s">
        <v>51</v>
      </c>
      <c r="Q645" t="s">
        <v>44</v>
      </c>
      <c r="R645">
        <v>45204</v>
      </c>
      <c r="S645">
        <v>0.20949999999999999</v>
      </c>
      <c r="T645">
        <v>158.25</v>
      </c>
      <c r="U645">
        <v>0.1221</v>
      </c>
      <c r="V645">
        <v>4750</v>
      </c>
      <c r="W645">
        <v>49</v>
      </c>
      <c r="X645">
        <v>5612</v>
      </c>
    </row>
    <row r="646" spans="1:24" x14ac:dyDescent="0.35">
      <c r="A646">
        <v>726304</v>
      </c>
      <c r="B646" t="s">
        <v>177</v>
      </c>
      <c r="C646" t="s">
        <v>35</v>
      </c>
      <c r="D646" t="s">
        <v>62</v>
      </c>
      <c r="E646" t="s">
        <v>740</v>
      </c>
      <c r="F646" t="s">
        <v>58</v>
      </c>
      <c r="G646" t="s">
        <v>59</v>
      </c>
      <c r="H646" s="1">
        <v>44297</v>
      </c>
      <c r="I646" s="1">
        <v>44271</v>
      </c>
      <c r="J646" s="1">
        <v>44511</v>
      </c>
      <c r="K646" t="s">
        <v>49</v>
      </c>
      <c r="L646" s="1">
        <v>44541</v>
      </c>
      <c r="M646">
        <v>921655</v>
      </c>
      <c r="N646" t="s">
        <v>41</v>
      </c>
      <c r="O646" t="s">
        <v>86</v>
      </c>
      <c r="P646" t="s">
        <v>51</v>
      </c>
      <c r="Q646" t="s">
        <v>44</v>
      </c>
      <c r="R646">
        <v>113316</v>
      </c>
      <c r="S646">
        <v>0.21709999999999999</v>
      </c>
      <c r="T646">
        <v>97.33</v>
      </c>
      <c r="U646">
        <v>0.1037</v>
      </c>
      <c r="V646">
        <v>3000</v>
      </c>
      <c r="W646">
        <v>53</v>
      </c>
      <c r="X646">
        <v>3169</v>
      </c>
    </row>
    <row r="647" spans="1:24" x14ac:dyDescent="0.35">
      <c r="A647">
        <v>638117</v>
      </c>
      <c r="B647" t="s">
        <v>61</v>
      </c>
      <c r="C647" t="s">
        <v>35</v>
      </c>
      <c r="D647" t="s">
        <v>119</v>
      </c>
      <c r="E647" t="s">
        <v>741</v>
      </c>
      <c r="F647" t="s">
        <v>58</v>
      </c>
      <c r="G647" t="s">
        <v>59</v>
      </c>
      <c r="H647" s="1">
        <v>44540</v>
      </c>
      <c r="I647" s="1">
        <v>44210</v>
      </c>
      <c r="J647" s="1">
        <v>44210</v>
      </c>
      <c r="K647" t="s">
        <v>49</v>
      </c>
      <c r="L647" s="1">
        <v>44241</v>
      </c>
      <c r="M647">
        <v>817417</v>
      </c>
      <c r="N647" t="s">
        <v>41</v>
      </c>
      <c r="O647" t="s">
        <v>84</v>
      </c>
      <c r="P647" t="s">
        <v>51</v>
      </c>
      <c r="Q647" t="s">
        <v>44</v>
      </c>
      <c r="R647">
        <v>130000</v>
      </c>
      <c r="S647">
        <v>0.12540000000000001</v>
      </c>
      <c r="T647">
        <v>161.32</v>
      </c>
      <c r="U647">
        <v>9.9900000000000003E-2</v>
      </c>
      <c r="V647">
        <v>5000</v>
      </c>
      <c r="W647">
        <v>41</v>
      </c>
      <c r="X647">
        <v>5808</v>
      </c>
    </row>
    <row r="648" spans="1:24" x14ac:dyDescent="0.35">
      <c r="A648">
        <v>710553</v>
      </c>
      <c r="B648" t="s">
        <v>45</v>
      </c>
      <c r="C648" t="s">
        <v>35</v>
      </c>
      <c r="D648" t="s">
        <v>102</v>
      </c>
      <c r="E648" t="s">
        <v>742</v>
      </c>
      <c r="F648" t="s">
        <v>58</v>
      </c>
      <c r="G648" t="s">
        <v>59</v>
      </c>
      <c r="H648" s="1">
        <v>44266</v>
      </c>
      <c r="I648" s="1">
        <v>44332</v>
      </c>
      <c r="J648" s="1">
        <v>44512</v>
      </c>
      <c r="K648" t="s">
        <v>49</v>
      </c>
      <c r="L648" s="1">
        <v>44542</v>
      </c>
      <c r="M648">
        <v>903319</v>
      </c>
      <c r="N648" t="s">
        <v>41</v>
      </c>
      <c r="O648" t="s">
        <v>81</v>
      </c>
      <c r="P648" t="s">
        <v>51</v>
      </c>
      <c r="Q648" t="s">
        <v>44</v>
      </c>
      <c r="R648">
        <v>97000</v>
      </c>
      <c r="S648">
        <v>6.0499999999999998E-2</v>
      </c>
      <c r="T648">
        <v>262.33</v>
      </c>
      <c r="U648">
        <v>0.1111</v>
      </c>
      <c r="V648">
        <v>8000</v>
      </c>
      <c r="W648">
        <v>29</v>
      </c>
      <c r="X648">
        <v>8863</v>
      </c>
    </row>
    <row r="649" spans="1:24" x14ac:dyDescent="0.35">
      <c r="A649">
        <v>556502</v>
      </c>
      <c r="B649" t="s">
        <v>107</v>
      </c>
      <c r="C649" t="s">
        <v>35</v>
      </c>
      <c r="D649" t="s">
        <v>102</v>
      </c>
      <c r="E649" t="s">
        <v>743</v>
      </c>
      <c r="F649" t="s">
        <v>58</v>
      </c>
      <c r="G649" t="s">
        <v>59</v>
      </c>
      <c r="H649" s="1">
        <v>44418</v>
      </c>
      <c r="I649" s="1">
        <v>44390</v>
      </c>
      <c r="J649" s="1">
        <v>44390</v>
      </c>
      <c r="K649" t="s">
        <v>49</v>
      </c>
      <c r="L649" s="1">
        <v>44421</v>
      </c>
      <c r="M649">
        <v>716590</v>
      </c>
      <c r="N649" t="s">
        <v>41</v>
      </c>
      <c r="O649" t="s">
        <v>81</v>
      </c>
      <c r="P649" t="s">
        <v>51</v>
      </c>
      <c r="Q649" t="s">
        <v>44</v>
      </c>
      <c r="R649">
        <v>99600</v>
      </c>
      <c r="S649">
        <v>2.07E-2</v>
      </c>
      <c r="T649">
        <v>165.74</v>
      </c>
      <c r="U649">
        <v>0.1186</v>
      </c>
      <c r="V649">
        <v>5000</v>
      </c>
      <c r="W649">
        <v>17</v>
      </c>
      <c r="X649">
        <v>5965</v>
      </c>
    </row>
    <row r="650" spans="1:24" x14ac:dyDescent="0.35">
      <c r="A650">
        <v>741771</v>
      </c>
      <c r="B650" t="s">
        <v>147</v>
      </c>
      <c r="C650" t="s">
        <v>35</v>
      </c>
      <c r="D650" t="s">
        <v>52</v>
      </c>
      <c r="E650" t="s">
        <v>744</v>
      </c>
      <c r="F650" t="s">
        <v>58</v>
      </c>
      <c r="G650" t="s">
        <v>59</v>
      </c>
      <c r="H650" s="1">
        <v>44297</v>
      </c>
      <c r="I650" s="1">
        <v>44331</v>
      </c>
      <c r="J650" s="1">
        <v>44420</v>
      </c>
      <c r="K650" t="s">
        <v>49</v>
      </c>
      <c r="L650" s="1">
        <v>44451</v>
      </c>
      <c r="M650">
        <v>939758</v>
      </c>
      <c r="N650" t="s">
        <v>41</v>
      </c>
      <c r="O650" t="s">
        <v>84</v>
      </c>
      <c r="P650" t="s">
        <v>51</v>
      </c>
      <c r="Q650" t="s">
        <v>44</v>
      </c>
      <c r="R650">
        <v>42000</v>
      </c>
      <c r="S650">
        <v>1.14E-2</v>
      </c>
      <c r="T650">
        <v>39.57</v>
      </c>
      <c r="U650">
        <v>0.1149</v>
      </c>
      <c r="V650">
        <v>1200</v>
      </c>
      <c r="W650">
        <v>10</v>
      </c>
      <c r="X650">
        <v>1343</v>
      </c>
    </row>
    <row r="651" spans="1:24" x14ac:dyDescent="0.35">
      <c r="A651">
        <v>689989</v>
      </c>
      <c r="B651" t="s">
        <v>142</v>
      </c>
      <c r="C651" t="s">
        <v>35</v>
      </c>
      <c r="D651" t="s">
        <v>62</v>
      </c>
      <c r="E651" t="s">
        <v>125</v>
      </c>
      <c r="F651" t="s">
        <v>58</v>
      </c>
      <c r="G651" t="s">
        <v>59</v>
      </c>
      <c r="H651" s="1">
        <v>44266</v>
      </c>
      <c r="I651" s="1">
        <v>44543</v>
      </c>
      <c r="J651" s="1">
        <v>44543</v>
      </c>
      <c r="K651" t="s">
        <v>49</v>
      </c>
      <c r="L651" s="1">
        <v>44574</v>
      </c>
      <c r="M651">
        <v>880319</v>
      </c>
      <c r="N651" t="s">
        <v>41</v>
      </c>
      <c r="O651" t="s">
        <v>94</v>
      </c>
      <c r="P651" t="s">
        <v>51</v>
      </c>
      <c r="Q651" t="s">
        <v>44</v>
      </c>
      <c r="R651">
        <v>156000</v>
      </c>
      <c r="S651">
        <v>0.2482</v>
      </c>
      <c r="T651">
        <v>320.94</v>
      </c>
      <c r="U651">
        <v>9.6299999999999997E-2</v>
      </c>
      <c r="V651">
        <v>10000</v>
      </c>
      <c r="W651">
        <v>48</v>
      </c>
      <c r="X651">
        <v>11412</v>
      </c>
    </row>
    <row r="652" spans="1:24" x14ac:dyDescent="0.35">
      <c r="A652">
        <v>627325</v>
      </c>
      <c r="B652" t="s">
        <v>306</v>
      </c>
      <c r="C652" t="s">
        <v>35</v>
      </c>
      <c r="D652" t="s">
        <v>46</v>
      </c>
      <c r="E652" t="s">
        <v>745</v>
      </c>
      <c r="F652" t="s">
        <v>38</v>
      </c>
      <c r="G652" t="s">
        <v>59</v>
      </c>
      <c r="H652" s="1">
        <v>44540</v>
      </c>
      <c r="I652" s="1">
        <v>44514</v>
      </c>
      <c r="J652" s="1">
        <v>44359</v>
      </c>
      <c r="K652" t="s">
        <v>49</v>
      </c>
      <c r="L652" s="1">
        <v>44389</v>
      </c>
      <c r="M652">
        <v>803849</v>
      </c>
      <c r="N652" t="s">
        <v>41</v>
      </c>
      <c r="O652" t="s">
        <v>69</v>
      </c>
      <c r="P652" t="s">
        <v>51</v>
      </c>
      <c r="Q652" t="s">
        <v>44</v>
      </c>
      <c r="R652">
        <v>76000</v>
      </c>
      <c r="S652">
        <v>0.23319999999999999</v>
      </c>
      <c r="T652">
        <v>202.11</v>
      </c>
      <c r="U652">
        <v>0.1298</v>
      </c>
      <c r="V652">
        <v>6000</v>
      </c>
      <c r="W652">
        <v>33</v>
      </c>
      <c r="X652">
        <v>6927</v>
      </c>
    </row>
    <row r="653" spans="1:24" x14ac:dyDescent="0.35">
      <c r="A653">
        <v>634908</v>
      </c>
      <c r="B653" t="s">
        <v>45</v>
      </c>
      <c r="C653" t="s">
        <v>35</v>
      </c>
      <c r="D653" t="s">
        <v>62</v>
      </c>
      <c r="E653" t="s">
        <v>746</v>
      </c>
      <c r="F653" t="s">
        <v>38</v>
      </c>
      <c r="G653" t="s">
        <v>59</v>
      </c>
      <c r="H653" s="1">
        <v>44540</v>
      </c>
      <c r="I653" s="1">
        <v>44210</v>
      </c>
      <c r="J653" s="1">
        <v>44210</v>
      </c>
      <c r="K653" t="s">
        <v>49</v>
      </c>
      <c r="L653" s="1">
        <v>44241</v>
      </c>
      <c r="M653">
        <v>813336</v>
      </c>
      <c r="N653" t="s">
        <v>41</v>
      </c>
      <c r="O653" t="s">
        <v>54</v>
      </c>
      <c r="P653" t="s">
        <v>51</v>
      </c>
      <c r="Q653" t="s">
        <v>44</v>
      </c>
      <c r="R653">
        <v>55000</v>
      </c>
      <c r="S653">
        <v>0.12920000000000001</v>
      </c>
      <c r="T653">
        <v>272.33999999999997</v>
      </c>
      <c r="U653">
        <v>0.13719999999999999</v>
      </c>
      <c r="V653">
        <v>8000</v>
      </c>
      <c r="W653">
        <v>21</v>
      </c>
      <c r="X653">
        <v>9805</v>
      </c>
    </row>
    <row r="654" spans="1:24" x14ac:dyDescent="0.35">
      <c r="A654">
        <v>1036025</v>
      </c>
      <c r="B654" t="s">
        <v>168</v>
      </c>
      <c r="C654" t="s">
        <v>35</v>
      </c>
      <c r="D654" t="s">
        <v>67</v>
      </c>
      <c r="E654" t="s">
        <v>747</v>
      </c>
      <c r="F654" t="s">
        <v>38</v>
      </c>
      <c r="G654" t="s">
        <v>59</v>
      </c>
      <c r="H654" s="1">
        <v>44511</v>
      </c>
      <c r="I654" s="1">
        <v>44332</v>
      </c>
      <c r="J654" s="1">
        <v>44360</v>
      </c>
      <c r="K654" t="s">
        <v>49</v>
      </c>
      <c r="L654" s="1">
        <v>44390</v>
      </c>
      <c r="M654">
        <v>1265689</v>
      </c>
      <c r="N654" t="s">
        <v>41</v>
      </c>
      <c r="O654" t="s">
        <v>170</v>
      </c>
      <c r="P654" t="s">
        <v>51</v>
      </c>
      <c r="Q654" t="s">
        <v>44</v>
      </c>
      <c r="R654">
        <v>115000</v>
      </c>
      <c r="S654">
        <v>0.1318</v>
      </c>
      <c r="T654">
        <v>644.67999999999995</v>
      </c>
      <c r="U654">
        <v>0.13489999999999999</v>
      </c>
      <c r="V654">
        <v>19000</v>
      </c>
      <c r="W654">
        <v>16</v>
      </c>
      <c r="X654">
        <v>22057</v>
      </c>
    </row>
    <row r="655" spans="1:24" x14ac:dyDescent="0.35">
      <c r="A655">
        <v>1030732</v>
      </c>
      <c r="B655" t="s">
        <v>98</v>
      </c>
      <c r="C655" t="s">
        <v>35</v>
      </c>
      <c r="D655" t="s">
        <v>87</v>
      </c>
      <c r="E655" t="s">
        <v>748</v>
      </c>
      <c r="F655" t="s">
        <v>38</v>
      </c>
      <c r="G655" t="s">
        <v>59</v>
      </c>
      <c r="H655" s="1">
        <v>44511</v>
      </c>
      <c r="I655" s="1">
        <v>44332</v>
      </c>
      <c r="J655" s="1">
        <v>44543</v>
      </c>
      <c r="K655" t="s">
        <v>49</v>
      </c>
      <c r="L655" s="1">
        <v>44574</v>
      </c>
      <c r="M655">
        <v>1260349</v>
      </c>
      <c r="N655" t="s">
        <v>41</v>
      </c>
      <c r="O655" t="s">
        <v>170</v>
      </c>
      <c r="P655" t="s">
        <v>51</v>
      </c>
      <c r="Q655" t="s">
        <v>44</v>
      </c>
      <c r="R655">
        <v>110000</v>
      </c>
      <c r="S655">
        <v>0.12379999999999999</v>
      </c>
      <c r="T655">
        <v>40.72</v>
      </c>
      <c r="U655">
        <v>0.13489999999999999</v>
      </c>
      <c r="V655">
        <v>1200</v>
      </c>
      <c r="W655">
        <v>42</v>
      </c>
      <c r="X655">
        <v>1432</v>
      </c>
    </row>
    <row r="656" spans="1:24" x14ac:dyDescent="0.35">
      <c r="A656">
        <v>690766</v>
      </c>
      <c r="B656" t="s">
        <v>101</v>
      </c>
      <c r="C656" t="s">
        <v>35</v>
      </c>
      <c r="D656" t="s">
        <v>130</v>
      </c>
      <c r="E656" t="s">
        <v>749</v>
      </c>
      <c r="F656" t="s">
        <v>38</v>
      </c>
      <c r="G656" t="s">
        <v>59</v>
      </c>
      <c r="H656" s="1">
        <v>44266</v>
      </c>
      <c r="I656" s="1">
        <v>44269</v>
      </c>
      <c r="J656" s="1">
        <v>44419</v>
      </c>
      <c r="K656" t="s">
        <v>49</v>
      </c>
      <c r="L656" s="1">
        <v>44450</v>
      </c>
      <c r="M656">
        <v>881226</v>
      </c>
      <c r="N656" t="s">
        <v>41</v>
      </c>
      <c r="O656" t="s">
        <v>71</v>
      </c>
      <c r="P656" t="s">
        <v>51</v>
      </c>
      <c r="Q656" t="s">
        <v>44</v>
      </c>
      <c r="R656">
        <v>114600</v>
      </c>
      <c r="S656">
        <v>0.2462</v>
      </c>
      <c r="T656">
        <v>337.23</v>
      </c>
      <c r="U656">
        <v>0.13059999999999999</v>
      </c>
      <c r="V656">
        <v>10000</v>
      </c>
      <c r="W656">
        <v>45</v>
      </c>
      <c r="X656">
        <v>10519</v>
      </c>
    </row>
    <row r="657" spans="1:24" x14ac:dyDescent="0.35">
      <c r="A657">
        <v>407123</v>
      </c>
      <c r="B657" t="s">
        <v>45</v>
      </c>
      <c r="C657" t="s">
        <v>35</v>
      </c>
      <c r="D657" t="s">
        <v>36</v>
      </c>
      <c r="E657" t="s">
        <v>750</v>
      </c>
      <c r="F657" t="s">
        <v>38</v>
      </c>
      <c r="G657" t="s">
        <v>59</v>
      </c>
      <c r="H657" s="1">
        <v>44356</v>
      </c>
      <c r="I657" s="1">
        <v>44542</v>
      </c>
      <c r="J657" s="1">
        <v>44208</v>
      </c>
      <c r="K657" t="s">
        <v>49</v>
      </c>
      <c r="L657" s="1">
        <v>44239</v>
      </c>
      <c r="M657">
        <v>456144</v>
      </c>
      <c r="N657" t="s">
        <v>41</v>
      </c>
      <c r="O657" t="s">
        <v>69</v>
      </c>
      <c r="P657" t="s">
        <v>51</v>
      </c>
      <c r="Q657" t="s">
        <v>44</v>
      </c>
      <c r="R657">
        <v>36500</v>
      </c>
      <c r="S657">
        <v>0.22320000000000001</v>
      </c>
      <c r="T657">
        <v>236.4</v>
      </c>
      <c r="U657">
        <v>0.13159999999999999</v>
      </c>
      <c r="V657">
        <v>7000</v>
      </c>
      <c r="W657">
        <v>28</v>
      </c>
      <c r="X657">
        <v>8457</v>
      </c>
    </row>
    <row r="658" spans="1:24" x14ac:dyDescent="0.35">
      <c r="A658">
        <v>661584</v>
      </c>
      <c r="B658" t="s">
        <v>61</v>
      </c>
      <c r="C658" t="s">
        <v>35</v>
      </c>
      <c r="D658" t="s">
        <v>62</v>
      </c>
      <c r="E658" t="s">
        <v>751</v>
      </c>
      <c r="F658" t="s">
        <v>38</v>
      </c>
      <c r="G658" t="s">
        <v>59</v>
      </c>
      <c r="H658" s="1">
        <v>44238</v>
      </c>
      <c r="I658" s="1">
        <v>44332</v>
      </c>
      <c r="J658" s="1">
        <v>44543</v>
      </c>
      <c r="K658" t="s">
        <v>49</v>
      </c>
      <c r="L658" s="1">
        <v>44574</v>
      </c>
      <c r="M658">
        <v>846087</v>
      </c>
      <c r="N658" t="s">
        <v>41</v>
      </c>
      <c r="O658" t="s">
        <v>69</v>
      </c>
      <c r="P658" t="s">
        <v>51</v>
      </c>
      <c r="Q658" t="s">
        <v>44</v>
      </c>
      <c r="R658">
        <v>85000</v>
      </c>
      <c r="S658">
        <v>0.18029999999999999</v>
      </c>
      <c r="T658">
        <v>74.59</v>
      </c>
      <c r="U658">
        <v>0.1343</v>
      </c>
      <c r="V658">
        <v>2200</v>
      </c>
      <c r="W658">
        <v>29</v>
      </c>
      <c r="X658">
        <v>2683</v>
      </c>
    </row>
    <row r="659" spans="1:24" x14ac:dyDescent="0.35">
      <c r="A659">
        <v>1030060</v>
      </c>
      <c r="B659" t="s">
        <v>56</v>
      </c>
      <c r="C659" t="s">
        <v>35</v>
      </c>
      <c r="D659" t="s">
        <v>87</v>
      </c>
      <c r="E659" t="s">
        <v>752</v>
      </c>
      <c r="F659" t="s">
        <v>38</v>
      </c>
      <c r="G659" t="s">
        <v>59</v>
      </c>
      <c r="H659" s="1">
        <v>44511</v>
      </c>
      <c r="I659" s="1">
        <v>44391</v>
      </c>
      <c r="J659" s="1">
        <v>44512</v>
      </c>
      <c r="K659" t="s">
        <v>49</v>
      </c>
      <c r="L659" s="1">
        <v>44542</v>
      </c>
      <c r="M659">
        <v>1259256</v>
      </c>
      <c r="N659" t="s">
        <v>41</v>
      </c>
      <c r="O659" t="s">
        <v>42</v>
      </c>
      <c r="P659" t="s">
        <v>51</v>
      </c>
      <c r="Q659" t="s">
        <v>44</v>
      </c>
      <c r="R659">
        <v>53208</v>
      </c>
      <c r="S659">
        <v>0.1865</v>
      </c>
      <c r="T659">
        <v>295.79000000000002</v>
      </c>
      <c r="U659">
        <v>0.1527</v>
      </c>
      <c r="V659">
        <v>8500</v>
      </c>
      <c r="W659">
        <v>17</v>
      </c>
      <c r="X659">
        <v>9553</v>
      </c>
    </row>
    <row r="660" spans="1:24" x14ac:dyDescent="0.35">
      <c r="A660">
        <v>788282</v>
      </c>
      <c r="B660" t="s">
        <v>199</v>
      </c>
      <c r="C660" t="s">
        <v>35</v>
      </c>
      <c r="D660" t="s">
        <v>102</v>
      </c>
      <c r="E660" t="s">
        <v>753</v>
      </c>
      <c r="F660" t="s">
        <v>38</v>
      </c>
      <c r="G660" t="s">
        <v>59</v>
      </c>
      <c r="H660" s="1">
        <v>44358</v>
      </c>
      <c r="I660" s="1">
        <v>44332</v>
      </c>
      <c r="J660" s="1">
        <v>44419</v>
      </c>
      <c r="K660" t="s">
        <v>49</v>
      </c>
      <c r="L660" s="1">
        <v>44450</v>
      </c>
      <c r="M660">
        <v>991956</v>
      </c>
      <c r="N660" t="s">
        <v>41</v>
      </c>
      <c r="O660" t="s">
        <v>170</v>
      </c>
      <c r="P660" t="s">
        <v>51</v>
      </c>
      <c r="Q660" t="s">
        <v>44</v>
      </c>
      <c r="R660">
        <v>42000</v>
      </c>
      <c r="S660">
        <v>0.19969999999999999</v>
      </c>
      <c r="T660">
        <v>496.92</v>
      </c>
      <c r="U660">
        <v>0.12989999999999999</v>
      </c>
      <c r="V660">
        <v>14750</v>
      </c>
      <c r="W660">
        <v>46</v>
      </c>
      <c r="X660">
        <v>14910</v>
      </c>
    </row>
    <row r="661" spans="1:24" x14ac:dyDescent="0.35">
      <c r="A661">
        <v>553204</v>
      </c>
      <c r="B661" t="s">
        <v>56</v>
      </c>
      <c r="C661" t="s">
        <v>35</v>
      </c>
      <c r="D661" t="s">
        <v>36</v>
      </c>
      <c r="E661" t="s">
        <v>754</v>
      </c>
      <c r="F661" t="s">
        <v>99</v>
      </c>
      <c r="G661" t="s">
        <v>59</v>
      </c>
      <c r="H661" s="1">
        <v>44387</v>
      </c>
      <c r="I661" s="1">
        <v>44421</v>
      </c>
      <c r="J661" s="1">
        <v>44421</v>
      </c>
      <c r="K661" t="s">
        <v>49</v>
      </c>
      <c r="L661" s="1">
        <v>44452</v>
      </c>
      <c r="M661">
        <v>712783</v>
      </c>
      <c r="N661" t="s">
        <v>41</v>
      </c>
      <c r="O661" t="s">
        <v>121</v>
      </c>
      <c r="P661" t="s">
        <v>51</v>
      </c>
      <c r="Q661" t="s">
        <v>44</v>
      </c>
      <c r="R661">
        <v>74400</v>
      </c>
      <c r="S661">
        <v>2.6800000000000001E-2</v>
      </c>
      <c r="T661">
        <v>351.33</v>
      </c>
      <c r="U661">
        <v>0.1595</v>
      </c>
      <c r="V661">
        <v>10000</v>
      </c>
      <c r="W661">
        <v>9</v>
      </c>
      <c r="X661">
        <v>12648</v>
      </c>
    </row>
    <row r="662" spans="1:24" x14ac:dyDescent="0.35">
      <c r="A662">
        <v>715657</v>
      </c>
      <c r="B662" t="s">
        <v>61</v>
      </c>
      <c r="C662" t="s">
        <v>35</v>
      </c>
      <c r="D662" t="s">
        <v>62</v>
      </c>
      <c r="E662" t="s">
        <v>755</v>
      </c>
      <c r="F662" t="s">
        <v>99</v>
      </c>
      <c r="G662" t="s">
        <v>59</v>
      </c>
      <c r="H662" s="1">
        <v>44297</v>
      </c>
      <c r="I662" s="1">
        <v>44332</v>
      </c>
      <c r="J662" s="1">
        <v>44452</v>
      </c>
      <c r="K662" t="s">
        <v>49</v>
      </c>
      <c r="L662" s="1">
        <v>44482</v>
      </c>
      <c r="M662">
        <v>909324</v>
      </c>
      <c r="N662" t="s">
        <v>41</v>
      </c>
      <c r="O662" t="s">
        <v>384</v>
      </c>
      <c r="P662" t="s">
        <v>51</v>
      </c>
      <c r="Q662" t="s">
        <v>44</v>
      </c>
      <c r="R662">
        <v>104606</v>
      </c>
      <c r="S662">
        <v>0.1419</v>
      </c>
      <c r="T662">
        <v>174.02</v>
      </c>
      <c r="U662">
        <v>0.15279999999999999</v>
      </c>
      <c r="V662">
        <v>5000</v>
      </c>
      <c r="W662">
        <v>40</v>
      </c>
      <c r="X662">
        <v>6205</v>
      </c>
    </row>
    <row r="663" spans="1:24" x14ac:dyDescent="0.35">
      <c r="A663">
        <v>885704</v>
      </c>
      <c r="B663" t="s">
        <v>205</v>
      </c>
      <c r="C663" t="s">
        <v>35</v>
      </c>
      <c r="D663" t="s">
        <v>52</v>
      </c>
      <c r="E663" t="s">
        <v>756</v>
      </c>
      <c r="F663" t="s">
        <v>58</v>
      </c>
      <c r="G663" t="s">
        <v>59</v>
      </c>
      <c r="H663" s="1">
        <v>44450</v>
      </c>
      <c r="I663" s="1">
        <v>44362</v>
      </c>
      <c r="J663" s="1">
        <v>44483</v>
      </c>
      <c r="K663" t="s">
        <v>49</v>
      </c>
      <c r="L663" s="1">
        <v>44514</v>
      </c>
      <c r="M663">
        <v>1101525</v>
      </c>
      <c r="N663" t="s">
        <v>41</v>
      </c>
      <c r="O663" t="s">
        <v>81</v>
      </c>
      <c r="P663" t="s">
        <v>51</v>
      </c>
      <c r="Q663" t="s">
        <v>44</v>
      </c>
      <c r="R663">
        <v>24996</v>
      </c>
      <c r="S663">
        <v>9.0700000000000003E-2</v>
      </c>
      <c r="T663">
        <v>167.73</v>
      </c>
      <c r="U663">
        <v>0.12690000000000001</v>
      </c>
      <c r="V663">
        <v>5000</v>
      </c>
      <c r="W663">
        <v>8</v>
      </c>
      <c r="X663">
        <v>6038</v>
      </c>
    </row>
    <row r="664" spans="1:24" x14ac:dyDescent="0.35">
      <c r="A664">
        <v>645820</v>
      </c>
      <c r="B664" t="s">
        <v>199</v>
      </c>
      <c r="C664" t="s">
        <v>35</v>
      </c>
      <c r="D664" t="s">
        <v>62</v>
      </c>
      <c r="E664" t="s">
        <v>757</v>
      </c>
      <c r="F664" t="s">
        <v>99</v>
      </c>
      <c r="G664" t="s">
        <v>59</v>
      </c>
      <c r="H664" s="1">
        <v>44207</v>
      </c>
      <c r="I664" s="1">
        <v>44210</v>
      </c>
      <c r="J664" s="1">
        <v>44210</v>
      </c>
      <c r="K664" t="s">
        <v>49</v>
      </c>
      <c r="L664" s="1">
        <v>44241</v>
      </c>
      <c r="M664">
        <v>826337</v>
      </c>
      <c r="N664" t="s">
        <v>41</v>
      </c>
      <c r="O664" t="s">
        <v>100</v>
      </c>
      <c r="P664" t="s">
        <v>51</v>
      </c>
      <c r="Q664" t="s">
        <v>44</v>
      </c>
      <c r="R664">
        <v>60000</v>
      </c>
      <c r="S664">
        <v>0.23960000000000001</v>
      </c>
      <c r="T664">
        <v>167.69</v>
      </c>
      <c r="U664">
        <v>0.1409</v>
      </c>
      <c r="V664">
        <v>4900</v>
      </c>
      <c r="W664">
        <v>45</v>
      </c>
      <c r="X664">
        <v>6037</v>
      </c>
    </row>
    <row r="665" spans="1:24" x14ac:dyDescent="0.35">
      <c r="A665">
        <v>735317</v>
      </c>
      <c r="B665" t="s">
        <v>45</v>
      </c>
      <c r="C665" t="s">
        <v>35</v>
      </c>
      <c r="D665" t="s">
        <v>119</v>
      </c>
      <c r="E665" t="s">
        <v>758</v>
      </c>
      <c r="F665" t="s">
        <v>64</v>
      </c>
      <c r="G665" t="s">
        <v>74</v>
      </c>
      <c r="H665" s="1">
        <v>44297</v>
      </c>
      <c r="I665" s="1">
        <v>44541</v>
      </c>
      <c r="J665" s="1">
        <v>44541</v>
      </c>
      <c r="K665" t="s">
        <v>49</v>
      </c>
      <c r="L665" s="1">
        <v>44572</v>
      </c>
      <c r="M665">
        <v>931992</v>
      </c>
      <c r="N665" t="s">
        <v>41</v>
      </c>
      <c r="O665" t="s">
        <v>110</v>
      </c>
      <c r="P665" t="s">
        <v>51</v>
      </c>
      <c r="Q665" t="s">
        <v>44</v>
      </c>
      <c r="R665">
        <v>104000</v>
      </c>
      <c r="S665">
        <v>5.3E-3</v>
      </c>
      <c r="T665">
        <v>308.41000000000003</v>
      </c>
      <c r="U665">
        <v>6.9199999999999998E-2</v>
      </c>
      <c r="V665">
        <v>10000</v>
      </c>
      <c r="W665">
        <v>15</v>
      </c>
      <c r="X665">
        <v>10374</v>
      </c>
    </row>
    <row r="666" spans="1:24" x14ac:dyDescent="0.35">
      <c r="A666">
        <v>392880</v>
      </c>
      <c r="B666" t="s">
        <v>45</v>
      </c>
      <c r="C666" t="s">
        <v>35</v>
      </c>
      <c r="D666" t="s">
        <v>119</v>
      </c>
      <c r="E666" t="s">
        <v>759</v>
      </c>
      <c r="F666" t="s">
        <v>64</v>
      </c>
      <c r="G666" t="s">
        <v>74</v>
      </c>
      <c r="H666" s="1">
        <v>44295</v>
      </c>
      <c r="I666" s="1">
        <v>44482</v>
      </c>
      <c r="J666" s="1">
        <v>44480</v>
      </c>
      <c r="K666" t="s">
        <v>49</v>
      </c>
      <c r="L666" s="1">
        <v>44511</v>
      </c>
      <c r="M666">
        <v>430130</v>
      </c>
      <c r="N666" t="s">
        <v>41</v>
      </c>
      <c r="O666" t="s">
        <v>78</v>
      </c>
      <c r="P666" t="s">
        <v>51</v>
      </c>
      <c r="Q666" t="s">
        <v>44</v>
      </c>
      <c r="R666">
        <v>56996</v>
      </c>
      <c r="S666">
        <v>0.1072</v>
      </c>
      <c r="T666">
        <v>307.31</v>
      </c>
      <c r="U666">
        <v>9.6299999999999997E-2</v>
      </c>
      <c r="V666">
        <v>9575</v>
      </c>
      <c r="W666">
        <v>15</v>
      </c>
      <c r="X666">
        <v>10995</v>
      </c>
    </row>
    <row r="667" spans="1:24" x14ac:dyDescent="0.35">
      <c r="A667">
        <v>656319</v>
      </c>
      <c r="B667" t="s">
        <v>34</v>
      </c>
      <c r="C667" t="s">
        <v>35</v>
      </c>
      <c r="D667" t="s">
        <v>136</v>
      </c>
      <c r="E667" t="s">
        <v>760</v>
      </c>
      <c r="F667" t="s">
        <v>64</v>
      </c>
      <c r="G667" t="s">
        <v>74</v>
      </c>
      <c r="H667" s="1">
        <v>44207</v>
      </c>
      <c r="I667" s="1">
        <v>44210</v>
      </c>
      <c r="J667" s="1">
        <v>44241</v>
      </c>
      <c r="K667" t="s">
        <v>49</v>
      </c>
      <c r="L667" s="1">
        <v>44269</v>
      </c>
      <c r="M667">
        <v>839434</v>
      </c>
      <c r="N667" t="s">
        <v>41</v>
      </c>
      <c r="O667" t="s">
        <v>104</v>
      </c>
      <c r="P667" t="s">
        <v>51</v>
      </c>
      <c r="Q667" t="s">
        <v>44</v>
      </c>
      <c r="R667">
        <v>26400</v>
      </c>
      <c r="S667">
        <v>0.21590000000000001</v>
      </c>
      <c r="T667">
        <v>242.62</v>
      </c>
      <c r="U667">
        <v>5.79E-2</v>
      </c>
      <c r="V667">
        <v>8000</v>
      </c>
      <c r="W667">
        <v>10</v>
      </c>
      <c r="X667">
        <v>8734</v>
      </c>
    </row>
    <row r="668" spans="1:24" x14ac:dyDescent="0.35">
      <c r="A668">
        <v>997803</v>
      </c>
      <c r="B668" t="s">
        <v>79</v>
      </c>
      <c r="C668" t="s">
        <v>35</v>
      </c>
      <c r="D668" t="s">
        <v>36</v>
      </c>
      <c r="E668" t="s">
        <v>761</v>
      </c>
      <c r="F668" t="s">
        <v>64</v>
      </c>
      <c r="G668" t="s">
        <v>74</v>
      </c>
      <c r="H668" s="1">
        <v>44480</v>
      </c>
      <c r="I668" s="1">
        <v>44514</v>
      </c>
      <c r="J668" s="1">
        <v>44514</v>
      </c>
      <c r="K668" t="s">
        <v>49</v>
      </c>
      <c r="L668" s="1">
        <v>44544</v>
      </c>
      <c r="M668">
        <v>1222706</v>
      </c>
      <c r="N668" t="s">
        <v>41</v>
      </c>
      <c r="O668" t="s">
        <v>65</v>
      </c>
      <c r="P668" t="s">
        <v>51</v>
      </c>
      <c r="Q668" t="s">
        <v>44</v>
      </c>
      <c r="R668">
        <v>21600</v>
      </c>
      <c r="S668">
        <v>0</v>
      </c>
      <c r="T668">
        <v>182.62</v>
      </c>
      <c r="U668">
        <v>6.0299999999999999E-2</v>
      </c>
      <c r="V668">
        <v>6000</v>
      </c>
      <c r="W668">
        <v>12</v>
      </c>
      <c r="X668">
        <v>6574</v>
      </c>
    </row>
    <row r="669" spans="1:24" x14ac:dyDescent="0.35">
      <c r="A669">
        <v>744882</v>
      </c>
      <c r="B669" t="s">
        <v>72</v>
      </c>
      <c r="C669" t="s">
        <v>35</v>
      </c>
      <c r="D669" t="s">
        <v>36</v>
      </c>
      <c r="E669" t="s">
        <v>762</v>
      </c>
      <c r="F669" t="s">
        <v>64</v>
      </c>
      <c r="G669" t="s">
        <v>74</v>
      </c>
      <c r="H669" s="1">
        <v>44327</v>
      </c>
      <c r="I669" s="1">
        <v>44331</v>
      </c>
      <c r="J669" s="1">
        <v>44541</v>
      </c>
      <c r="K669" t="s">
        <v>49</v>
      </c>
      <c r="L669" s="1">
        <v>44572</v>
      </c>
      <c r="M669">
        <v>943398</v>
      </c>
      <c r="N669" t="s">
        <v>41</v>
      </c>
      <c r="O669" t="s">
        <v>65</v>
      </c>
      <c r="P669" t="s">
        <v>51</v>
      </c>
      <c r="Q669" t="s">
        <v>44</v>
      </c>
      <c r="R669">
        <v>42000</v>
      </c>
      <c r="S669">
        <v>5.74E-2</v>
      </c>
      <c r="T669">
        <v>180.96</v>
      </c>
      <c r="U669">
        <v>5.4199999999999998E-2</v>
      </c>
      <c r="V669">
        <v>6000</v>
      </c>
      <c r="W669">
        <v>9</v>
      </c>
      <c r="X669">
        <v>6158</v>
      </c>
    </row>
    <row r="670" spans="1:24" x14ac:dyDescent="0.35">
      <c r="A670">
        <v>881954</v>
      </c>
      <c r="B670" t="s">
        <v>45</v>
      </c>
      <c r="C670" t="s">
        <v>35</v>
      </c>
      <c r="D670" t="s">
        <v>36</v>
      </c>
      <c r="E670" t="s">
        <v>763</v>
      </c>
      <c r="F670" t="s">
        <v>64</v>
      </c>
      <c r="G670" t="s">
        <v>74</v>
      </c>
      <c r="H670" s="1">
        <v>44450</v>
      </c>
      <c r="I670" s="1">
        <v>44332</v>
      </c>
      <c r="J670" s="1">
        <v>44483</v>
      </c>
      <c r="K670" t="s">
        <v>49</v>
      </c>
      <c r="L670" s="1">
        <v>44514</v>
      </c>
      <c r="M670">
        <v>1097167</v>
      </c>
      <c r="N670" t="s">
        <v>41</v>
      </c>
      <c r="O670" t="s">
        <v>75</v>
      </c>
      <c r="P670" t="s">
        <v>51</v>
      </c>
      <c r="Q670" t="s">
        <v>44</v>
      </c>
      <c r="R670">
        <v>60000</v>
      </c>
      <c r="S670">
        <v>1.66E-2</v>
      </c>
      <c r="T670">
        <v>414.6</v>
      </c>
      <c r="U670">
        <v>7.9000000000000001E-2</v>
      </c>
      <c r="V670">
        <v>13250</v>
      </c>
      <c r="W670">
        <v>13</v>
      </c>
      <c r="X670">
        <v>14925</v>
      </c>
    </row>
    <row r="671" spans="1:24" x14ac:dyDescent="0.35">
      <c r="A671">
        <v>763366</v>
      </c>
      <c r="B671" t="s">
        <v>158</v>
      </c>
      <c r="C671" t="s">
        <v>35</v>
      </c>
      <c r="D671" t="s">
        <v>36</v>
      </c>
      <c r="E671" t="s">
        <v>764</v>
      </c>
      <c r="F671" t="s">
        <v>64</v>
      </c>
      <c r="G671" t="s">
        <v>74</v>
      </c>
      <c r="H671" s="1">
        <v>44358</v>
      </c>
      <c r="I671" s="1">
        <v>44332</v>
      </c>
      <c r="J671" s="1">
        <v>44391</v>
      </c>
      <c r="K671" t="s">
        <v>49</v>
      </c>
      <c r="L671" s="1">
        <v>44422</v>
      </c>
      <c r="M671">
        <v>963980</v>
      </c>
      <c r="N671" t="s">
        <v>41</v>
      </c>
      <c r="O671" t="s">
        <v>78</v>
      </c>
      <c r="P671" t="s">
        <v>51</v>
      </c>
      <c r="Q671" t="s">
        <v>44</v>
      </c>
      <c r="R671">
        <v>21600</v>
      </c>
      <c r="S671">
        <v>0.17829999999999999</v>
      </c>
      <c r="T671">
        <v>66.290000000000006</v>
      </c>
      <c r="U671">
        <v>8.4900000000000003E-2</v>
      </c>
      <c r="V671">
        <v>2100</v>
      </c>
      <c r="W671">
        <v>6</v>
      </c>
      <c r="X671">
        <v>2386</v>
      </c>
    </row>
    <row r="672" spans="1:24" x14ac:dyDescent="0.35">
      <c r="A672">
        <v>808333</v>
      </c>
      <c r="B672" t="s">
        <v>79</v>
      </c>
      <c r="C672" t="s">
        <v>35</v>
      </c>
      <c r="D672" t="s">
        <v>62</v>
      </c>
      <c r="E672" t="s">
        <v>765</v>
      </c>
      <c r="F672" t="s">
        <v>64</v>
      </c>
      <c r="G672" t="s">
        <v>74</v>
      </c>
      <c r="H672" s="1">
        <v>44388</v>
      </c>
      <c r="I672" s="1">
        <v>44422</v>
      </c>
      <c r="J672" s="1">
        <v>44422</v>
      </c>
      <c r="K672" t="s">
        <v>49</v>
      </c>
      <c r="L672" s="1">
        <v>44453</v>
      </c>
      <c r="M672">
        <v>1015057</v>
      </c>
      <c r="N672" t="s">
        <v>41</v>
      </c>
      <c r="O672" t="s">
        <v>104</v>
      </c>
      <c r="P672" t="s">
        <v>51</v>
      </c>
      <c r="Q672" t="s">
        <v>44</v>
      </c>
      <c r="R672">
        <v>26400</v>
      </c>
      <c r="S672">
        <v>0.13450000000000001</v>
      </c>
      <c r="T672">
        <v>200.76</v>
      </c>
      <c r="U672">
        <v>5.9900000000000002E-2</v>
      </c>
      <c r="V672">
        <v>6600</v>
      </c>
      <c r="W672">
        <v>30</v>
      </c>
      <c r="X672">
        <v>7227</v>
      </c>
    </row>
    <row r="673" spans="1:24" x14ac:dyDescent="0.35">
      <c r="A673">
        <v>891867</v>
      </c>
      <c r="B673" t="s">
        <v>306</v>
      </c>
      <c r="C673" t="s">
        <v>35</v>
      </c>
      <c r="D673" t="s">
        <v>130</v>
      </c>
      <c r="E673" t="s">
        <v>766</v>
      </c>
      <c r="F673" t="s">
        <v>58</v>
      </c>
      <c r="G673" t="s">
        <v>74</v>
      </c>
      <c r="H673" s="1">
        <v>44450</v>
      </c>
      <c r="I673" s="1">
        <v>44483</v>
      </c>
      <c r="J673" s="1">
        <v>44483</v>
      </c>
      <c r="K673" t="s">
        <v>49</v>
      </c>
      <c r="L673" s="1">
        <v>44514</v>
      </c>
      <c r="M673">
        <v>1108734</v>
      </c>
      <c r="N673" t="s">
        <v>41</v>
      </c>
      <c r="O673" t="s">
        <v>60</v>
      </c>
      <c r="P673" t="s">
        <v>51</v>
      </c>
      <c r="Q673" t="s">
        <v>44</v>
      </c>
      <c r="R673">
        <v>120000</v>
      </c>
      <c r="S673">
        <v>5.04E-2</v>
      </c>
      <c r="T673">
        <v>162.87</v>
      </c>
      <c r="U673">
        <v>0.1065</v>
      </c>
      <c r="V673">
        <v>5000</v>
      </c>
      <c r="W673">
        <v>12</v>
      </c>
      <c r="X673">
        <v>5863</v>
      </c>
    </row>
    <row r="674" spans="1:24" x14ac:dyDescent="0.35">
      <c r="A674">
        <v>868937</v>
      </c>
      <c r="B674" t="s">
        <v>140</v>
      </c>
      <c r="C674" t="s">
        <v>35</v>
      </c>
      <c r="D674" t="s">
        <v>62</v>
      </c>
      <c r="E674" t="s">
        <v>767</v>
      </c>
      <c r="F674" t="s">
        <v>58</v>
      </c>
      <c r="G674" t="s">
        <v>74</v>
      </c>
      <c r="H674" s="1">
        <v>44450</v>
      </c>
      <c r="I674" s="1">
        <v>44453</v>
      </c>
      <c r="J674" s="1">
        <v>44209</v>
      </c>
      <c r="K674" t="s">
        <v>49</v>
      </c>
      <c r="L674" s="1">
        <v>44240</v>
      </c>
      <c r="M674">
        <v>1082723</v>
      </c>
      <c r="N674" t="s">
        <v>41</v>
      </c>
      <c r="O674" t="s">
        <v>86</v>
      </c>
      <c r="P674" t="s">
        <v>51</v>
      </c>
      <c r="Q674" t="s">
        <v>44</v>
      </c>
      <c r="R674">
        <v>120000</v>
      </c>
      <c r="S674">
        <v>0.13239999999999999</v>
      </c>
      <c r="T674">
        <v>157.13</v>
      </c>
      <c r="U674">
        <v>0.1099</v>
      </c>
      <c r="V674">
        <v>4800</v>
      </c>
      <c r="W674">
        <v>47</v>
      </c>
      <c r="X674">
        <v>5374</v>
      </c>
    </row>
    <row r="675" spans="1:24" x14ac:dyDescent="0.35">
      <c r="A675">
        <v>649075</v>
      </c>
      <c r="B675" t="s">
        <v>107</v>
      </c>
      <c r="C675" t="s">
        <v>35</v>
      </c>
      <c r="D675" t="s">
        <v>62</v>
      </c>
      <c r="E675" t="s">
        <v>768</v>
      </c>
      <c r="F675" t="s">
        <v>58</v>
      </c>
      <c r="G675" t="s">
        <v>74</v>
      </c>
      <c r="H675" s="1">
        <v>44207</v>
      </c>
      <c r="I675" s="1">
        <v>44241</v>
      </c>
      <c r="J675" s="1">
        <v>44241</v>
      </c>
      <c r="K675" t="s">
        <v>49</v>
      </c>
      <c r="L675" s="1">
        <v>44269</v>
      </c>
      <c r="M675">
        <v>830379</v>
      </c>
      <c r="N675" t="s">
        <v>41</v>
      </c>
      <c r="O675" t="s">
        <v>84</v>
      </c>
      <c r="P675" t="s">
        <v>51</v>
      </c>
      <c r="Q675" t="s">
        <v>44</v>
      </c>
      <c r="R675">
        <v>28800</v>
      </c>
      <c r="S675">
        <v>3.2099999999999997E-2</v>
      </c>
      <c r="T675">
        <v>195.7</v>
      </c>
      <c r="U675">
        <v>0.1074</v>
      </c>
      <c r="V675">
        <v>6000</v>
      </c>
      <c r="W675">
        <v>7</v>
      </c>
      <c r="X675">
        <v>7045</v>
      </c>
    </row>
    <row r="676" spans="1:24" x14ac:dyDescent="0.35">
      <c r="A676">
        <v>824222</v>
      </c>
      <c r="B676" t="s">
        <v>95</v>
      </c>
      <c r="C676" t="s">
        <v>35</v>
      </c>
      <c r="D676" t="s">
        <v>102</v>
      </c>
      <c r="E676" t="s">
        <v>769</v>
      </c>
      <c r="F676" t="s">
        <v>58</v>
      </c>
      <c r="G676" t="s">
        <v>74</v>
      </c>
      <c r="H676" s="1">
        <v>44388</v>
      </c>
      <c r="I676" s="1">
        <v>44332</v>
      </c>
      <c r="J676" s="1">
        <v>44422</v>
      </c>
      <c r="K676" t="s">
        <v>49</v>
      </c>
      <c r="L676" s="1">
        <v>44453</v>
      </c>
      <c r="M676">
        <v>1032869</v>
      </c>
      <c r="N676" t="s">
        <v>41</v>
      </c>
      <c r="O676" t="s">
        <v>81</v>
      </c>
      <c r="P676" t="s">
        <v>51</v>
      </c>
      <c r="Q676" t="s">
        <v>44</v>
      </c>
      <c r="R676">
        <v>113400</v>
      </c>
      <c r="S676">
        <v>0.1138</v>
      </c>
      <c r="T676">
        <v>69.75</v>
      </c>
      <c r="U676">
        <v>0.11990000000000001</v>
      </c>
      <c r="V676">
        <v>2100</v>
      </c>
      <c r="W676">
        <v>33</v>
      </c>
      <c r="X676">
        <v>2511</v>
      </c>
    </row>
    <row r="677" spans="1:24" x14ac:dyDescent="0.35">
      <c r="A677">
        <v>978429</v>
      </c>
      <c r="B677" t="s">
        <v>61</v>
      </c>
      <c r="C677" t="s">
        <v>35</v>
      </c>
      <c r="D677" t="s">
        <v>36</v>
      </c>
      <c r="E677" t="s">
        <v>770</v>
      </c>
      <c r="F677" t="s">
        <v>58</v>
      </c>
      <c r="G677" t="s">
        <v>74</v>
      </c>
      <c r="H677" s="1">
        <v>44480</v>
      </c>
      <c r="I677" s="1">
        <v>44330</v>
      </c>
      <c r="J677" s="1">
        <v>44330</v>
      </c>
      <c r="K677" t="s">
        <v>49</v>
      </c>
      <c r="L677" s="1">
        <v>44361</v>
      </c>
      <c r="M677">
        <v>1201267</v>
      </c>
      <c r="N677" t="s">
        <v>41</v>
      </c>
      <c r="O677" t="s">
        <v>94</v>
      </c>
      <c r="P677" t="s">
        <v>51</v>
      </c>
      <c r="Q677" t="s">
        <v>44</v>
      </c>
      <c r="R677">
        <v>60000</v>
      </c>
      <c r="S677">
        <v>8.8800000000000004E-2</v>
      </c>
      <c r="T677">
        <v>290.02999999999997</v>
      </c>
      <c r="U677">
        <v>9.9099999999999994E-2</v>
      </c>
      <c r="V677">
        <v>9000</v>
      </c>
      <c r="W677">
        <v>18</v>
      </c>
      <c r="X677">
        <v>10406</v>
      </c>
    </row>
    <row r="678" spans="1:24" x14ac:dyDescent="0.35">
      <c r="A678">
        <v>572077</v>
      </c>
      <c r="B678" t="s">
        <v>72</v>
      </c>
      <c r="C678" t="s">
        <v>35</v>
      </c>
      <c r="D678" t="s">
        <v>119</v>
      </c>
      <c r="E678" t="s">
        <v>771</v>
      </c>
      <c r="F678" t="s">
        <v>38</v>
      </c>
      <c r="G678" t="s">
        <v>74</v>
      </c>
      <c r="H678" s="1">
        <v>44418</v>
      </c>
      <c r="I678" s="1">
        <v>44541</v>
      </c>
      <c r="J678" s="1">
        <v>44541</v>
      </c>
      <c r="K678" t="s">
        <v>49</v>
      </c>
      <c r="L678" s="1">
        <v>44572</v>
      </c>
      <c r="M678">
        <v>735843</v>
      </c>
      <c r="N678" t="s">
        <v>41</v>
      </c>
      <c r="O678" t="s">
        <v>54</v>
      </c>
      <c r="P678" t="s">
        <v>51</v>
      </c>
      <c r="Q678" t="s">
        <v>44</v>
      </c>
      <c r="R678">
        <v>78000</v>
      </c>
      <c r="S678">
        <v>0.1605</v>
      </c>
      <c r="T678">
        <v>82.87</v>
      </c>
      <c r="U678">
        <v>0.1472</v>
      </c>
      <c r="V678">
        <v>2400</v>
      </c>
      <c r="W678">
        <v>24</v>
      </c>
      <c r="X678">
        <v>2769</v>
      </c>
    </row>
    <row r="679" spans="1:24" x14ac:dyDescent="0.35">
      <c r="A679">
        <v>560368</v>
      </c>
      <c r="B679" t="s">
        <v>95</v>
      </c>
      <c r="C679" t="s">
        <v>35</v>
      </c>
      <c r="D679" t="s">
        <v>102</v>
      </c>
      <c r="E679" t="s">
        <v>772</v>
      </c>
      <c r="F679" t="s">
        <v>38</v>
      </c>
      <c r="G679" t="s">
        <v>74</v>
      </c>
      <c r="H679" s="1">
        <v>44418</v>
      </c>
      <c r="I679" s="1">
        <v>44243</v>
      </c>
      <c r="J679" s="1">
        <v>44421</v>
      </c>
      <c r="K679" t="s">
        <v>49</v>
      </c>
      <c r="L679" s="1">
        <v>44452</v>
      </c>
      <c r="M679">
        <v>721250</v>
      </c>
      <c r="N679" t="s">
        <v>41</v>
      </c>
      <c r="O679" t="s">
        <v>71</v>
      </c>
      <c r="P679" t="s">
        <v>51</v>
      </c>
      <c r="Q679" t="s">
        <v>44</v>
      </c>
      <c r="R679">
        <v>48000</v>
      </c>
      <c r="S679">
        <v>8.4500000000000006E-2</v>
      </c>
      <c r="T679">
        <v>142.76</v>
      </c>
      <c r="U679">
        <v>0.1361</v>
      </c>
      <c r="V679">
        <v>4200</v>
      </c>
      <c r="W679">
        <v>5</v>
      </c>
      <c r="X679">
        <v>5139</v>
      </c>
    </row>
    <row r="680" spans="1:24" x14ac:dyDescent="0.35">
      <c r="A680">
        <v>724744</v>
      </c>
      <c r="B680" t="s">
        <v>154</v>
      </c>
      <c r="C680" t="s">
        <v>35</v>
      </c>
      <c r="D680" t="s">
        <v>119</v>
      </c>
      <c r="E680" t="s">
        <v>773</v>
      </c>
      <c r="F680" t="s">
        <v>38</v>
      </c>
      <c r="G680" t="s">
        <v>74</v>
      </c>
      <c r="H680" s="1">
        <v>44297</v>
      </c>
      <c r="I680" s="1">
        <v>44515</v>
      </c>
      <c r="J680" s="1">
        <v>44330</v>
      </c>
      <c r="K680" t="s">
        <v>49</v>
      </c>
      <c r="L680" s="1">
        <v>44361</v>
      </c>
      <c r="M680">
        <v>919898</v>
      </c>
      <c r="N680" t="s">
        <v>41</v>
      </c>
      <c r="O680" t="s">
        <v>170</v>
      </c>
      <c r="P680" t="s">
        <v>51</v>
      </c>
      <c r="Q680" t="s">
        <v>44</v>
      </c>
      <c r="R680">
        <v>21600</v>
      </c>
      <c r="S680">
        <v>1.3899999999999999E-2</v>
      </c>
      <c r="T680">
        <v>201.25</v>
      </c>
      <c r="U680">
        <v>0.1268</v>
      </c>
      <c r="V680">
        <v>6000</v>
      </c>
      <c r="W680">
        <v>4</v>
      </c>
      <c r="X680">
        <v>7245</v>
      </c>
    </row>
    <row r="681" spans="1:24" x14ac:dyDescent="0.35">
      <c r="A681">
        <v>858551</v>
      </c>
      <c r="B681" t="s">
        <v>95</v>
      </c>
      <c r="C681" t="s">
        <v>35</v>
      </c>
      <c r="D681" t="s">
        <v>62</v>
      </c>
      <c r="E681" t="s">
        <v>774</v>
      </c>
      <c r="F681" t="s">
        <v>38</v>
      </c>
      <c r="G681" t="s">
        <v>74</v>
      </c>
      <c r="H681" s="1">
        <v>44450</v>
      </c>
      <c r="I681" s="1">
        <v>44332</v>
      </c>
      <c r="J681" s="1">
        <v>44452</v>
      </c>
      <c r="K681" t="s">
        <v>49</v>
      </c>
      <c r="L681" s="1">
        <v>44482</v>
      </c>
      <c r="M681">
        <v>1071108</v>
      </c>
      <c r="N681" t="s">
        <v>41</v>
      </c>
      <c r="O681" t="s">
        <v>170</v>
      </c>
      <c r="P681" t="s">
        <v>51</v>
      </c>
      <c r="Q681" t="s">
        <v>44</v>
      </c>
      <c r="R681">
        <v>87600</v>
      </c>
      <c r="S681">
        <v>0.16320000000000001</v>
      </c>
      <c r="T681">
        <v>404.27</v>
      </c>
      <c r="U681">
        <v>0.12989999999999999</v>
      </c>
      <c r="V681">
        <v>12000</v>
      </c>
      <c r="W681">
        <v>21</v>
      </c>
      <c r="X681">
        <v>14197</v>
      </c>
    </row>
    <row r="682" spans="1:24" x14ac:dyDescent="0.35">
      <c r="A682">
        <v>772186</v>
      </c>
      <c r="B682" t="s">
        <v>76</v>
      </c>
      <c r="C682" t="s">
        <v>35</v>
      </c>
      <c r="D682" t="s">
        <v>62</v>
      </c>
      <c r="E682" t="s">
        <v>775</v>
      </c>
      <c r="F682" t="s">
        <v>38</v>
      </c>
      <c r="G682" t="s">
        <v>74</v>
      </c>
      <c r="H682" s="1">
        <v>44358</v>
      </c>
      <c r="I682" s="1">
        <v>44544</v>
      </c>
      <c r="J682" s="1">
        <v>44209</v>
      </c>
      <c r="K682" t="s">
        <v>49</v>
      </c>
      <c r="L682" s="1">
        <v>44240</v>
      </c>
      <c r="M682">
        <v>974093</v>
      </c>
      <c r="N682" t="s">
        <v>41</v>
      </c>
      <c r="O682" t="s">
        <v>71</v>
      </c>
      <c r="P682" t="s">
        <v>51</v>
      </c>
      <c r="Q682" t="s">
        <v>44</v>
      </c>
      <c r="R682">
        <v>36000</v>
      </c>
      <c r="S682">
        <v>2.1999999999999999E-2</v>
      </c>
      <c r="T682">
        <v>135.72999999999999</v>
      </c>
      <c r="U682">
        <v>0.13489999999999999</v>
      </c>
      <c r="V682">
        <v>4000</v>
      </c>
      <c r="W682">
        <v>11</v>
      </c>
      <c r="X682">
        <v>4669</v>
      </c>
    </row>
    <row r="683" spans="1:24" x14ac:dyDescent="0.35">
      <c r="A683">
        <v>549843</v>
      </c>
      <c r="B683" t="s">
        <v>56</v>
      </c>
      <c r="C683" t="s">
        <v>35</v>
      </c>
      <c r="D683" t="s">
        <v>67</v>
      </c>
      <c r="E683" t="s">
        <v>776</v>
      </c>
      <c r="F683" t="s">
        <v>99</v>
      </c>
      <c r="G683" t="s">
        <v>74</v>
      </c>
      <c r="H683" s="1">
        <v>44387</v>
      </c>
      <c r="I683" s="1">
        <v>44545</v>
      </c>
      <c r="J683" s="1">
        <v>44267</v>
      </c>
      <c r="K683" t="s">
        <v>49</v>
      </c>
      <c r="L683" s="1">
        <v>44298</v>
      </c>
      <c r="M683">
        <v>708810</v>
      </c>
      <c r="N683" t="s">
        <v>41</v>
      </c>
      <c r="O683" t="s">
        <v>384</v>
      </c>
      <c r="P683" t="s">
        <v>51</v>
      </c>
      <c r="Q683" t="s">
        <v>44</v>
      </c>
      <c r="R683">
        <v>78000</v>
      </c>
      <c r="S683">
        <v>4.5999999999999999E-3</v>
      </c>
      <c r="T683">
        <v>419.41</v>
      </c>
      <c r="U683">
        <v>0.15579999999999999</v>
      </c>
      <c r="V683">
        <v>12000</v>
      </c>
      <c r="W683">
        <v>34</v>
      </c>
      <c r="X683">
        <v>14330</v>
      </c>
    </row>
    <row r="684" spans="1:24" x14ac:dyDescent="0.35">
      <c r="A684">
        <v>434022</v>
      </c>
      <c r="B684" t="s">
        <v>34</v>
      </c>
      <c r="C684" t="s">
        <v>35</v>
      </c>
      <c r="D684" t="s">
        <v>92</v>
      </c>
      <c r="E684" t="s">
        <v>777</v>
      </c>
      <c r="F684" t="s">
        <v>64</v>
      </c>
      <c r="G684" t="s">
        <v>39</v>
      </c>
      <c r="H684" s="1">
        <v>44417</v>
      </c>
      <c r="I684" s="1">
        <v>44267</v>
      </c>
      <c r="J684" s="1">
        <v>44267</v>
      </c>
      <c r="K684" t="s">
        <v>49</v>
      </c>
      <c r="L684" s="1">
        <v>44298</v>
      </c>
      <c r="M684">
        <v>517488</v>
      </c>
      <c r="N684" t="s">
        <v>41</v>
      </c>
      <c r="O684" t="s">
        <v>104</v>
      </c>
      <c r="P684" t="s">
        <v>51</v>
      </c>
      <c r="Q684" t="s">
        <v>44</v>
      </c>
      <c r="R684">
        <v>8000</v>
      </c>
      <c r="S684">
        <v>0.1515</v>
      </c>
      <c r="T684">
        <v>86.97</v>
      </c>
      <c r="U684">
        <v>7.3999999999999996E-2</v>
      </c>
      <c r="V684">
        <v>2800</v>
      </c>
      <c r="W684">
        <v>16</v>
      </c>
      <c r="X684">
        <v>3120</v>
      </c>
    </row>
    <row r="685" spans="1:24" x14ac:dyDescent="0.35">
      <c r="A685">
        <v>735873</v>
      </c>
      <c r="B685" t="s">
        <v>140</v>
      </c>
      <c r="C685" t="s">
        <v>35</v>
      </c>
      <c r="D685" t="s">
        <v>92</v>
      </c>
      <c r="E685" t="s">
        <v>737</v>
      </c>
      <c r="F685" t="s">
        <v>64</v>
      </c>
      <c r="G685" t="s">
        <v>39</v>
      </c>
      <c r="H685" s="1">
        <v>44327</v>
      </c>
      <c r="I685" s="1">
        <v>44358</v>
      </c>
      <c r="J685" s="1">
        <v>44358</v>
      </c>
      <c r="K685" t="s">
        <v>49</v>
      </c>
      <c r="L685" s="1">
        <v>44388</v>
      </c>
      <c r="M685">
        <v>932694</v>
      </c>
      <c r="N685" t="s">
        <v>41</v>
      </c>
      <c r="O685" t="s">
        <v>78</v>
      </c>
      <c r="P685" t="s">
        <v>51</v>
      </c>
      <c r="Q685" t="s">
        <v>44</v>
      </c>
      <c r="R685">
        <v>43000</v>
      </c>
      <c r="S685">
        <v>2.8E-3</v>
      </c>
      <c r="T685">
        <v>94.69</v>
      </c>
      <c r="U685">
        <v>8.4900000000000003E-2</v>
      </c>
      <c r="V685">
        <v>3000</v>
      </c>
      <c r="W685">
        <v>8</v>
      </c>
      <c r="X685">
        <v>3022</v>
      </c>
    </row>
    <row r="686" spans="1:24" x14ac:dyDescent="0.35">
      <c r="A686">
        <v>882216</v>
      </c>
      <c r="B686" t="s">
        <v>72</v>
      </c>
      <c r="C686" t="s">
        <v>35</v>
      </c>
      <c r="D686" t="s">
        <v>62</v>
      </c>
      <c r="E686" t="s">
        <v>185</v>
      </c>
      <c r="F686" t="s">
        <v>64</v>
      </c>
      <c r="G686" t="s">
        <v>39</v>
      </c>
      <c r="H686" s="1">
        <v>44450</v>
      </c>
      <c r="I686" s="1">
        <v>44482</v>
      </c>
      <c r="J686" s="1">
        <v>44513</v>
      </c>
      <c r="K686" t="s">
        <v>49</v>
      </c>
      <c r="L686" s="1">
        <v>44543</v>
      </c>
      <c r="M686">
        <v>1097388</v>
      </c>
      <c r="N686" t="s">
        <v>41</v>
      </c>
      <c r="O686" t="s">
        <v>104</v>
      </c>
      <c r="P686" t="s">
        <v>51</v>
      </c>
      <c r="Q686" t="s">
        <v>44</v>
      </c>
      <c r="R686">
        <v>47088</v>
      </c>
      <c r="S686">
        <v>0.1017</v>
      </c>
      <c r="T686">
        <v>122.82</v>
      </c>
      <c r="U686">
        <v>6.6199999999999995E-2</v>
      </c>
      <c r="V686">
        <v>4000</v>
      </c>
      <c r="W686">
        <v>38</v>
      </c>
      <c r="X686">
        <v>4378</v>
      </c>
    </row>
    <row r="687" spans="1:24" x14ac:dyDescent="0.35">
      <c r="A687">
        <v>863602</v>
      </c>
      <c r="B687" t="s">
        <v>34</v>
      </c>
      <c r="C687" t="s">
        <v>35</v>
      </c>
      <c r="D687" t="s">
        <v>119</v>
      </c>
      <c r="E687" t="s">
        <v>778</v>
      </c>
      <c r="F687" t="s">
        <v>64</v>
      </c>
      <c r="G687" t="s">
        <v>39</v>
      </c>
      <c r="H687" s="1">
        <v>44419</v>
      </c>
      <c r="I687" s="1">
        <v>44332</v>
      </c>
      <c r="J687" s="1">
        <v>44543</v>
      </c>
      <c r="K687" t="s">
        <v>49</v>
      </c>
      <c r="L687" s="1">
        <v>44574</v>
      </c>
      <c r="M687">
        <v>1076735</v>
      </c>
      <c r="N687" t="s">
        <v>41</v>
      </c>
      <c r="O687" t="s">
        <v>65</v>
      </c>
      <c r="P687" t="s">
        <v>51</v>
      </c>
      <c r="Q687" t="s">
        <v>44</v>
      </c>
      <c r="R687">
        <v>37440</v>
      </c>
      <c r="S687">
        <v>6.3799999999999996E-2</v>
      </c>
      <c r="T687">
        <v>90.48</v>
      </c>
      <c r="U687">
        <v>5.4199999999999998E-2</v>
      </c>
      <c r="V687">
        <v>3000</v>
      </c>
      <c r="W687">
        <v>12</v>
      </c>
      <c r="X687">
        <v>3240</v>
      </c>
    </row>
    <row r="688" spans="1:24" x14ac:dyDescent="0.35">
      <c r="A688">
        <v>974175</v>
      </c>
      <c r="B688" t="s">
        <v>45</v>
      </c>
      <c r="C688" t="s">
        <v>35</v>
      </c>
      <c r="D688" t="s">
        <v>119</v>
      </c>
      <c r="E688" t="s">
        <v>779</v>
      </c>
      <c r="F688" t="s">
        <v>64</v>
      </c>
      <c r="G688" t="s">
        <v>39</v>
      </c>
      <c r="H688" s="1">
        <v>44480</v>
      </c>
      <c r="I688" s="1">
        <v>44332</v>
      </c>
      <c r="J688" s="1">
        <v>44483</v>
      </c>
      <c r="K688" t="s">
        <v>49</v>
      </c>
      <c r="L688" s="1">
        <v>44514</v>
      </c>
      <c r="M688">
        <v>1196216</v>
      </c>
      <c r="N688" t="s">
        <v>41</v>
      </c>
      <c r="O688" t="s">
        <v>65</v>
      </c>
      <c r="P688" t="s">
        <v>51</v>
      </c>
      <c r="Q688" t="s">
        <v>44</v>
      </c>
      <c r="R688">
        <v>86400</v>
      </c>
      <c r="S688">
        <v>1.4E-2</v>
      </c>
      <c r="T688">
        <v>456.54</v>
      </c>
      <c r="U688">
        <v>6.0299999999999999E-2</v>
      </c>
      <c r="V688">
        <v>15000</v>
      </c>
      <c r="W688">
        <v>11</v>
      </c>
      <c r="X688">
        <v>16435</v>
      </c>
    </row>
    <row r="689" spans="1:24" x14ac:dyDescent="0.35">
      <c r="A689">
        <v>417841</v>
      </c>
      <c r="B689" t="s">
        <v>56</v>
      </c>
      <c r="C689" t="s">
        <v>35</v>
      </c>
      <c r="D689" t="s">
        <v>119</v>
      </c>
      <c r="E689" t="s">
        <v>780</v>
      </c>
      <c r="F689" t="s">
        <v>64</v>
      </c>
      <c r="G689" t="s">
        <v>39</v>
      </c>
      <c r="H689" s="1">
        <v>44386</v>
      </c>
      <c r="I689" s="1">
        <v>44329</v>
      </c>
      <c r="J689" s="1">
        <v>44239</v>
      </c>
      <c r="K689" t="s">
        <v>49</v>
      </c>
      <c r="L689" s="1">
        <v>44267</v>
      </c>
      <c r="M689">
        <v>487381</v>
      </c>
      <c r="N689" t="s">
        <v>41</v>
      </c>
      <c r="O689" t="s">
        <v>104</v>
      </c>
      <c r="P689" t="s">
        <v>51</v>
      </c>
      <c r="Q689" t="s">
        <v>44</v>
      </c>
      <c r="R689">
        <v>75000</v>
      </c>
      <c r="S689">
        <v>1.8599999999999998E-2</v>
      </c>
      <c r="T689">
        <v>187.15</v>
      </c>
      <c r="U689">
        <v>7.6799999999999993E-2</v>
      </c>
      <c r="V689">
        <v>6000</v>
      </c>
      <c r="W689">
        <v>13</v>
      </c>
      <c r="X689">
        <v>6719</v>
      </c>
    </row>
    <row r="690" spans="1:24" x14ac:dyDescent="0.35">
      <c r="A690">
        <v>779836</v>
      </c>
      <c r="B690" t="s">
        <v>163</v>
      </c>
      <c r="C690" t="s">
        <v>35</v>
      </c>
      <c r="D690" t="s">
        <v>119</v>
      </c>
      <c r="E690" t="s">
        <v>781</v>
      </c>
      <c r="F690" t="s">
        <v>64</v>
      </c>
      <c r="G690" t="s">
        <v>39</v>
      </c>
      <c r="H690" s="1">
        <v>44358</v>
      </c>
      <c r="I690" s="1">
        <v>44302</v>
      </c>
      <c r="J690" s="1">
        <v>44269</v>
      </c>
      <c r="K690" t="s">
        <v>49</v>
      </c>
      <c r="L690" s="1">
        <v>44300</v>
      </c>
      <c r="M690">
        <v>982602</v>
      </c>
      <c r="N690" t="s">
        <v>41</v>
      </c>
      <c r="O690" t="s">
        <v>75</v>
      </c>
      <c r="P690" t="s">
        <v>51</v>
      </c>
      <c r="Q690" t="s">
        <v>44</v>
      </c>
      <c r="R690">
        <v>20000</v>
      </c>
      <c r="S690">
        <v>3.3000000000000002E-2</v>
      </c>
      <c r="T690">
        <v>216.94</v>
      </c>
      <c r="U690">
        <v>7.4899999999999994E-2</v>
      </c>
      <c r="V690">
        <v>10000</v>
      </c>
      <c r="W690">
        <v>4</v>
      </c>
      <c r="X690">
        <v>7796</v>
      </c>
    </row>
    <row r="691" spans="1:24" x14ac:dyDescent="0.35">
      <c r="A691">
        <v>417683</v>
      </c>
      <c r="B691" t="s">
        <v>45</v>
      </c>
      <c r="C691" t="s">
        <v>35</v>
      </c>
      <c r="D691" t="s">
        <v>119</v>
      </c>
      <c r="E691" t="s">
        <v>782</v>
      </c>
      <c r="F691" t="s">
        <v>64</v>
      </c>
      <c r="G691" t="s">
        <v>39</v>
      </c>
      <c r="H691" s="1">
        <v>44356</v>
      </c>
      <c r="I691" s="1">
        <v>44359</v>
      </c>
      <c r="J691" s="1">
        <v>44359</v>
      </c>
      <c r="K691" t="s">
        <v>49</v>
      </c>
      <c r="L691" s="1">
        <v>44389</v>
      </c>
      <c r="M691">
        <v>487134</v>
      </c>
      <c r="N691" t="s">
        <v>41</v>
      </c>
      <c r="O691" t="s">
        <v>75</v>
      </c>
      <c r="P691" t="s">
        <v>51</v>
      </c>
      <c r="Q691" t="s">
        <v>44</v>
      </c>
      <c r="R691">
        <v>48996</v>
      </c>
      <c r="S691">
        <v>8.6699999999999999E-2</v>
      </c>
      <c r="T691">
        <v>127.79</v>
      </c>
      <c r="U691">
        <v>9.3200000000000005E-2</v>
      </c>
      <c r="V691">
        <v>4000</v>
      </c>
      <c r="W691">
        <v>21</v>
      </c>
      <c r="X691">
        <v>4597</v>
      </c>
    </row>
    <row r="692" spans="1:24" x14ac:dyDescent="0.35">
      <c r="A692">
        <v>507206</v>
      </c>
      <c r="B692" t="s">
        <v>158</v>
      </c>
      <c r="C692" t="s">
        <v>35</v>
      </c>
      <c r="D692" t="s">
        <v>119</v>
      </c>
      <c r="E692" t="s">
        <v>783</v>
      </c>
      <c r="F692" t="s">
        <v>64</v>
      </c>
      <c r="G692" t="s">
        <v>39</v>
      </c>
      <c r="H692" s="1">
        <v>44296</v>
      </c>
      <c r="I692" s="1">
        <v>44418</v>
      </c>
      <c r="J692" s="1">
        <v>44418</v>
      </c>
      <c r="K692" t="s">
        <v>49</v>
      </c>
      <c r="L692" s="1">
        <v>44449</v>
      </c>
      <c r="M692">
        <v>654092</v>
      </c>
      <c r="N692" t="s">
        <v>41</v>
      </c>
      <c r="O692" t="s">
        <v>75</v>
      </c>
      <c r="P692" t="s">
        <v>51</v>
      </c>
      <c r="Q692" t="s">
        <v>44</v>
      </c>
      <c r="R692">
        <v>37000</v>
      </c>
      <c r="S692">
        <v>0.10639999999999999</v>
      </c>
      <c r="T692">
        <v>217.77</v>
      </c>
      <c r="U692">
        <v>7.51E-2</v>
      </c>
      <c r="V692">
        <v>7000</v>
      </c>
      <c r="W692">
        <v>16</v>
      </c>
      <c r="X692">
        <v>7128</v>
      </c>
    </row>
    <row r="693" spans="1:24" x14ac:dyDescent="0.35">
      <c r="A693">
        <v>667788</v>
      </c>
      <c r="B693" t="s">
        <v>45</v>
      </c>
      <c r="C693" t="s">
        <v>35</v>
      </c>
      <c r="D693" t="s">
        <v>119</v>
      </c>
      <c r="E693" t="s">
        <v>784</v>
      </c>
      <c r="F693" t="s">
        <v>64</v>
      </c>
      <c r="G693" t="s">
        <v>39</v>
      </c>
      <c r="H693" s="1">
        <v>44238</v>
      </c>
      <c r="I693" s="1">
        <v>44242</v>
      </c>
      <c r="J693" s="1">
        <v>44241</v>
      </c>
      <c r="K693" t="s">
        <v>49</v>
      </c>
      <c r="L693" s="1">
        <v>44269</v>
      </c>
      <c r="M693">
        <v>853705</v>
      </c>
      <c r="N693" t="s">
        <v>41</v>
      </c>
      <c r="O693" t="s">
        <v>78</v>
      </c>
      <c r="P693" t="s">
        <v>51</v>
      </c>
      <c r="Q693" t="s">
        <v>44</v>
      </c>
      <c r="R693">
        <v>30000</v>
      </c>
      <c r="S693">
        <v>3.4000000000000002E-2</v>
      </c>
      <c r="T693">
        <v>62.36</v>
      </c>
      <c r="U693">
        <v>7.6600000000000001E-2</v>
      </c>
      <c r="V693">
        <v>2000</v>
      </c>
      <c r="W693">
        <v>8</v>
      </c>
      <c r="X693">
        <v>2245</v>
      </c>
    </row>
    <row r="694" spans="1:24" x14ac:dyDescent="0.35">
      <c r="A694">
        <v>397200</v>
      </c>
      <c r="B694" t="s">
        <v>98</v>
      </c>
      <c r="C694" t="s">
        <v>35</v>
      </c>
      <c r="D694" t="s">
        <v>119</v>
      </c>
      <c r="E694" t="s">
        <v>785</v>
      </c>
      <c r="F694" t="s">
        <v>64</v>
      </c>
      <c r="G694" t="s">
        <v>39</v>
      </c>
      <c r="H694" s="1">
        <v>44325</v>
      </c>
      <c r="I694" s="1">
        <v>44267</v>
      </c>
      <c r="J694" s="1">
        <v>44267</v>
      </c>
      <c r="K694" t="s">
        <v>49</v>
      </c>
      <c r="L694" s="1">
        <v>44298</v>
      </c>
      <c r="M694">
        <v>437833</v>
      </c>
      <c r="N694" t="s">
        <v>41</v>
      </c>
      <c r="O694" t="s">
        <v>78</v>
      </c>
      <c r="P694" t="s">
        <v>51</v>
      </c>
      <c r="Q694" t="s">
        <v>44</v>
      </c>
      <c r="R694">
        <v>75000</v>
      </c>
      <c r="S694">
        <v>1.9400000000000001E-2</v>
      </c>
      <c r="T694">
        <v>449.32</v>
      </c>
      <c r="U694">
        <v>9.6299999999999997E-2</v>
      </c>
      <c r="V694">
        <v>14000</v>
      </c>
      <c r="W694">
        <v>9</v>
      </c>
      <c r="X694">
        <v>16165</v>
      </c>
    </row>
    <row r="695" spans="1:24" x14ac:dyDescent="0.35">
      <c r="A695">
        <v>660199</v>
      </c>
      <c r="B695" t="s">
        <v>140</v>
      </c>
      <c r="C695" t="s">
        <v>35</v>
      </c>
      <c r="D695" t="s">
        <v>67</v>
      </c>
      <c r="E695" t="s">
        <v>786</v>
      </c>
      <c r="F695" t="s">
        <v>64</v>
      </c>
      <c r="G695" t="s">
        <v>39</v>
      </c>
      <c r="H695" s="1">
        <v>44207</v>
      </c>
      <c r="I695" s="1">
        <v>44243</v>
      </c>
      <c r="J695" s="1">
        <v>44241</v>
      </c>
      <c r="K695" t="s">
        <v>49</v>
      </c>
      <c r="L695" s="1">
        <v>44269</v>
      </c>
      <c r="M695">
        <v>844387</v>
      </c>
      <c r="N695" t="s">
        <v>41</v>
      </c>
      <c r="O695" t="s">
        <v>104</v>
      </c>
      <c r="P695" t="s">
        <v>51</v>
      </c>
      <c r="Q695" t="s">
        <v>44</v>
      </c>
      <c r="R695">
        <v>33600</v>
      </c>
      <c r="S695">
        <v>0.1171</v>
      </c>
      <c r="T695">
        <v>145.57</v>
      </c>
      <c r="U695">
        <v>5.79E-2</v>
      </c>
      <c r="V695">
        <v>4800</v>
      </c>
      <c r="W695">
        <v>16</v>
      </c>
      <c r="X695">
        <v>5241</v>
      </c>
    </row>
    <row r="696" spans="1:24" x14ac:dyDescent="0.35">
      <c r="A696">
        <v>746652</v>
      </c>
      <c r="B696" t="s">
        <v>205</v>
      </c>
      <c r="C696" t="s">
        <v>35</v>
      </c>
      <c r="D696" t="s">
        <v>67</v>
      </c>
      <c r="E696" t="s">
        <v>787</v>
      </c>
      <c r="F696" t="s">
        <v>64</v>
      </c>
      <c r="G696" t="s">
        <v>39</v>
      </c>
      <c r="H696" s="1">
        <v>44327</v>
      </c>
      <c r="I696" s="1">
        <v>44330</v>
      </c>
      <c r="J696" s="1">
        <v>44330</v>
      </c>
      <c r="K696" t="s">
        <v>49</v>
      </c>
      <c r="L696" s="1">
        <v>44361</v>
      </c>
      <c r="M696">
        <v>938115</v>
      </c>
      <c r="N696" t="s">
        <v>41</v>
      </c>
      <c r="O696" t="s">
        <v>78</v>
      </c>
      <c r="P696" t="s">
        <v>51</v>
      </c>
      <c r="Q696" t="s">
        <v>44</v>
      </c>
      <c r="R696">
        <v>28800</v>
      </c>
      <c r="S696">
        <v>0</v>
      </c>
      <c r="T696">
        <v>63.13</v>
      </c>
      <c r="U696">
        <v>8.4900000000000003E-2</v>
      </c>
      <c r="V696">
        <v>2000</v>
      </c>
      <c r="W696">
        <v>5</v>
      </c>
      <c r="X696">
        <v>2273</v>
      </c>
    </row>
    <row r="697" spans="1:24" x14ac:dyDescent="0.35">
      <c r="A697">
        <v>608470</v>
      </c>
      <c r="B697" t="s">
        <v>117</v>
      </c>
      <c r="C697" t="s">
        <v>35</v>
      </c>
      <c r="D697" t="s">
        <v>52</v>
      </c>
      <c r="E697" t="s">
        <v>788</v>
      </c>
      <c r="F697" t="s">
        <v>64</v>
      </c>
      <c r="G697" t="s">
        <v>39</v>
      </c>
      <c r="H697" s="1">
        <v>44510</v>
      </c>
      <c r="I697" s="1">
        <v>44451</v>
      </c>
      <c r="J697" s="1">
        <v>44451</v>
      </c>
      <c r="K697" t="s">
        <v>49</v>
      </c>
      <c r="L697" s="1">
        <v>44481</v>
      </c>
      <c r="M697">
        <v>780554</v>
      </c>
      <c r="N697" t="s">
        <v>41</v>
      </c>
      <c r="O697" t="s">
        <v>75</v>
      </c>
      <c r="P697" t="s">
        <v>51</v>
      </c>
      <c r="Q697" t="s">
        <v>44</v>
      </c>
      <c r="R697">
        <v>23000</v>
      </c>
      <c r="S697">
        <v>0.2077</v>
      </c>
      <c r="T697">
        <v>168.67</v>
      </c>
      <c r="U697">
        <v>6.54E-2</v>
      </c>
      <c r="V697">
        <v>5500</v>
      </c>
      <c r="W697">
        <v>8</v>
      </c>
      <c r="X697">
        <v>5978</v>
      </c>
    </row>
    <row r="698" spans="1:24" x14ac:dyDescent="0.35">
      <c r="A698">
        <v>651550</v>
      </c>
      <c r="B698" t="s">
        <v>98</v>
      </c>
      <c r="C698" t="s">
        <v>35</v>
      </c>
      <c r="D698" t="s">
        <v>52</v>
      </c>
      <c r="E698" t="s">
        <v>789</v>
      </c>
      <c r="F698" t="s">
        <v>64</v>
      </c>
      <c r="G698" t="s">
        <v>39</v>
      </c>
      <c r="H698" s="1">
        <v>44207</v>
      </c>
      <c r="I698" s="1">
        <v>44332</v>
      </c>
      <c r="J698" s="1">
        <v>44389</v>
      </c>
      <c r="K698" t="s">
        <v>49</v>
      </c>
      <c r="L698" s="1">
        <v>44420</v>
      </c>
      <c r="M698">
        <v>833428</v>
      </c>
      <c r="N698" t="s">
        <v>41</v>
      </c>
      <c r="O698" t="s">
        <v>75</v>
      </c>
      <c r="P698" t="s">
        <v>51</v>
      </c>
      <c r="Q698" t="s">
        <v>44</v>
      </c>
      <c r="R698">
        <v>70000</v>
      </c>
      <c r="S698">
        <v>0.1678</v>
      </c>
      <c r="T698">
        <v>186.06</v>
      </c>
      <c r="U698">
        <v>7.2900000000000006E-2</v>
      </c>
      <c r="V698">
        <v>6000</v>
      </c>
      <c r="W698">
        <v>11</v>
      </c>
      <c r="X698">
        <v>6512</v>
      </c>
    </row>
    <row r="699" spans="1:24" x14ac:dyDescent="0.35">
      <c r="A699">
        <v>752570</v>
      </c>
      <c r="B699" t="s">
        <v>34</v>
      </c>
      <c r="C699" t="s">
        <v>35</v>
      </c>
      <c r="D699" t="s">
        <v>87</v>
      </c>
      <c r="E699" t="s">
        <v>790</v>
      </c>
      <c r="F699" t="s">
        <v>64</v>
      </c>
      <c r="G699" t="s">
        <v>39</v>
      </c>
      <c r="H699" s="1">
        <v>44327</v>
      </c>
      <c r="I699" s="1">
        <v>44330</v>
      </c>
      <c r="J699" s="1">
        <v>44361</v>
      </c>
      <c r="K699" t="s">
        <v>49</v>
      </c>
      <c r="L699" s="1">
        <v>44391</v>
      </c>
      <c r="M699">
        <v>952161</v>
      </c>
      <c r="N699" t="s">
        <v>41</v>
      </c>
      <c r="O699" t="s">
        <v>75</v>
      </c>
      <c r="P699" t="s">
        <v>51</v>
      </c>
      <c r="Q699" t="s">
        <v>44</v>
      </c>
      <c r="R699">
        <v>45000</v>
      </c>
      <c r="S699">
        <v>1.0699999999999999E-2</v>
      </c>
      <c r="T699">
        <v>466.53</v>
      </c>
      <c r="U699">
        <v>7.4899999999999994E-2</v>
      </c>
      <c r="V699">
        <v>15000</v>
      </c>
      <c r="W699">
        <v>5</v>
      </c>
      <c r="X699">
        <v>16795</v>
      </c>
    </row>
    <row r="700" spans="1:24" x14ac:dyDescent="0.35">
      <c r="A700">
        <v>768279</v>
      </c>
      <c r="B700" t="s">
        <v>246</v>
      </c>
      <c r="C700" t="s">
        <v>35</v>
      </c>
      <c r="D700" t="s">
        <v>87</v>
      </c>
      <c r="E700" t="s">
        <v>791</v>
      </c>
      <c r="F700" t="s">
        <v>64</v>
      </c>
      <c r="G700" t="s">
        <v>39</v>
      </c>
      <c r="H700" s="1">
        <v>44358</v>
      </c>
      <c r="I700" s="1">
        <v>44332</v>
      </c>
      <c r="J700" s="1">
        <v>44240</v>
      </c>
      <c r="K700" t="s">
        <v>49</v>
      </c>
      <c r="L700" s="1">
        <v>44268</v>
      </c>
      <c r="M700">
        <v>969509</v>
      </c>
      <c r="N700" t="s">
        <v>41</v>
      </c>
      <c r="O700" t="s">
        <v>75</v>
      </c>
      <c r="P700" t="s">
        <v>51</v>
      </c>
      <c r="Q700" t="s">
        <v>44</v>
      </c>
      <c r="R700">
        <v>60000</v>
      </c>
      <c r="S700">
        <v>0.1898</v>
      </c>
      <c r="T700">
        <v>186.61</v>
      </c>
      <c r="U700">
        <v>7.4899999999999994E-2</v>
      </c>
      <c r="V700">
        <v>6000</v>
      </c>
      <c r="W700">
        <v>24</v>
      </c>
      <c r="X700">
        <v>6566</v>
      </c>
    </row>
    <row r="701" spans="1:24" x14ac:dyDescent="0.35">
      <c r="A701">
        <v>949901</v>
      </c>
      <c r="B701" t="s">
        <v>114</v>
      </c>
      <c r="C701" t="s">
        <v>35</v>
      </c>
      <c r="D701" t="s">
        <v>87</v>
      </c>
      <c r="E701" t="s">
        <v>792</v>
      </c>
      <c r="F701" t="s">
        <v>64</v>
      </c>
      <c r="G701" t="s">
        <v>39</v>
      </c>
      <c r="H701" s="1">
        <v>44480</v>
      </c>
      <c r="I701" s="1">
        <v>44332</v>
      </c>
      <c r="J701" s="1">
        <v>44513</v>
      </c>
      <c r="K701" t="s">
        <v>49</v>
      </c>
      <c r="L701" s="1">
        <v>44543</v>
      </c>
      <c r="M701">
        <v>1186125</v>
      </c>
      <c r="N701" t="s">
        <v>41</v>
      </c>
      <c r="O701" t="s">
        <v>78</v>
      </c>
      <c r="P701" t="s">
        <v>51</v>
      </c>
      <c r="Q701" t="s">
        <v>44</v>
      </c>
      <c r="R701">
        <v>34400</v>
      </c>
      <c r="S701">
        <v>6.1699999999999998E-2</v>
      </c>
      <c r="T701">
        <v>133.37</v>
      </c>
      <c r="U701">
        <v>8.8999999999999996E-2</v>
      </c>
      <c r="V701">
        <v>4200</v>
      </c>
      <c r="W701">
        <v>16</v>
      </c>
      <c r="X701">
        <v>4738</v>
      </c>
    </row>
    <row r="702" spans="1:24" x14ac:dyDescent="0.35">
      <c r="A702">
        <v>439205</v>
      </c>
      <c r="B702" t="s">
        <v>76</v>
      </c>
      <c r="C702" t="s">
        <v>35</v>
      </c>
      <c r="D702" t="s">
        <v>87</v>
      </c>
      <c r="E702" t="s">
        <v>793</v>
      </c>
      <c r="F702" t="s">
        <v>64</v>
      </c>
      <c r="G702" t="s">
        <v>39</v>
      </c>
      <c r="H702" s="1">
        <v>44448</v>
      </c>
      <c r="I702" s="1">
        <v>44332</v>
      </c>
      <c r="J702" s="1">
        <v>44359</v>
      </c>
      <c r="K702" t="s">
        <v>49</v>
      </c>
      <c r="L702" s="1">
        <v>44389</v>
      </c>
      <c r="M702">
        <v>530187</v>
      </c>
      <c r="N702" t="s">
        <v>41</v>
      </c>
      <c r="O702" t="s">
        <v>78</v>
      </c>
      <c r="P702" t="s">
        <v>51</v>
      </c>
      <c r="Q702" t="s">
        <v>44</v>
      </c>
      <c r="R702">
        <v>75000</v>
      </c>
      <c r="S702">
        <v>0.24210000000000001</v>
      </c>
      <c r="T702">
        <v>57.19</v>
      </c>
      <c r="U702">
        <v>8.9399999999999993E-2</v>
      </c>
      <c r="V702">
        <v>1800</v>
      </c>
      <c r="W702">
        <v>32</v>
      </c>
      <c r="X702">
        <v>2056</v>
      </c>
    </row>
    <row r="703" spans="1:24" x14ac:dyDescent="0.35">
      <c r="A703">
        <v>817723</v>
      </c>
      <c r="B703" t="s">
        <v>98</v>
      </c>
      <c r="C703" t="s">
        <v>35</v>
      </c>
      <c r="D703" t="s">
        <v>130</v>
      </c>
      <c r="E703" t="s">
        <v>794</v>
      </c>
      <c r="F703" t="s">
        <v>64</v>
      </c>
      <c r="G703" t="s">
        <v>39</v>
      </c>
      <c r="H703" s="1">
        <v>44388</v>
      </c>
      <c r="I703" s="1">
        <v>44269</v>
      </c>
      <c r="J703" s="1">
        <v>44240</v>
      </c>
      <c r="K703" t="s">
        <v>49</v>
      </c>
      <c r="L703" s="1">
        <v>44268</v>
      </c>
      <c r="M703">
        <v>1025589</v>
      </c>
      <c r="N703" t="s">
        <v>41</v>
      </c>
      <c r="O703" t="s">
        <v>110</v>
      </c>
      <c r="P703" t="s">
        <v>51</v>
      </c>
      <c r="Q703" t="s">
        <v>44</v>
      </c>
      <c r="R703">
        <v>70000</v>
      </c>
      <c r="S703">
        <v>0.14610000000000001</v>
      </c>
      <c r="T703">
        <v>432.22</v>
      </c>
      <c r="U703">
        <v>6.9900000000000004E-2</v>
      </c>
      <c r="V703">
        <v>14000</v>
      </c>
      <c r="W703">
        <v>15</v>
      </c>
      <c r="X703">
        <v>14998</v>
      </c>
    </row>
    <row r="704" spans="1:24" x14ac:dyDescent="0.35">
      <c r="A704">
        <v>599649</v>
      </c>
      <c r="B704" t="s">
        <v>45</v>
      </c>
      <c r="C704" t="s">
        <v>35</v>
      </c>
      <c r="D704" t="s">
        <v>130</v>
      </c>
      <c r="E704" t="s">
        <v>795</v>
      </c>
      <c r="F704" t="s">
        <v>64</v>
      </c>
      <c r="G704" t="s">
        <v>39</v>
      </c>
      <c r="H704" s="1">
        <v>44479</v>
      </c>
      <c r="I704" s="1">
        <v>44482</v>
      </c>
      <c r="J704" s="1">
        <v>44513</v>
      </c>
      <c r="K704" t="s">
        <v>49</v>
      </c>
      <c r="L704" s="1">
        <v>44543</v>
      </c>
      <c r="M704">
        <v>769633</v>
      </c>
      <c r="N704" t="s">
        <v>41</v>
      </c>
      <c r="O704" t="s">
        <v>78</v>
      </c>
      <c r="P704" t="s">
        <v>51</v>
      </c>
      <c r="Q704" t="s">
        <v>44</v>
      </c>
      <c r="R704">
        <v>40080</v>
      </c>
      <c r="S704">
        <v>5.8700000000000002E-2</v>
      </c>
      <c r="T704">
        <v>73.52</v>
      </c>
      <c r="U704">
        <v>7.8799999999999995E-2</v>
      </c>
      <c r="V704">
        <v>2350</v>
      </c>
      <c r="W704">
        <v>11</v>
      </c>
      <c r="X704">
        <v>2647</v>
      </c>
    </row>
    <row r="705" spans="1:24" x14ac:dyDescent="0.35">
      <c r="A705">
        <v>975902</v>
      </c>
      <c r="B705" t="s">
        <v>45</v>
      </c>
      <c r="C705" t="s">
        <v>35</v>
      </c>
      <c r="D705" t="s">
        <v>36</v>
      </c>
      <c r="E705" t="s">
        <v>796</v>
      </c>
      <c r="F705" t="s">
        <v>64</v>
      </c>
      <c r="G705" t="s">
        <v>39</v>
      </c>
      <c r="H705" s="1">
        <v>44480</v>
      </c>
      <c r="I705" s="1">
        <v>44484</v>
      </c>
      <c r="J705" s="1">
        <v>44361</v>
      </c>
      <c r="K705" t="s">
        <v>49</v>
      </c>
      <c r="L705" s="1">
        <v>44391</v>
      </c>
      <c r="M705">
        <v>1198245</v>
      </c>
      <c r="N705" t="s">
        <v>41</v>
      </c>
      <c r="O705" t="s">
        <v>65</v>
      </c>
      <c r="P705" t="s">
        <v>51</v>
      </c>
      <c r="Q705" t="s">
        <v>44</v>
      </c>
      <c r="R705">
        <v>90000</v>
      </c>
      <c r="S705">
        <v>5.5199999999999999E-2</v>
      </c>
      <c r="T705">
        <v>365.23</v>
      </c>
      <c r="U705">
        <v>6.0299999999999999E-2</v>
      </c>
      <c r="V705">
        <v>12000</v>
      </c>
      <c r="W705">
        <v>15</v>
      </c>
      <c r="X705">
        <v>13080</v>
      </c>
    </row>
    <row r="706" spans="1:24" x14ac:dyDescent="0.35">
      <c r="A706">
        <v>553333</v>
      </c>
      <c r="B706" t="s">
        <v>56</v>
      </c>
      <c r="C706" t="s">
        <v>35</v>
      </c>
      <c r="D706" t="s">
        <v>36</v>
      </c>
      <c r="E706" t="s">
        <v>797</v>
      </c>
      <c r="F706" t="s">
        <v>64</v>
      </c>
      <c r="G706" t="s">
        <v>39</v>
      </c>
      <c r="H706" s="1">
        <v>44387</v>
      </c>
      <c r="I706" s="1">
        <v>44208</v>
      </c>
      <c r="J706" s="1">
        <v>44208</v>
      </c>
      <c r="K706" t="s">
        <v>49</v>
      </c>
      <c r="L706" s="1">
        <v>44239</v>
      </c>
      <c r="M706">
        <v>712959</v>
      </c>
      <c r="N706" t="s">
        <v>41</v>
      </c>
      <c r="O706" t="s">
        <v>110</v>
      </c>
      <c r="P706" t="s">
        <v>51</v>
      </c>
      <c r="Q706" t="s">
        <v>44</v>
      </c>
      <c r="R706">
        <v>29120</v>
      </c>
      <c r="S706">
        <v>8.8999999999999996E-2</v>
      </c>
      <c r="T706">
        <v>167.09</v>
      </c>
      <c r="U706">
        <v>7.1400000000000005E-2</v>
      </c>
      <c r="V706">
        <v>5400</v>
      </c>
      <c r="W706">
        <v>21</v>
      </c>
      <c r="X706">
        <v>5641</v>
      </c>
    </row>
    <row r="707" spans="1:24" x14ac:dyDescent="0.35">
      <c r="A707">
        <v>765413</v>
      </c>
      <c r="B707" t="s">
        <v>34</v>
      </c>
      <c r="C707" t="s">
        <v>35</v>
      </c>
      <c r="D707" t="s">
        <v>36</v>
      </c>
      <c r="E707" t="s">
        <v>798</v>
      </c>
      <c r="F707" t="s">
        <v>64</v>
      </c>
      <c r="G707" t="s">
        <v>39</v>
      </c>
      <c r="H707" s="1">
        <v>44327</v>
      </c>
      <c r="I707" s="1">
        <v>44361</v>
      </c>
      <c r="J707" s="1">
        <v>44361</v>
      </c>
      <c r="K707" t="s">
        <v>49</v>
      </c>
      <c r="L707" s="1">
        <v>44391</v>
      </c>
      <c r="M707">
        <v>966290</v>
      </c>
      <c r="N707" t="s">
        <v>41</v>
      </c>
      <c r="O707" t="s">
        <v>75</v>
      </c>
      <c r="P707" t="s">
        <v>51</v>
      </c>
      <c r="Q707" t="s">
        <v>44</v>
      </c>
      <c r="R707">
        <v>35000</v>
      </c>
      <c r="S707">
        <v>0.1255</v>
      </c>
      <c r="T707">
        <v>99.53</v>
      </c>
      <c r="U707">
        <v>7.4899999999999994E-2</v>
      </c>
      <c r="V707">
        <v>3200</v>
      </c>
      <c r="W707">
        <v>9</v>
      </c>
      <c r="X707">
        <v>3583</v>
      </c>
    </row>
    <row r="708" spans="1:24" x14ac:dyDescent="0.35">
      <c r="A708">
        <v>634825</v>
      </c>
      <c r="B708" t="s">
        <v>45</v>
      </c>
      <c r="C708" t="s">
        <v>35</v>
      </c>
      <c r="D708" t="s">
        <v>36</v>
      </c>
      <c r="E708" t="s">
        <v>799</v>
      </c>
      <c r="F708" t="s">
        <v>64</v>
      </c>
      <c r="G708" t="s">
        <v>39</v>
      </c>
      <c r="H708" s="1">
        <v>44540</v>
      </c>
      <c r="I708" s="1">
        <v>44210</v>
      </c>
      <c r="J708" s="1">
        <v>44210</v>
      </c>
      <c r="K708" t="s">
        <v>49</v>
      </c>
      <c r="L708" s="1">
        <v>44241</v>
      </c>
      <c r="M708">
        <v>813231</v>
      </c>
      <c r="N708" t="s">
        <v>41</v>
      </c>
      <c r="O708" t="s">
        <v>75</v>
      </c>
      <c r="P708" t="s">
        <v>51</v>
      </c>
      <c r="Q708" t="s">
        <v>44</v>
      </c>
      <c r="R708">
        <v>20400</v>
      </c>
      <c r="S708">
        <v>0.1094</v>
      </c>
      <c r="T708">
        <v>147.21</v>
      </c>
      <c r="U708">
        <v>6.54E-2</v>
      </c>
      <c r="V708">
        <v>4800</v>
      </c>
      <c r="W708">
        <v>12</v>
      </c>
      <c r="X708">
        <v>5300</v>
      </c>
    </row>
    <row r="709" spans="1:24" x14ac:dyDescent="0.35">
      <c r="A709">
        <v>670280</v>
      </c>
      <c r="B709" t="s">
        <v>163</v>
      </c>
      <c r="C709" t="s">
        <v>35</v>
      </c>
      <c r="D709" t="s">
        <v>36</v>
      </c>
      <c r="E709" t="s">
        <v>800</v>
      </c>
      <c r="F709" t="s">
        <v>64</v>
      </c>
      <c r="G709" t="s">
        <v>39</v>
      </c>
      <c r="H709" s="1">
        <v>44238</v>
      </c>
      <c r="I709" s="1">
        <v>44480</v>
      </c>
      <c r="J709" s="1">
        <v>44480</v>
      </c>
      <c r="K709" t="s">
        <v>49</v>
      </c>
      <c r="L709" s="1">
        <v>44511</v>
      </c>
      <c r="M709">
        <v>856918</v>
      </c>
      <c r="N709" t="s">
        <v>41</v>
      </c>
      <c r="O709" t="s">
        <v>75</v>
      </c>
      <c r="P709" t="s">
        <v>51</v>
      </c>
      <c r="Q709" t="s">
        <v>44</v>
      </c>
      <c r="R709">
        <v>144000</v>
      </c>
      <c r="S709">
        <v>7.85E-2</v>
      </c>
      <c r="T709">
        <v>179.86</v>
      </c>
      <c r="U709">
        <v>7.2900000000000006E-2</v>
      </c>
      <c r="V709">
        <v>5800</v>
      </c>
      <c r="W709">
        <v>33</v>
      </c>
      <c r="X709">
        <v>6057</v>
      </c>
    </row>
    <row r="710" spans="1:24" x14ac:dyDescent="0.35">
      <c r="A710">
        <v>808182</v>
      </c>
      <c r="B710" t="s">
        <v>98</v>
      </c>
      <c r="C710" t="s">
        <v>35</v>
      </c>
      <c r="D710" t="s">
        <v>36</v>
      </c>
      <c r="E710" t="s">
        <v>801</v>
      </c>
      <c r="F710" t="s">
        <v>64</v>
      </c>
      <c r="G710" t="s">
        <v>39</v>
      </c>
      <c r="H710" s="1">
        <v>44388</v>
      </c>
      <c r="I710" s="1">
        <v>44270</v>
      </c>
      <c r="J710" s="1">
        <v>44420</v>
      </c>
      <c r="K710" t="s">
        <v>49</v>
      </c>
      <c r="L710" s="1">
        <v>44451</v>
      </c>
      <c r="M710">
        <v>1014839</v>
      </c>
      <c r="N710" t="s">
        <v>41</v>
      </c>
      <c r="O710" t="s">
        <v>78</v>
      </c>
      <c r="P710" t="s">
        <v>51</v>
      </c>
      <c r="Q710" t="s">
        <v>44</v>
      </c>
      <c r="R710">
        <v>62467</v>
      </c>
      <c r="S710">
        <v>9.6100000000000005E-2</v>
      </c>
      <c r="T710">
        <v>335.36</v>
      </c>
      <c r="U710">
        <v>8.4900000000000003E-2</v>
      </c>
      <c r="V710">
        <v>10625</v>
      </c>
      <c r="W710">
        <v>10</v>
      </c>
      <c r="X710">
        <v>11455</v>
      </c>
    </row>
    <row r="711" spans="1:24" x14ac:dyDescent="0.35">
      <c r="A711">
        <v>781559</v>
      </c>
      <c r="B711" t="s">
        <v>76</v>
      </c>
      <c r="C711" t="s">
        <v>35</v>
      </c>
      <c r="D711" t="s">
        <v>102</v>
      </c>
      <c r="E711" t="s">
        <v>802</v>
      </c>
      <c r="F711" t="s">
        <v>64</v>
      </c>
      <c r="G711" t="s">
        <v>39</v>
      </c>
      <c r="H711" s="1">
        <v>44358</v>
      </c>
      <c r="I711" s="1">
        <v>44361</v>
      </c>
      <c r="J711" s="1">
        <v>44361</v>
      </c>
      <c r="K711" t="s">
        <v>49</v>
      </c>
      <c r="L711" s="1">
        <v>44391</v>
      </c>
      <c r="M711">
        <v>984416</v>
      </c>
      <c r="N711" t="s">
        <v>41</v>
      </c>
      <c r="O711" t="s">
        <v>110</v>
      </c>
      <c r="P711" t="s">
        <v>51</v>
      </c>
      <c r="Q711" t="s">
        <v>44</v>
      </c>
      <c r="R711">
        <v>82560</v>
      </c>
      <c r="S711">
        <v>4.8099999999999997E-2</v>
      </c>
      <c r="T711">
        <v>139.82</v>
      </c>
      <c r="U711">
        <v>7.4200000000000002E-2</v>
      </c>
      <c r="V711">
        <v>4500</v>
      </c>
      <c r="W711">
        <v>40</v>
      </c>
      <c r="X711">
        <v>5033</v>
      </c>
    </row>
    <row r="712" spans="1:24" x14ac:dyDescent="0.35">
      <c r="A712">
        <v>712616</v>
      </c>
      <c r="B712" t="s">
        <v>163</v>
      </c>
      <c r="C712" t="s">
        <v>35</v>
      </c>
      <c r="D712" t="s">
        <v>36</v>
      </c>
      <c r="E712" t="s">
        <v>803</v>
      </c>
      <c r="F712" t="s">
        <v>64</v>
      </c>
      <c r="G712" t="s">
        <v>39</v>
      </c>
      <c r="H712" s="1">
        <v>44297</v>
      </c>
      <c r="I712" s="1">
        <v>44515</v>
      </c>
      <c r="J712" s="1">
        <v>44330</v>
      </c>
      <c r="K712" t="s">
        <v>49</v>
      </c>
      <c r="L712" s="1">
        <v>44361</v>
      </c>
      <c r="M712">
        <v>905745</v>
      </c>
      <c r="N712" t="s">
        <v>41</v>
      </c>
      <c r="O712" t="s">
        <v>110</v>
      </c>
      <c r="P712" t="s">
        <v>51</v>
      </c>
      <c r="Q712" t="s">
        <v>44</v>
      </c>
      <c r="R712">
        <v>25200</v>
      </c>
      <c r="S712">
        <v>0.1129</v>
      </c>
      <c r="T712">
        <v>43.23</v>
      </c>
      <c r="U712">
        <v>6.9900000000000004E-2</v>
      </c>
      <c r="V712">
        <v>1400</v>
      </c>
      <c r="W712">
        <v>14</v>
      </c>
      <c r="X712">
        <v>1556</v>
      </c>
    </row>
    <row r="713" spans="1:24" x14ac:dyDescent="0.35">
      <c r="A713">
        <v>976685</v>
      </c>
      <c r="B713" t="s">
        <v>168</v>
      </c>
      <c r="C713" t="s">
        <v>35</v>
      </c>
      <c r="D713" t="s">
        <v>36</v>
      </c>
      <c r="E713" t="s">
        <v>804</v>
      </c>
      <c r="F713" t="s">
        <v>64</v>
      </c>
      <c r="G713" t="s">
        <v>39</v>
      </c>
      <c r="H713" s="1">
        <v>44480</v>
      </c>
      <c r="I713" s="1">
        <v>44332</v>
      </c>
      <c r="J713" s="1">
        <v>44452</v>
      </c>
      <c r="K713" t="s">
        <v>49</v>
      </c>
      <c r="L713" s="1">
        <v>44482</v>
      </c>
      <c r="M713">
        <v>1199457</v>
      </c>
      <c r="N713" t="s">
        <v>41</v>
      </c>
      <c r="O713" t="s">
        <v>75</v>
      </c>
      <c r="P713" t="s">
        <v>51</v>
      </c>
      <c r="Q713" t="s">
        <v>44</v>
      </c>
      <c r="R713">
        <v>75000</v>
      </c>
      <c r="S713">
        <v>0.219</v>
      </c>
      <c r="T713">
        <v>68.84</v>
      </c>
      <c r="U713">
        <v>7.9000000000000001E-2</v>
      </c>
      <c r="V713">
        <v>2200</v>
      </c>
      <c r="W713">
        <v>43</v>
      </c>
      <c r="X713">
        <v>2438</v>
      </c>
    </row>
    <row r="714" spans="1:24" x14ac:dyDescent="0.35">
      <c r="A714">
        <v>893915</v>
      </c>
      <c r="B714" t="s">
        <v>45</v>
      </c>
      <c r="C714" t="s">
        <v>35</v>
      </c>
      <c r="D714" t="s">
        <v>36</v>
      </c>
      <c r="E714" t="s">
        <v>805</v>
      </c>
      <c r="F714" t="s">
        <v>64</v>
      </c>
      <c r="G714" t="s">
        <v>39</v>
      </c>
      <c r="H714" s="1">
        <v>44450</v>
      </c>
      <c r="I714" s="1">
        <v>44302</v>
      </c>
      <c r="J714" s="1">
        <v>44483</v>
      </c>
      <c r="K714" t="s">
        <v>49</v>
      </c>
      <c r="L714" s="1">
        <v>44514</v>
      </c>
      <c r="M714">
        <v>1111089</v>
      </c>
      <c r="N714" t="s">
        <v>41</v>
      </c>
      <c r="O714" t="s">
        <v>78</v>
      </c>
      <c r="P714" t="s">
        <v>51</v>
      </c>
      <c r="Q714" t="s">
        <v>44</v>
      </c>
      <c r="R714">
        <v>40000</v>
      </c>
      <c r="S714">
        <v>0.12509999999999999</v>
      </c>
      <c r="T714">
        <v>406.45</v>
      </c>
      <c r="U714">
        <v>8.8999999999999996E-2</v>
      </c>
      <c r="V714">
        <v>12800</v>
      </c>
      <c r="W714">
        <v>12</v>
      </c>
      <c r="X714">
        <v>14632</v>
      </c>
    </row>
    <row r="715" spans="1:24" x14ac:dyDescent="0.35">
      <c r="A715">
        <v>797136</v>
      </c>
      <c r="B715" t="s">
        <v>158</v>
      </c>
      <c r="C715" t="s">
        <v>35</v>
      </c>
      <c r="D715" t="s">
        <v>92</v>
      </c>
      <c r="E715" t="s">
        <v>806</v>
      </c>
      <c r="F715" t="s">
        <v>64</v>
      </c>
      <c r="G715" t="s">
        <v>39</v>
      </c>
      <c r="H715" s="1">
        <v>44450</v>
      </c>
      <c r="I715" s="1">
        <v>44329</v>
      </c>
      <c r="J715" s="1">
        <v>44329</v>
      </c>
      <c r="K715" t="s">
        <v>49</v>
      </c>
      <c r="L715" s="1">
        <v>44360</v>
      </c>
      <c r="M715">
        <v>1002069</v>
      </c>
      <c r="N715" t="s">
        <v>41</v>
      </c>
      <c r="O715" t="s">
        <v>104</v>
      </c>
      <c r="P715" t="s">
        <v>51</v>
      </c>
      <c r="Q715" t="s">
        <v>44</v>
      </c>
      <c r="R715">
        <v>51000</v>
      </c>
      <c r="S715">
        <v>0.14449999999999999</v>
      </c>
      <c r="T715">
        <v>182.51</v>
      </c>
      <c r="U715">
        <v>5.9900000000000002E-2</v>
      </c>
      <c r="V715">
        <v>6000</v>
      </c>
      <c r="W715">
        <v>34</v>
      </c>
      <c r="X715">
        <v>6451</v>
      </c>
    </row>
    <row r="716" spans="1:24" x14ac:dyDescent="0.35">
      <c r="A716">
        <v>803600</v>
      </c>
      <c r="B716" t="s">
        <v>134</v>
      </c>
      <c r="C716" t="s">
        <v>35</v>
      </c>
      <c r="D716" t="s">
        <v>67</v>
      </c>
      <c r="E716" t="s">
        <v>661</v>
      </c>
      <c r="F716" t="s">
        <v>64</v>
      </c>
      <c r="G716" t="s">
        <v>39</v>
      </c>
      <c r="H716" s="1">
        <v>44388</v>
      </c>
      <c r="I716" s="1">
        <v>44451</v>
      </c>
      <c r="J716" s="1">
        <v>44451</v>
      </c>
      <c r="K716" t="s">
        <v>49</v>
      </c>
      <c r="L716" s="1">
        <v>44481</v>
      </c>
      <c r="M716">
        <v>1009377</v>
      </c>
      <c r="N716" t="s">
        <v>41</v>
      </c>
      <c r="O716" t="s">
        <v>104</v>
      </c>
      <c r="P716" t="s">
        <v>51</v>
      </c>
      <c r="Q716" t="s">
        <v>44</v>
      </c>
      <c r="R716">
        <v>66000</v>
      </c>
      <c r="S716">
        <v>0.18290000000000001</v>
      </c>
      <c r="T716">
        <v>91.26</v>
      </c>
      <c r="U716">
        <v>5.9900000000000002E-2</v>
      </c>
      <c r="V716">
        <v>3000</v>
      </c>
      <c r="W716">
        <v>19</v>
      </c>
      <c r="X716">
        <v>3174</v>
      </c>
    </row>
    <row r="717" spans="1:24" x14ac:dyDescent="0.35">
      <c r="A717">
        <v>838648</v>
      </c>
      <c r="B717" t="s">
        <v>45</v>
      </c>
      <c r="C717" t="s">
        <v>35</v>
      </c>
      <c r="D717" t="s">
        <v>87</v>
      </c>
      <c r="E717" t="s">
        <v>807</v>
      </c>
      <c r="F717" t="s">
        <v>64</v>
      </c>
      <c r="G717" t="s">
        <v>39</v>
      </c>
      <c r="H717" s="1">
        <v>44419</v>
      </c>
      <c r="I717" s="1">
        <v>44332</v>
      </c>
      <c r="J717" s="1">
        <v>44240</v>
      </c>
      <c r="K717" t="s">
        <v>49</v>
      </c>
      <c r="L717" s="1">
        <v>44268</v>
      </c>
      <c r="M717">
        <v>1048756</v>
      </c>
      <c r="N717" t="s">
        <v>41</v>
      </c>
      <c r="O717" t="s">
        <v>75</v>
      </c>
      <c r="P717" t="s">
        <v>51</v>
      </c>
      <c r="Q717" t="s">
        <v>44</v>
      </c>
      <c r="R717">
        <v>24720</v>
      </c>
      <c r="S717">
        <v>0.2636</v>
      </c>
      <c r="T717">
        <v>155.51</v>
      </c>
      <c r="U717">
        <v>7.4899999999999994E-2</v>
      </c>
      <c r="V717">
        <v>5000</v>
      </c>
      <c r="W717">
        <v>11</v>
      </c>
      <c r="X717">
        <v>5439</v>
      </c>
    </row>
    <row r="718" spans="1:24" x14ac:dyDescent="0.35">
      <c r="A718">
        <v>712071</v>
      </c>
      <c r="B718" t="s">
        <v>168</v>
      </c>
      <c r="C718" t="s">
        <v>35</v>
      </c>
      <c r="D718" t="s">
        <v>36</v>
      </c>
      <c r="E718" t="s">
        <v>808</v>
      </c>
      <c r="F718" t="s">
        <v>64</v>
      </c>
      <c r="G718" t="s">
        <v>39</v>
      </c>
      <c r="H718" s="1">
        <v>44266</v>
      </c>
      <c r="I718" s="1">
        <v>44301</v>
      </c>
      <c r="J718" s="1">
        <v>44451</v>
      </c>
      <c r="K718" t="s">
        <v>49</v>
      </c>
      <c r="L718" s="1">
        <v>44481</v>
      </c>
      <c r="M718">
        <v>905116</v>
      </c>
      <c r="N718" t="s">
        <v>41</v>
      </c>
      <c r="O718" t="s">
        <v>78</v>
      </c>
      <c r="P718" t="s">
        <v>51</v>
      </c>
      <c r="Q718" t="s">
        <v>44</v>
      </c>
      <c r="R718">
        <v>63533</v>
      </c>
      <c r="S718">
        <v>0.1273</v>
      </c>
      <c r="T718">
        <v>168.38</v>
      </c>
      <c r="U718">
        <v>7.6600000000000001E-2</v>
      </c>
      <c r="V718">
        <v>5400</v>
      </c>
      <c r="W718">
        <v>20</v>
      </c>
      <c r="X718">
        <v>5866</v>
      </c>
    </row>
    <row r="719" spans="1:24" x14ac:dyDescent="0.35">
      <c r="A719">
        <v>726272</v>
      </c>
      <c r="B719" t="s">
        <v>79</v>
      </c>
      <c r="C719" t="s">
        <v>35</v>
      </c>
      <c r="D719" t="s">
        <v>36</v>
      </c>
      <c r="E719" t="s">
        <v>809</v>
      </c>
      <c r="F719" t="s">
        <v>64</v>
      </c>
      <c r="G719" t="s">
        <v>39</v>
      </c>
      <c r="H719" s="1">
        <v>44297</v>
      </c>
      <c r="I719" s="1">
        <v>44332</v>
      </c>
      <c r="J719" s="1">
        <v>44208</v>
      </c>
      <c r="K719" t="s">
        <v>49</v>
      </c>
      <c r="L719" s="1">
        <v>44239</v>
      </c>
      <c r="M719">
        <v>921618</v>
      </c>
      <c r="N719" t="s">
        <v>41</v>
      </c>
      <c r="O719" t="s">
        <v>78</v>
      </c>
      <c r="P719" t="s">
        <v>51</v>
      </c>
      <c r="Q719" t="s">
        <v>44</v>
      </c>
      <c r="R719">
        <v>57600</v>
      </c>
      <c r="S719">
        <v>5.1999999999999998E-3</v>
      </c>
      <c r="T719">
        <v>249.44</v>
      </c>
      <c r="U719">
        <v>7.6600000000000001E-2</v>
      </c>
      <c r="V719">
        <v>8000</v>
      </c>
      <c r="W719">
        <v>16</v>
      </c>
      <c r="X719">
        <v>8373</v>
      </c>
    </row>
    <row r="720" spans="1:24" x14ac:dyDescent="0.35">
      <c r="A720">
        <v>386100</v>
      </c>
      <c r="B720" t="s">
        <v>56</v>
      </c>
      <c r="C720" t="s">
        <v>35</v>
      </c>
      <c r="D720" t="s">
        <v>92</v>
      </c>
      <c r="E720" t="s">
        <v>810</v>
      </c>
      <c r="F720" t="s">
        <v>64</v>
      </c>
      <c r="G720" t="s">
        <v>39</v>
      </c>
      <c r="H720" s="1">
        <v>44264</v>
      </c>
      <c r="I720" s="1">
        <v>44298</v>
      </c>
      <c r="J720" s="1">
        <v>44298</v>
      </c>
      <c r="K720" t="s">
        <v>49</v>
      </c>
      <c r="L720" s="1">
        <v>44328</v>
      </c>
      <c r="M720">
        <v>418187</v>
      </c>
      <c r="N720" t="s">
        <v>41</v>
      </c>
      <c r="O720" t="s">
        <v>65</v>
      </c>
      <c r="P720" t="s">
        <v>51</v>
      </c>
      <c r="Q720" t="s">
        <v>44</v>
      </c>
      <c r="R720">
        <v>28800</v>
      </c>
      <c r="S720">
        <v>0.1983</v>
      </c>
      <c r="T720">
        <v>263.89</v>
      </c>
      <c r="U720">
        <v>7.3700000000000002E-2</v>
      </c>
      <c r="V720">
        <v>8500</v>
      </c>
      <c r="W720">
        <v>15</v>
      </c>
      <c r="X720">
        <v>9500</v>
      </c>
    </row>
    <row r="721" spans="1:24" x14ac:dyDescent="0.35">
      <c r="A721">
        <v>967040</v>
      </c>
      <c r="B721" t="s">
        <v>142</v>
      </c>
      <c r="C721" t="s">
        <v>35</v>
      </c>
      <c r="D721" t="s">
        <v>62</v>
      </c>
      <c r="E721" t="s">
        <v>811</v>
      </c>
      <c r="F721" t="s">
        <v>64</v>
      </c>
      <c r="G721" t="s">
        <v>39</v>
      </c>
      <c r="H721" s="1">
        <v>44450</v>
      </c>
      <c r="I721" s="1">
        <v>44451</v>
      </c>
      <c r="J721" s="1">
        <v>44451</v>
      </c>
      <c r="K721" t="s">
        <v>49</v>
      </c>
      <c r="L721" s="1">
        <v>44481</v>
      </c>
      <c r="M721">
        <v>1187943</v>
      </c>
      <c r="N721" t="s">
        <v>41</v>
      </c>
      <c r="O721" t="s">
        <v>110</v>
      </c>
      <c r="P721" t="s">
        <v>51</v>
      </c>
      <c r="Q721" t="s">
        <v>44</v>
      </c>
      <c r="R721">
        <v>60000</v>
      </c>
      <c r="S721">
        <v>9.0999999999999998E-2</v>
      </c>
      <c r="T721">
        <v>171.11</v>
      </c>
      <c r="U721">
        <v>7.51E-2</v>
      </c>
      <c r="V721">
        <v>5500</v>
      </c>
      <c r="W721">
        <v>18</v>
      </c>
      <c r="X721">
        <v>5648</v>
      </c>
    </row>
    <row r="722" spans="1:24" x14ac:dyDescent="0.35">
      <c r="A722">
        <v>836932</v>
      </c>
      <c r="B722" t="s">
        <v>95</v>
      </c>
      <c r="C722" t="s">
        <v>35</v>
      </c>
      <c r="D722" t="s">
        <v>52</v>
      </c>
      <c r="E722" t="s">
        <v>812</v>
      </c>
      <c r="F722" t="s">
        <v>64</v>
      </c>
      <c r="G722" t="s">
        <v>39</v>
      </c>
      <c r="H722" s="1">
        <v>44419</v>
      </c>
      <c r="I722" s="1">
        <v>44239</v>
      </c>
      <c r="J722" s="1">
        <v>44208</v>
      </c>
      <c r="K722" t="s">
        <v>49</v>
      </c>
      <c r="L722" s="1">
        <v>44239</v>
      </c>
      <c r="M722">
        <v>1047025</v>
      </c>
      <c r="N722" t="s">
        <v>41</v>
      </c>
      <c r="O722" t="s">
        <v>104</v>
      </c>
      <c r="P722" t="s">
        <v>51</v>
      </c>
      <c r="Q722" t="s">
        <v>44</v>
      </c>
      <c r="R722">
        <v>70000</v>
      </c>
      <c r="S722">
        <v>5.91E-2</v>
      </c>
      <c r="T722">
        <v>121.67</v>
      </c>
      <c r="U722">
        <v>5.9900000000000002E-2</v>
      </c>
      <c r="V722">
        <v>4000</v>
      </c>
      <c r="W722">
        <v>18</v>
      </c>
      <c r="X722">
        <v>4095</v>
      </c>
    </row>
    <row r="723" spans="1:24" x14ac:dyDescent="0.35">
      <c r="A723">
        <v>611963</v>
      </c>
      <c r="B723" t="s">
        <v>350</v>
      </c>
      <c r="C723" t="s">
        <v>35</v>
      </c>
      <c r="D723" t="s">
        <v>136</v>
      </c>
      <c r="E723" t="s">
        <v>813</v>
      </c>
      <c r="F723" t="s">
        <v>64</v>
      </c>
      <c r="G723" t="s">
        <v>39</v>
      </c>
      <c r="H723" s="1">
        <v>44510</v>
      </c>
      <c r="I723" s="1">
        <v>44332</v>
      </c>
      <c r="J723" s="1">
        <v>44298</v>
      </c>
      <c r="K723" t="s">
        <v>49</v>
      </c>
      <c r="L723" s="1">
        <v>44328</v>
      </c>
      <c r="M723">
        <v>784706</v>
      </c>
      <c r="N723" t="s">
        <v>41</v>
      </c>
      <c r="O723" t="s">
        <v>65</v>
      </c>
      <c r="P723" t="s">
        <v>51</v>
      </c>
      <c r="Q723" t="s">
        <v>44</v>
      </c>
      <c r="R723">
        <v>60000</v>
      </c>
      <c r="S723">
        <v>6.2600000000000003E-2</v>
      </c>
      <c r="T723">
        <v>150.80000000000001</v>
      </c>
      <c r="U723">
        <v>5.4199999999999998E-2</v>
      </c>
      <c r="V723">
        <v>5000</v>
      </c>
      <c r="W723">
        <v>43</v>
      </c>
      <c r="X723">
        <v>5290</v>
      </c>
    </row>
    <row r="724" spans="1:24" x14ac:dyDescent="0.35">
      <c r="A724">
        <v>385796</v>
      </c>
      <c r="B724" t="s">
        <v>134</v>
      </c>
      <c r="C724" t="s">
        <v>35</v>
      </c>
      <c r="D724" t="s">
        <v>36</v>
      </c>
      <c r="E724" t="s">
        <v>814</v>
      </c>
      <c r="F724" t="s">
        <v>64</v>
      </c>
      <c r="G724" t="s">
        <v>39</v>
      </c>
      <c r="H724" s="1">
        <v>44264</v>
      </c>
      <c r="I724" s="1">
        <v>44302</v>
      </c>
      <c r="J724" s="1">
        <v>44298</v>
      </c>
      <c r="K724" t="s">
        <v>49</v>
      </c>
      <c r="L724" s="1">
        <v>44328</v>
      </c>
      <c r="M724">
        <v>417660</v>
      </c>
      <c r="N724" t="s">
        <v>41</v>
      </c>
      <c r="O724" t="s">
        <v>65</v>
      </c>
      <c r="P724" t="s">
        <v>51</v>
      </c>
      <c r="Q724" t="s">
        <v>44</v>
      </c>
      <c r="R724">
        <v>78000</v>
      </c>
      <c r="S724">
        <v>1.15E-2</v>
      </c>
      <c r="T724">
        <v>521.57000000000005</v>
      </c>
      <c r="U724">
        <v>7.3700000000000002E-2</v>
      </c>
      <c r="V724">
        <v>16800</v>
      </c>
      <c r="W724">
        <v>10</v>
      </c>
      <c r="X724">
        <v>18776</v>
      </c>
    </row>
    <row r="725" spans="1:24" x14ac:dyDescent="0.35">
      <c r="A725">
        <v>862447</v>
      </c>
      <c r="B725" t="s">
        <v>56</v>
      </c>
      <c r="C725" t="s">
        <v>35</v>
      </c>
      <c r="D725" t="s">
        <v>36</v>
      </c>
      <c r="E725" t="s">
        <v>815</v>
      </c>
      <c r="F725" t="s">
        <v>64</v>
      </c>
      <c r="G725" t="s">
        <v>39</v>
      </c>
      <c r="H725" s="1">
        <v>44450</v>
      </c>
      <c r="I725" s="1">
        <v>44483</v>
      </c>
      <c r="J725" s="1">
        <v>44483</v>
      </c>
      <c r="K725" t="s">
        <v>49</v>
      </c>
      <c r="L725" s="1">
        <v>44514</v>
      </c>
      <c r="M725">
        <v>1075487</v>
      </c>
      <c r="N725" t="s">
        <v>41</v>
      </c>
      <c r="O725" t="s">
        <v>110</v>
      </c>
      <c r="P725" t="s">
        <v>51</v>
      </c>
      <c r="Q725" t="s">
        <v>44</v>
      </c>
      <c r="R725">
        <v>40000</v>
      </c>
      <c r="S725">
        <v>5.0700000000000002E-2</v>
      </c>
      <c r="T725">
        <v>130.66999999999999</v>
      </c>
      <c r="U725">
        <v>7.51E-2</v>
      </c>
      <c r="V725">
        <v>4200</v>
      </c>
      <c r="W725">
        <v>12</v>
      </c>
      <c r="X725">
        <v>4704</v>
      </c>
    </row>
    <row r="726" spans="1:24" x14ac:dyDescent="0.35">
      <c r="A726">
        <v>967216</v>
      </c>
      <c r="B726" t="s">
        <v>147</v>
      </c>
      <c r="C726" t="s">
        <v>35</v>
      </c>
      <c r="D726" t="s">
        <v>36</v>
      </c>
      <c r="E726" t="s">
        <v>816</v>
      </c>
      <c r="F726" t="s">
        <v>64</v>
      </c>
      <c r="G726" t="s">
        <v>39</v>
      </c>
      <c r="H726" s="1">
        <v>44480</v>
      </c>
      <c r="I726" s="1">
        <v>44483</v>
      </c>
      <c r="J726" s="1">
        <v>44483</v>
      </c>
      <c r="K726" t="s">
        <v>49</v>
      </c>
      <c r="L726" s="1">
        <v>44514</v>
      </c>
      <c r="M726">
        <v>1188130</v>
      </c>
      <c r="N726" t="s">
        <v>41</v>
      </c>
      <c r="O726" t="s">
        <v>104</v>
      </c>
      <c r="P726" t="s">
        <v>51</v>
      </c>
      <c r="Q726" t="s">
        <v>44</v>
      </c>
      <c r="R726">
        <v>32000</v>
      </c>
      <c r="S726">
        <v>0.1845</v>
      </c>
      <c r="T726">
        <v>138.16999999999999</v>
      </c>
      <c r="U726">
        <v>6.6199999999999995E-2</v>
      </c>
      <c r="V726">
        <v>4500</v>
      </c>
      <c r="W726">
        <v>27</v>
      </c>
      <c r="X726">
        <v>4974</v>
      </c>
    </row>
    <row r="727" spans="1:24" x14ac:dyDescent="0.35">
      <c r="A727">
        <v>725986</v>
      </c>
      <c r="B727" t="s">
        <v>56</v>
      </c>
      <c r="C727" t="s">
        <v>35</v>
      </c>
      <c r="D727" t="s">
        <v>36</v>
      </c>
      <c r="E727" t="s">
        <v>817</v>
      </c>
      <c r="F727" t="s">
        <v>64</v>
      </c>
      <c r="G727" t="s">
        <v>39</v>
      </c>
      <c r="H727" s="1">
        <v>44297</v>
      </c>
      <c r="I727" s="1">
        <v>44450</v>
      </c>
      <c r="J727" s="1">
        <v>44450</v>
      </c>
      <c r="K727" t="s">
        <v>49</v>
      </c>
      <c r="L727" s="1">
        <v>44480</v>
      </c>
      <c r="M727">
        <v>921308</v>
      </c>
      <c r="N727" t="s">
        <v>41</v>
      </c>
      <c r="O727" t="s">
        <v>110</v>
      </c>
      <c r="P727" t="s">
        <v>51</v>
      </c>
      <c r="Q727" t="s">
        <v>44</v>
      </c>
      <c r="R727">
        <v>50000</v>
      </c>
      <c r="S727">
        <v>6.0000000000000001E-3</v>
      </c>
      <c r="T727">
        <v>123.37</v>
      </c>
      <c r="U727">
        <v>6.9199999999999998E-2</v>
      </c>
      <c r="V727">
        <v>4000</v>
      </c>
      <c r="W727">
        <v>6</v>
      </c>
      <c r="X727">
        <v>4089</v>
      </c>
    </row>
    <row r="728" spans="1:24" x14ac:dyDescent="0.35">
      <c r="A728">
        <v>782188</v>
      </c>
      <c r="B728" t="s">
        <v>61</v>
      </c>
      <c r="C728" t="s">
        <v>35</v>
      </c>
      <c r="D728" t="s">
        <v>36</v>
      </c>
      <c r="E728" t="s">
        <v>818</v>
      </c>
      <c r="F728" t="s">
        <v>64</v>
      </c>
      <c r="G728" t="s">
        <v>39</v>
      </c>
      <c r="H728" s="1">
        <v>44358</v>
      </c>
      <c r="I728" s="1">
        <v>44300</v>
      </c>
      <c r="J728" s="1">
        <v>44330</v>
      </c>
      <c r="K728" t="s">
        <v>49</v>
      </c>
      <c r="L728" s="1">
        <v>44361</v>
      </c>
      <c r="M728">
        <v>985139</v>
      </c>
      <c r="N728" t="s">
        <v>41</v>
      </c>
      <c r="O728" t="s">
        <v>78</v>
      </c>
      <c r="P728" t="s">
        <v>51</v>
      </c>
      <c r="Q728" t="s">
        <v>44</v>
      </c>
      <c r="R728">
        <v>30000</v>
      </c>
      <c r="S728">
        <v>4.6800000000000001E-2</v>
      </c>
      <c r="T728">
        <v>205.16</v>
      </c>
      <c r="U728">
        <v>8.4900000000000003E-2</v>
      </c>
      <c r="V728">
        <v>6500</v>
      </c>
      <c r="W728">
        <v>7</v>
      </c>
      <c r="X728">
        <v>7396</v>
      </c>
    </row>
    <row r="729" spans="1:24" x14ac:dyDescent="0.35">
      <c r="A729">
        <v>857223</v>
      </c>
      <c r="B729" t="s">
        <v>819</v>
      </c>
      <c r="C729" t="s">
        <v>35</v>
      </c>
      <c r="D729" t="s">
        <v>36</v>
      </c>
      <c r="E729" t="s">
        <v>820</v>
      </c>
      <c r="F729" t="s">
        <v>64</v>
      </c>
      <c r="G729" t="s">
        <v>39</v>
      </c>
      <c r="H729" s="1">
        <v>44419</v>
      </c>
      <c r="I729" s="1">
        <v>44454</v>
      </c>
      <c r="J729" s="1">
        <v>44239</v>
      </c>
      <c r="K729" t="s">
        <v>49</v>
      </c>
      <c r="L729" s="1">
        <v>44267</v>
      </c>
      <c r="M729">
        <v>1069657</v>
      </c>
      <c r="N729" t="s">
        <v>41</v>
      </c>
      <c r="O729" t="s">
        <v>78</v>
      </c>
      <c r="P729" t="s">
        <v>51</v>
      </c>
      <c r="Q729" t="s">
        <v>44</v>
      </c>
      <c r="R729">
        <v>22800</v>
      </c>
      <c r="S729">
        <v>3.1600000000000003E-2</v>
      </c>
      <c r="T729">
        <v>63.13</v>
      </c>
      <c r="U729">
        <v>8.4900000000000003E-2</v>
      </c>
      <c r="V729">
        <v>2000</v>
      </c>
      <c r="W729">
        <v>18</v>
      </c>
      <c r="X729">
        <v>2060</v>
      </c>
    </row>
    <row r="730" spans="1:24" x14ac:dyDescent="0.35">
      <c r="A730">
        <v>759507</v>
      </c>
      <c r="B730" t="s">
        <v>140</v>
      </c>
      <c r="C730" t="s">
        <v>35</v>
      </c>
      <c r="D730" t="s">
        <v>92</v>
      </c>
      <c r="E730" t="s">
        <v>821</v>
      </c>
      <c r="F730" t="s">
        <v>58</v>
      </c>
      <c r="G730" t="s">
        <v>39</v>
      </c>
      <c r="H730" s="1">
        <v>44327</v>
      </c>
      <c r="I730" s="1">
        <v>44332</v>
      </c>
      <c r="J730" s="1">
        <v>44359</v>
      </c>
      <c r="K730" t="s">
        <v>49</v>
      </c>
      <c r="L730" s="1">
        <v>44389</v>
      </c>
      <c r="M730">
        <v>959750</v>
      </c>
      <c r="N730" t="s">
        <v>41</v>
      </c>
      <c r="O730" t="s">
        <v>86</v>
      </c>
      <c r="P730" t="s">
        <v>51</v>
      </c>
      <c r="Q730" t="s">
        <v>44</v>
      </c>
      <c r="R730">
        <v>45000</v>
      </c>
      <c r="S730">
        <v>0.1232</v>
      </c>
      <c r="T730">
        <v>392.81</v>
      </c>
      <c r="U730">
        <v>0.1099</v>
      </c>
      <c r="V730">
        <v>12000</v>
      </c>
      <c r="W730">
        <v>27</v>
      </c>
      <c r="X730">
        <v>13142</v>
      </c>
    </row>
    <row r="731" spans="1:24" x14ac:dyDescent="0.35">
      <c r="A731">
        <v>865104</v>
      </c>
      <c r="B731" t="s">
        <v>45</v>
      </c>
      <c r="C731" t="s">
        <v>35</v>
      </c>
      <c r="D731" t="s">
        <v>92</v>
      </c>
      <c r="E731" t="s">
        <v>822</v>
      </c>
      <c r="F731" t="s">
        <v>58</v>
      </c>
      <c r="G731" t="s">
        <v>39</v>
      </c>
      <c r="H731" s="1">
        <v>44450</v>
      </c>
      <c r="I731" s="1">
        <v>44242</v>
      </c>
      <c r="J731" s="1">
        <v>44360</v>
      </c>
      <c r="K731" t="s">
        <v>49</v>
      </c>
      <c r="L731" s="1">
        <v>44390</v>
      </c>
      <c r="M731">
        <v>1078356</v>
      </c>
      <c r="N731" t="s">
        <v>41</v>
      </c>
      <c r="O731" t="s">
        <v>81</v>
      </c>
      <c r="P731" t="s">
        <v>51</v>
      </c>
      <c r="Q731" t="s">
        <v>44</v>
      </c>
      <c r="R731">
        <v>29534</v>
      </c>
      <c r="S731">
        <v>0.13769999999999999</v>
      </c>
      <c r="T731">
        <v>159.41</v>
      </c>
      <c r="U731">
        <v>0.11990000000000001</v>
      </c>
      <c r="V731">
        <v>4800</v>
      </c>
      <c r="W731">
        <v>7</v>
      </c>
      <c r="X731">
        <v>5558</v>
      </c>
    </row>
    <row r="732" spans="1:24" x14ac:dyDescent="0.35">
      <c r="A732">
        <v>550046</v>
      </c>
      <c r="B732" t="s">
        <v>79</v>
      </c>
      <c r="C732" t="s">
        <v>35</v>
      </c>
      <c r="D732" t="s">
        <v>92</v>
      </c>
      <c r="E732" t="s">
        <v>823</v>
      </c>
      <c r="F732" t="s">
        <v>58</v>
      </c>
      <c r="G732" t="s">
        <v>39</v>
      </c>
      <c r="H732" s="1">
        <v>44387</v>
      </c>
      <c r="I732" s="1">
        <v>44332</v>
      </c>
      <c r="J732" s="1">
        <v>44390</v>
      </c>
      <c r="K732" t="s">
        <v>49</v>
      </c>
      <c r="L732" s="1">
        <v>44421</v>
      </c>
      <c r="M732">
        <v>709037</v>
      </c>
      <c r="N732" t="s">
        <v>41</v>
      </c>
      <c r="O732" t="s">
        <v>81</v>
      </c>
      <c r="P732" t="s">
        <v>51</v>
      </c>
      <c r="Q732" t="s">
        <v>44</v>
      </c>
      <c r="R732">
        <v>27600</v>
      </c>
      <c r="S732">
        <v>7.1300000000000002E-2</v>
      </c>
      <c r="T732">
        <v>132.59</v>
      </c>
      <c r="U732">
        <v>0.1186</v>
      </c>
      <c r="V732">
        <v>4000</v>
      </c>
      <c r="W732">
        <v>23</v>
      </c>
      <c r="X732">
        <v>4771</v>
      </c>
    </row>
    <row r="733" spans="1:24" x14ac:dyDescent="0.35">
      <c r="A733">
        <v>800353</v>
      </c>
      <c r="B733" t="s">
        <v>163</v>
      </c>
      <c r="C733" t="s">
        <v>35</v>
      </c>
      <c r="D733" t="s">
        <v>92</v>
      </c>
      <c r="E733" t="s">
        <v>824</v>
      </c>
      <c r="F733" t="s">
        <v>58</v>
      </c>
      <c r="G733" t="s">
        <v>39</v>
      </c>
      <c r="H733" s="1">
        <v>44388</v>
      </c>
      <c r="I733" s="1">
        <v>44267</v>
      </c>
      <c r="J733" s="1">
        <v>44267</v>
      </c>
      <c r="K733" t="s">
        <v>49</v>
      </c>
      <c r="L733" s="1">
        <v>44298</v>
      </c>
      <c r="M733">
        <v>1005627</v>
      </c>
      <c r="N733" t="s">
        <v>41</v>
      </c>
      <c r="O733" t="s">
        <v>81</v>
      </c>
      <c r="P733" t="s">
        <v>51</v>
      </c>
      <c r="Q733" t="s">
        <v>44</v>
      </c>
      <c r="R733">
        <v>31200</v>
      </c>
      <c r="S733">
        <v>8.9200000000000002E-2</v>
      </c>
      <c r="T733">
        <v>106.28</v>
      </c>
      <c r="U733">
        <v>0.11990000000000001</v>
      </c>
      <c r="V733">
        <v>3200</v>
      </c>
      <c r="W733">
        <v>15</v>
      </c>
      <c r="X733">
        <v>3435</v>
      </c>
    </row>
    <row r="734" spans="1:24" x14ac:dyDescent="0.35">
      <c r="A734">
        <v>857921</v>
      </c>
      <c r="B734" t="s">
        <v>45</v>
      </c>
      <c r="C734" t="s">
        <v>35</v>
      </c>
      <c r="D734" t="s">
        <v>62</v>
      </c>
      <c r="E734" t="s">
        <v>825</v>
      </c>
      <c r="F734" t="s">
        <v>58</v>
      </c>
      <c r="G734" t="s">
        <v>39</v>
      </c>
      <c r="H734" s="1">
        <v>44419</v>
      </c>
      <c r="I734" s="1">
        <v>44332</v>
      </c>
      <c r="J734" s="1">
        <v>44452</v>
      </c>
      <c r="K734" t="s">
        <v>49</v>
      </c>
      <c r="L734" s="1">
        <v>44482</v>
      </c>
      <c r="M734">
        <v>1070434</v>
      </c>
      <c r="N734" t="s">
        <v>41</v>
      </c>
      <c r="O734" t="s">
        <v>86</v>
      </c>
      <c r="P734" t="s">
        <v>51</v>
      </c>
      <c r="Q734" t="s">
        <v>44</v>
      </c>
      <c r="R734">
        <v>52416</v>
      </c>
      <c r="S734">
        <v>0.1946</v>
      </c>
      <c r="T734">
        <v>72.02</v>
      </c>
      <c r="U734">
        <v>0.1099</v>
      </c>
      <c r="V734">
        <v>2200</v>
      </c>
      <c r="W734">
        <v>29</v>
      </c>
      <c r="X734">
        <v>2543</v>
      </c>
    </row>
    <row r="735" spans="1:24" x14ac:dyDescent="0.35">
      <c r="A735">
        <v>659208</v>
      </c>
      <c r="B735" t="s">
        <v>45</v>
      </c>
      <c r="C735" t="s">
        <v>35</v>
      </c>
      <c r="D735" t="s">
        <v>119</v>
      </c>
      <c r="E735" t="s">
        <v>826</v>
      </c>
      <c r="F735" t="s">
        <v>58</v>
      </c>
      <c r="G735" t="s">
        <v>39</v>
      </c>
      <c r="H735" s="1">
        <v>44207</v>
      </c>
      <c r="I735" s="1">
        <v>44241</v>
      </c>
      <c r="J735" s="1">
        <v>44241</v>
      </c>
      <c r="K735" t="s">
        <v>49</v>
      </c>
      <c r="L735" s="1">
        <v>44269</v>
      </c>
      <c r="M735">
        <v>843108</v>
      </c>
      <c r="N735" t="s">
        <v>41</v>
      </c>
      <c r="O735" t="s">
        <v>86</v>
      </c>
      <c r="P735" t="s">
        <v>51</v>
      </c>
      <c r="Q735" t="s">
        <v>44</v>
      </c>
      <c r="R735">
        <v>50000</v>
      </c>
      <c r="S735">
        <v>9.5799999999999996E-2</v>
      </c>
      <c r="T735">
        <v>97.33</v>
      </c>
      <c r="U735">
        <v>0.1037</v>
      </c>
      <c r="V735">
        <v>3000</v>
      </c>
      <c r="W735">
        <v>27</v>
      </c>
      <c r="X735">
        <v>3504</v>
      </c>
    </row>
    <row r="736" spans="1:24" x14ac:dyDescent="0.35">
      <c r="A736">
        <v>820768</v>
      </c>
      <c r="B736" t="s">
        <v>647</v>
      </c>
      <c r="C736" t="s">
        <v>35</v>
      </c>
      <c r="D736" t="s">
        <v>119</v>
      </c>
      <c r="E736" t="s">
        <v>827</v>
      </c>
      <c r="F736" t="s">
        <v>58</v>
      </c>
      <c r="G736" t="s">
        <v>39</v>
      </c>
      <c r="H736" s="1">
        <v>44388</v>
      </c>
      <c r="I736" s="1">
        <v>44212</v>
      </c>
      <c r="J736" s="1">
        <v>44420</v>
      </c>
      <c r="K736" t="s">
        <v>49</v>
      </c>
      <c r="L736" s="1">
        <v>44451</v>
      </c>
      <c r="M736">
        <v>1029012</v>
      </c>
      <c r="N736" t="s">
        <v>41</v>
      </c>
      <c r="O736" t="s">
        <v>81</v>
      </c>
      <c r="P736" t="s">
        <v>51</v>
      </c>
      <c r="Q736" t="s">
        <v>44</v>
      </c>
      <c r="R736">
        <v>40000</v>
      </c>
      <c r="S736">
        <v>0.21029999999999999</v>
      </c>
      <c r="T736">
        <v>116.24</v>
      </c>
      <c r="U736">
        <v>0.11990000000000001</v>
      </c>
      <c r="V736">
        <v>3500</v>
      </c>
      <c r="W736">
        <v>26</v>
      </c>
      <c r="X736">
        <v>3822</v>
      </c>
    </row>
    <row r="737" spans="1:24" x14ac:dyDescent="0.35">
      <c r="A737">
        <v>789641</v>
      </c>
      <c r="B737" t="s">
        <v>140</v>
      </c>
      <c r="C737" t="s">
        <v>35</v>
      </c>
      <c r="D737" t="s">
        <v>119</v>
      </c>
      <c r="E737" t="s">
        <v>828</v>
      </c>
      <c r="F737" t="s">
        <v>58</v>
      </c>
      <c r="G737" t="s">
        <v>39</v>
      </c>
      <c r="H737" s="1">
        <v>44358</v>
      </c>
      <c r="I737" s="1">
        <v>44422</v>
      </c>
      <c r="J737" s="1">
        <v>44422</v>
      </c>
      <c r="K737" t="s">
        <v>49</v>
      </c>
      <c r="L737" s="1">
        <v>44453</v>
      </c>
      <c r="M737">
        <v>993586</v>
      </c>
      <c r="N737" t="s">
        <v>41</v>
      </c>
      <c r="O737" t="s">
        <v>81</v>
      </c>
      <c r="P737" t="s">
        <v>51</v>
      </c>
      <c r="Q737" t="s">
        <v>44</v>
      </c>
      <c r="R737">
        <v>55000</v>
      </c>
      <c r="S737">
        <v>0.16059999999999999</v>
      </c>
      <c r="T737">
        <v>129.52000000000001</v>
      </c>
      <c r="U737">
        <v>0.11990000000000001</v>
      </c>
      <c r="V737">
        <v>3900</v>
      </c>
      <c r="W737">
        <v>35</v>
      </c>
      <c r="X737">
        <v>4664</v>
      </c>
    </row>
    <row r="738" spans="1:24" x14ac:dyDescent="0.35">
      <c r="A738">
        <v>756040</v>
      </c>
      <c r="B738" t="s">
        <v>95</v>
      </c>
      <c r="C738" t="s">
        <v>35</v>
      </c>
      <c r="D738" t="s">
        <v>67</v>
      </c>
      <c r="E738" t="s">
        <v>829</v>
      </c>
      <c r="F738" t="s">
        <v>58</v>
      </c>
      <c r="G738" t="s">
        <v>39</v>
      </c>
      <c r="H738" s="1">
        <v>44327</v>
      </c>
      <c r="I738" s="1">
        <v>44332</v>
      </c>
      <c r="J738" s="1">
        <v>44269</v>
      </c>
      <c r="K738" t="s">
        <v>49</v>
      </c>
      <c r="L738" s="1">
        <v>44300</v>
      </c>
      <c r="M738">
        <v>955255</v>
      </c>
      <c r="N738" t="s">
        <v>41</v>
      </c>
      <c r="O738" t="s">
        <v>94</v>
      </c>
      <c r="P738" t="s">
        <v>51</v>
      </c>
      <c r="Q738" t="s">
        <v>44</v>
      </c>
      <c r="R738">
        <v>147750</v>
      </c>
      <c r="S738">
        <v>7.6300000000000007E-2</v>
      </c>
      <c r="T738">
        <v>185.51</v>
      </c>
      <c r="U738">
        <v>9.9900000000000003E-2</v>
      </c>
      <c r="V738">
        <v>5750</v>
      </c>
      <c r="W738">
        <v>10</v>
      </c>
      <c r="X738">
        <v>6686</v>
      </c>
    </row>
    <row r="739" spans="1:24" x14ac:dyDescent="0.35">
      <c r="A739">
        <v>707388</v>
      </c>
      <c r="B739" t="s">
        <v>117</v>
      </c>
      <c r="C739" t="s">
        <v>35</v>
      </c>
      <c r="D739" t="s">
        <v>67</v>
      </c>
      <c r="E739" t="s">
        <v>830</v>
      </c>
      <c r="F739" t="s">
        <v>58</v>
      </c>
      <c r="G739" t="s">
        <v>39</v>
      </c>
      <c r="H739" s="1">
        <v>44266</v>
      </c>
      <c r="I739" s="1">
        <v>44240</v>
      </c>
      <c r="J739" s="1">
        <v>44450</v>
      </c>
      <c r="K739" t="s">
        <v>49</v>
      </c>
      <c r="L739" s="1">
        <v>44480</v>
      </c>
      <c r="M739">
        <v>899730</v>
      </c>
      <c r="N739" t="s">
        <v>41</v>
      </c>
      <c r="O739" t="s">
        <v>60</v>
      </c>
      <c r="P739" t="s">
        <v>51</v>
      </c>
      <c r="Q739" t="s">
        <v>44</v>
      </c>
      <c r="R739">
        <v>45600</v>
      </c>
      <c r="S739">
        <v>0.14419999999999999</v>
      </c>
      <c r="T739">
        <v>290.41000000000003</v>
      </c>
      <c r="U739">
        <v>0.1</v>
      </c>
      <c r="V739">
        <v>9000</v>
      </c>
      <c r="W739">
        <v>24</v>
      </c>
      <c r="X739">
        <v>9143</v>
      </c>
    </row>
    <row r="740" spans="1:24" x14ac:dyDescent="0.35">
      <c r="A740">
        <v>781284</v>
      </c>
      <c r="B740" t="s">
        <v>107</v>
      </c>
      <c r="C740" t="s">
        <v>35</v>
      </c>
      <c r="D740" t="s">
        <v>67</v>
      </c>
      <c r="E740" t="s">
        <v>831</v>
      </c>
      <c r="F740" t="s">
        <v>58</v>
      </c>
      <c r="G740" t="s">
        <v>39</v>
      </c>
      <c r="H740" s="1">
        <v>44358</v>
      </c>
      <c r="I740" s="1">
        <v>44332</v>
      </c>
      <c r="J740" s="1">
        <v>44268</v>
      </c>
      <c r="K740" t="s">
        <v>49</v>
      </c>
      <c r="L740" s="1">
        <v>44299</v>
      </c>
      <c r="M740">
        <v>984123</v>
      </c>
      <c r="N740" t="s">
        <v>41</v>
      </c>
      <c r="O740" t="s">
        <v>86</v>
      </c>
      <c r="P740" t="s">
        <v>51</v>
      </c>
      <c r="Q740" t="s">
        <v>44</v>
      </c>
      <c r="R740">
        <v>160800</v>
      </c>
      <c r="S740">
        <v>7.7499999999999999E-2</v>
      </c>
      <c r="T740">
        <v>157.13</v>
      </c>
      <c r="U740">
        <v>0.1099</v>
      </c>
      <c r="V740">
        <v>4800</v>
      </c>
      <c r="W740">
        <v>34</v>
      </c>
      <c r="X740">
        <v>5471</v>
      </c>
    </row>
    <row r="741" spans="1:24" x14ac:dyDescent="0.35">
      <c r="A741">
        <v>843173</v>
      </c>
      <c r="B741" t="s">
        <v>168</v>
      </c>
      <c r="C741" t="s">
        <v>35</v>
      </c>
      <c r="D741" t="s">
        <v>67</v>
      </c>
      <c r="E741" t="s">
        <v>832</v>
      </c>
      <c r="F741" t="s">
        <v>58</v>
      </c>
      <c r="G741" t="s">
        <v>39</v>
      </c>
      <c r="H741" s="1">
        <v>44419</v>
      </c>
      <c r="I741" s="1">
        <v>44422</v>
      </c>
      <c r="J741" s="1">
        <v>44422</v>
      </c>
      <c r="K741" t="s">
        <v>49</v>
      </c>
      <c r="L741" s="1">
        <v>44453</v>
      </c>
      <c r="M741">
        <v>1053936</v>
      </c>
      <c r="N741" t="s">
        <v>41</v>
      </c>
      <c r="O741" t="s">
        <v>84</v>
      </c>
      <c r="P741" t="s">
        <v>51</v>
      </c>
      <c r="Q741" t="s">
        <v>44</v>
      </c>
      <c r="R741">
        <v>42072</v>
      </c>
      <c r="S741">
        <v>8.2400000000000001E-2</v>
      </c>
      <c r="T741">
        <v>164.86</v>
      </c>
      <c r="U741">
        <v>0.1149</v>
      </c>
      <c r="V741">
        <v>5000</v>
      </c>
      <c r="W741">
        <v>4</v>
      </c>
      <c r="X741">
        <v>5935</v>
      </c>
    </row>
    <row r="742" spans="1:24" x14ac:dyDescent="0.35">
      <c r="A742">
        <v>845230</v>
      </c>
      <c r="B742" t="s">
        <v>306</v>
      </c>
      <c r="C742" t="s">
        <v>35</v>
      </c>
      <c r="D742" t="s">
        <v>67</v>
      </c>
      <c r="E742" t="s">
        <v>833</v>
      </c>
      <c r="F742" t="s">
        <v>58</v>
      </c>
      <c r="G742" t="s">
        <v>39</v>
      </c>
      <c r="H742" s="1">
        <v>44419</v>
      </c>
      <c r="I742" s="1">
        <v>44332</v>
      </c>
      <c r="J742" s="1">
        <v>44422</v>
      </c>
      <c r="K742" t="s">
        <v>49</v>
      </c>
      <c r="L742" s="1">
        <v>44453</v>
      </c>
      <c r="M742">
        <v>1056402</v>
      </c>
      <c r="N742" t="s">
        <v>41</v>
      </c>
      <c r="O742" t="s">
        <v>84</v>
      </c>
      <c r="P742" t="s">
        <v>51</v>
      </c>
      <c r="Q742" t="s">
        <v>44</v>
      </c>
      <c r="R742">
        <v>30000</v>
      </c>
      <c r="S742">
        <v>7.3999999999999996E-2</v>
      </c>
      <c r="T742">
        <v>247.29</v>
      </c>
      <c r="U742">
        <v>0.1149</v>
      </c>
      <c r="V742">
        <v>7500</v>
      </c>
      <c r="W742">
        <v>13</v>
      </c>
      <c r="X742">
        <v>8902</v>
      </c>
    </row>
    <row r="743" spans="1:24" x14ac:dyDescent="0.35">
      <c r="A743">
        <v>744325</v>
      </c>
      <c r="B743" t="s">
        <v>76</v>
      </c>
      <c r="C743" t="s">
        <v>35</v>
      </c>
      <c r="D743" t="s">
        <v>52</v>
      </c>
      <c r="E743" t="s">
        <v>834</v>
      </c>
      <c r="F743" t="s">
        <v>58</v>
      </c>
      <c r="G743" t="s">
        <v>39</v>
      </c>
      <c r="H743" s="1">
        <v>44327</v>
      </c>
      <c r="I743" s="1">
        <v>44515</v>
      </c>
      <c r="J743" s="1">
        <v>44268</v>
      </c>
      <c r="K743" t="s">
        <v>49</v>
      </c>
      <c r="L743" s="1">
        <v>44299</v>
      </c>
      <c r="M743">
        <v>942790</v>
      </c>
      <c r="N743" t="s">
        <v>41</v>
      </c>
      <c r="O743" t="s">
        <v>86</v>
      </c>
      <c r="P743" t="s">
        <v>51</v>
      </c>
      <c r="Q743" t="s">
        <v>44</v>
      </c>
      <c r="R743">
        <v>52800</v>
      </c>
      <c r="S743">
        <v>0.1195</v>
      </c>
      <c r="T743">
        <v>293.79000000000002</v>
      </c>
      <c r="U743">
        <v>0.1099</v>
      </c>
      <c r="V743">
        <v>8975</v>
      </c>
      <c r="W743">
        <v>17</v>
      </c>
      <c r="X743">
        <v>10308</v>
      </c>
    </row>
    <row r="744" spans="1:24" x14ac:dyDescent="0.35">
      <c r="A744">
        <v>389660</v>
      </c>
      <c r="B744" t="s">
        <v>45</v>
      </c>
      <c r="C744" t="s">
        <v>35</v>
      </c>
      <c r="D744" t="s">
        <v>102</v>
      </c>
      <c r="E744" t="s">
        <v>835</v>
      </c>
      <c r="F744" t="s">
        <v>58</v>
      </c>
      <c r="G744" t="s">
        <v>39</v>
      </c>
      <c r="H744" s="1">
        <v>44295</v>
      </c>
      <c r="I744" s="1">
        <v>44298</v>
      </c>
      <c r="J744" s="1">
        <v>44298</v>
      </c>
      <c r="K744" t="s">
        <v>49</v>
      </c>
      <c r="L744" s="1">
        <v>44328</v>
      </c>
      <c r="M744">
        <v>424070</v>
      </c>
      <c r="N744" t="s">
        <v>41</v>
      </c>
      <c r="O744" t="s">
        <v>81</v>
      </c>
      <c r="P744" t="s">
        <v>51</v>
      </c>
      <c r="Q744" t="s">
        <v>44</v>
      </c>
      <c r="R744">
        <v>51500</v>
      </c>
      <c r="S744">
        <v>3.1E-2</v>
      </c>
      <c r="T744">
        <v>666.3</v>
      </c>
      <c r="U744">
        <v>0.1221</v>
      </c>
      <c r="V744">
        <v>20000</v>
      </c>
      <c r="W744">
        <v>12</v>
      </c>
      <c r="X744">
        <v>23987</v>
      </c>
    </row>
    <row r="745" spans="1:24" x14ac:dyDescent="0.35">
      <c r="A745">
        <v>609451</v>
      </c>
      <c r="B745" t="s">
        <v>140</v>
      </c>
      <c r="C745" t="s">
        <v>35</v>
      </c>
      <c r="D745" t="s">
        <v>36</v>
      </c>
      <c r="E745" t="s">
        <v>836</v>
      </c>
      <c r="F745" t="s">
        <v>58</v>
      </c>
      <c r="G745" t="s">
        <v>39</v>
      </c>
      <c r="H745" s="1">
        <v>44510</v>
      </c>
      <c r="I745" s="1">
        <v>44242</v>
      </c>
      <c r="J745" s="1">
        <v>44328</v>
      </c>
      <c r="K745" t="s">
        <v>49</v>
      </c>
      <c r="L745" s="1">
        <v>44359</v>
      </c>
      <c r="M745">
        <v>781732</v>
      </c>
      <c r="N745" t="s">
        <v>41</v>
      </c>
      <c r="O745" t="s">
        <v>94</v>
      </c>
      <c r="P745" t="s">
        <v>51</v>
      </c>
      <c r="Q745" t="s">
        <v>44</v>
      </c>
      <c r="R745">
        <v>12000</v>
      </c>
      <c r="S745">
        <v>0.05</v>
      </c>
      <c r="T745">
        <v>190.47</v>
      </c>
      <c r="U745">
        <v>8.8800000000000004E-2</v>
      </c>
      <c r="V745">
        <v>6000</v>
      </c>
      <c r="W745">
        <v>10</v>
      </c>
      <c r="X745">
        <v>6602</v>
      </c>
    </row>
    <row r="746" spans="1:24" x14ac:dyDescent="0.35">
      <c r="A746">
        <v>812943</v>
      </c>
      <c r="B746" t="s">
        <v>95</v>
      </c>
      <c r="C746" t="s">
        <v>35</v>
      </c>
      <c r="D746" t="s">
        <v>36</v>
      </c>
      <c r="E746" t="s">
        <v>837</v>
      </c>
      <c r="F746" t="s">
        <v>58</v>
      </c>
      <c r="G746" t="s">
        <v>39</v>
      </c>
      <c r="H746" s="1">
        <v>44388</v>
      </c>
      <c r="I746" s="1">
        <v>44391</v>
      </c>
      <c r="J746" s="1">
        <v>44422</v>
      </c>
      <c r="K746" t="s">
        <v>49</v>
      </c>
      <c r="L746" s="1">
        <v>44453</v>
      </c>
      <c r="M746">
        <v>1020244</v>
      </c>
      <c r="N746" t="s">
        <v>41</v>
      </c>
      <c r="O746" t="s">
        <v>86</v>
      </c>
      <c r="P746" t="s">
        <v>51</v>
      </c>
      <c r="Q746" t="s">
        <v>44</v>
      </c>
      <c r="R746">
        <v>19200</v>
      </c>
      <c r="S746">
        <v>0.03</v>
      </c>
      <c r="T746">
        <v>327.33999999999997</v>
      </c>
      <c r="U746">
        <v>0.1099</v>
      </c>
      <c r="V746">
        <v>10000</v>
      </c>
      <c r="W746">
        <v>5</v>
      </c>
      <c r="X746">
        <v>11784</v>
      </c>
    </row>
    <row r="747" spans="1:24" x14ac:dyDescent="0.35">
      <c r="A747">
        <v>1052196</v>
      </c>
      <c r="B747" t="s">
        <v>56</v>
      </c>
      <c r="C747" t="s">
        <v>35</v>
      </c>
      <c r="D747" t="s">
        <v>36</v>
      </c>
      <c r="E747" t="s">
        <v>838</v>
      </c>
      <c r="F747" t="s">
        <v>58</v>
      </c>
      <c r="G747" t="s">
        <v>39</v>
      </c>
      <c r="H747" s="1">
        <v>44541</v>
      </c>
      <c r="I747" s="1">
        <v>44210</v>
      </c>
      <c r="J747" s="1">
        <v>44543</v>
      </c>
      <c r="K747" t="s">
        <v>49</v>
      </c>
      <c r="L747" s="1">
        <v>44574</v>
      </c>
      <c r="M747">
        <v>1283745</v>
      </c>
      <c r="N747" t="s">
        <v>41</v>
      </c>
      <c r="O747" t="s">
        <v>84</v>
      </c>
      <c r="P747" t="s">
        <v>51</v>
      </c>
      <c r="Q747" t="s">
        <v>44</v>
      </c>
      <c r="R747">
        <v>47000</v>
      </c>
      <c r="S747">
        <v>2.9100000000000001E-2</v>
      </c>
      <c r="T747">
        <v>167.08</v>
      </c>
      <c r="U747">
        <v>0.1242</v>
      </c>
      <c r="V747">
        <v>5000</v>
      </c>
      <c r="W747">
        <v>4</v>
      </c>
      <c r="X747">
        <v>5577</v>
      </c>
    </row>
    <row r="748" spans="1:24" x14ac:dyDescent="0.35">
      <c r="A748">
        <v>883991</v>
      </c>
      <c r="B748" t="s">
        <v>76</v>
      </c>
      <c r="C748" t="s">
        <v>35</v>
      </c>
      <c r="D748" t="s">
        <v>62</v>
      </c>
      <c r="F748" t="s">
        <v>58</v>
      </c>
      <c r="G748" t="s">
        <v>39</v>
      </c>
      <c r="H748" s="1">
        <v>44450</v>
      </c>
      <c r="I748" s="1">
        <v>44481</v>
      </c>
      <c r="J748" s="1">
        <v>44481</v>
      </c>
      <c r="K748" t="s">
        <v>49</v>
      </c>
      <c r="L748" s="1">
        <v>44512</v>
      </c>
      <c r="M748">
        <v>1099327</v>
      </c>
      <c r="N748" t="s">
        <v>41</v>
      </c>
      <c r="O748" t="s">
        <v>81</v>
      </c>
      <c r="P748" t="s">
        <v>51</v>
      </c>
      <c r="Q748" t="s">
        <v>44</v>
      </c>
      <c r="R748">
        <v>200000</v>
      </c>
      <c r="S748">
        <v>2.5000000000000001E-2</v>
      </c>
      <c r="T748">
        <v>536.72</v>
      </c>
      <c r="U748">
        <v>0.12690000000000001</v>
      </c>
      <c r="V748">
        <v>16000</v>
      </c>
      <c r="W748">
        <v>17</v>
      </c>
      <c r="X748">
        <v>17765</v>
      </c>
    </row>
    <row r="749" spans="1:24" x14ac:dyDescent="0.35">
      <c r="A749">
        <v>664402</v>
      </c>
      <c r="B749" t="s">
        <v>45</v>
      </c>
      <c r="C749" t="s">
        <v>35</v>
      </c>
      <c r="D749" t="s">
        <v>119</v>
      </c>
      <c r="E749" t="s">
        <v>839</v>
      </c>
      <c r="F749" t="s">
        <v>58</v>
      </c>
      <c r="G749" t="s">
        <v>39</v>
      </c>
      <c r="H749" s="1">
        <v>44238</v>
      </c>
      <c r="I749" s="1">
        <v>44421</v>
      </c>
      <c r="J749" s="1">
        <v>44421</v>
      </c>
      <c r="K749" t="s">
        <v>49</v>
      </c>
      <c r="L749" s="1">
        <v>44452</v>
      </c>
      <c r="M749">
        <v>849543</v>
      </c>
      <c r="N749" t="s">
        <v>41</v>
      </c>
      <c r="O749" t="s">
        <v>94</v>
      </c>
      <c r="P749" t="s">
        <v>51</v>
      </c>
      <c r="Q749" t="s">
        <v>44</v>
      </c>
      <c r="R749">
        <v>62000</v>
      </c>
      <c r="S749">
        <v>2.7900000000000001E-2</v>
      </c>
      <c r="T749">
        <v>256.76</v>
      </c>
      <c r="U749">
        <v>9.6299999999999997E-2</v>
      </c>
      <c r="V749">
        <v>8000</v>
      </c>
      <c r="W749">
        <v>8</v>
      </c>
      <c r="X749">
        <v>9154</v>
      </c>
    </row>
    <row r="750" spans="1:24" x14ac:dyDescent="0.35">
      <c r="A750">
        <v>606603</v>
      </c>
      <c r="B750" t="s">
        <v>168</v>
      </c>
      <c r="C750" t="s">
        <v>35</v>
      </c>
      <c r="D750" t="s">
        <v>130</v>
      </c>
      <c r="E750" t="s">
        <v>840</v>
      </c>
      <c r="F750" t="s">
        <v>58</v>
      </c>
      <c r="G750" t="s">
        <v>39</v>
      </c>
      <c r="H750" s="1">
        <v>44510</v>
      </c>
      <c r="I750" s="1">
        <v>44240</v>
      </c>
      <c r="J750" s="1">
        <v>44209</v>
      </c>
      <c r="K750" t="s">
        <v>49</v>
      </c>
      <c r="L750" s="1">
        <v>44240</v>
      </c>
      <c r="M750">
        <v>778186</v>
      </c>
      <c r="N750" t="s">
        <v>41</v>
      </c>
      <c r="O750" t="s">
        <v>86</v>
      </c>
      <c r="P750" t="s">
        <v>51</v>
      </c>
      <c r="Q750" t="s">
        <v>44</v>
      </c>
      <c r="R750">
        <v>48000</v>
      </c>
      <c r="S750">
        <v>0.1925</v>
      </c>
      <c r="T750">
        <v>128.36000000000001</v>
      </c>
      <c r="U750">
        <v>9.6199999999999994E-2</v>
      </c>
      <c r="V750">
        <v>4000</v>
      </c>
      <c r="W750">
        <v>20</v>
      </c>
      <c r="X750">
        <v>4500</v>
      </c>
    </row>
    <row r="751" spans="1:24" x14ac:dyDescent="0.35">
      <c r="A751">
        <v>770260</v>
      </c>
      <c r="B751" t="s">
        <v>95</v>
      </c>
      <c r="C751" t="s">
        <v>35</v>
      </c>
      <c r="D751" t="s">
        <v>136</v>
      </c>
      <c r="E751" t="s">
        <v>576</v>
      </c>
      <c r="F751" t="s">
        <v>58</v>
      </c>
      <c r="G751" t="s">
        <v>39</v>
      </c>
      <c r="H751" s="1">
        <v>44358</v>
      </c>
      <c r="I751" s="1">
        <v>44361</v>
      </c>
      <c r="J751" s="1">
        <v>44361</v>
      </c>
      <c r="K751" t="s">
        <v>49</v>
      </c>
      <c r="L751" s="1">
        <v>44391</v>
      </c>
      <c r="M751">
        <v>971872</v>
      </c>
      <c r="N751" t="s">
        <v>41</v>
      </c>
      <c r="O751" t="s">
        <v>84</v>
      </c>
      <c r="P751" t="s">
        <v>51</v>
      </c>
      <c r="Q751" t="s">
        <v>44</v>
      </c>
      <c r="R751">
        <v>72000</v>
      </c>
      <c r="S751">
        <v>6.7000000000000002E-3</v>
      </c>
      <c r="T751">
        <v>329.72</v>
      </c>
      <c r="U751">
        <v>0.1149</v>
      </c>
      <c r="V751">
        <v>10000</v>
      </c>
      <c r="W751">
        <v>16</v>
      </c>
      <c r="X751">
        <v>11870</v>
      </c>
    </row>
    <row r="752" spans="1:24" x14ac:dyDescent="0.35">
      <c r="A752">
        <v>602589</v>
      </c>
      <c r="B752" t="s">
        <v>45</v>
      </c>
      <c r="C752" t="s">
        <v>35</v>
      </c>
      <c r="D752" t="s">
        <v>119</v>
      </c>
      <c r="E752" t="s">
        <v>841</v>
      </c>
      <c r="F752" t="s">
        <v>58</v>
      </c>
      <c r="G752" t="s">
        <v>39</v>
      </c>
      <c r="H752" s="1">
        <v>44479</v>
      </c>
      <c r="I752" s="1">
        <v>44332</v>
      </c>
      <c r="J752" s="1">
        <v>44329</v>
      </c>
      <c r="K752" t="s">
        <v>49</v>
      </c>
      <c r="L752" s="1">
        <v>44360</v>
      </c>
      <c r="M752">
        <v>773168</v>
      </c>
      <c r="N752" t="s">
        <v>41</v>
      </c>
      <c r="O752" t="s">
        <v>86</v>
      </c>
      <c r="P752" t="s">
        <v>51</v>
      </c>
      <c r="Q752" t="s">
        <v>44</v>
      </c>
      <c r="R752">
        <v>25200</v>
      </c>
      <c r="S752">
        <v>2.6200000000000001E-2</v>
      </c>
      <c r="T752">
        <v>118.73</v>
      </c>
      <c r="U752">
        <v>9.6199999999999994E-2</v>
      </c>
      <c r="V752">
        <v>3700</v>
      </c>
      <c r="W752">
        <v>7</v>
      </c>
      <c r="X752">
        <v>4170</v>
      </c>
    </row>
    <row r="753" spans="1:24" x14ac:dyDescent="0.35">
      <c r="A753">
        <v>990430</v>
      </c>
      <c r="B753" t="s">
        <v>147</v>
      </c>
      <c r="C753" t="s">
        <v>35</v>
      </c>
      <c r="D753" t="s">
        <v>119</v>
      </c>
      <c r="E753" t="s">
        <v>840</v>
      </c>
      <c r="F753" t="s">
        <v>58</v>
      </c>
      <c r="G753" t="s">
        <v>39</v>
      </c>
      <c r="H753" s="1">
        <v>44480</v>
      </c>
      <c r="I753" s="1">
        <v>44301</v>
      </c>
      <c r="J753" s="1">
        <v>44422</v>
      </c>
      <c r="K753" t="s">
        <v>49</v>
      </c>
      <c r="L753" s="1">
        <v>44453</v>
      </c>
      <c r="M753">
        <v>1214411</v>
      </c>
      <c r="N753" t="s">
        <v>41</v>
      </c>
      <c r="O753" t="s">
        <v>81</v>
      </c>
      <c r="P753" t="s">
        <v>51</v>
      </c>
      <c r="Q753" t="s">
        <v>44</v>
      </c>
      <c r="R753">
        <v>28800</v>
      </c>
      <c r="S753">
        <v>3.9600000000000003E-2</v>
      </c>
      <c r="T753">
        <v>218.05</v>
      </c>
      <c r="U753">
        <v>0.12690000000000001</v>
      </c>
      <c r="V753">
        <v>6500</v>
      </c>
      <c r="W753">
        <v>11</v>
      </c>
      <c r="X753">
        <v>7836</v>
      </c>
    </row>
    <row r="754" spans="1:24" x14ac:dyDescent="0.35">
      <c r="A754">
        <v>710582</v>
      </c>
      <c r="B754" t="s">
        <v>76</v>
      </c>
      <c r="C754" t="s">
        <v>35</v>
      </c>
      <c r="D754" t="s">
        <v>67</v>
      </c>
      <c r="E754" t="s">
        <v>842</v>
      </c>
      <c r="F754" t="s">
        <v>58</v>
      </c>
      <c r="G754" t="s">
        <v>39</v>
      </c>
      <c r="H754" s="1">
        <v>44266</v>
      </c>
      <c r="I754" s="1">
        <v>44271</v>
      </c>
      <c r="J754" s="1">
        <v>44268</v>
      </c>
      <c r="K754" t="s">
        <v>49</v>
      </c>
      <c r="L754" s="1">
        <v>44299</v>
      </c>
      <c r="M754">
        <v>903347</v>
      </c>
      <c r="N754" t="s">
        <v>41</v>
      </c>
      <c r="O754" t="s">
        <v>84</v>
      </c>
      <c r="P754" t="s">
        <v>51</v>
      </c>
      <c r="Q754" t="s">
        <v>44</v>
      </c>
      <c r="R754">
        <v>54000</v>
      </c>
      <c r="S754">
        <v>7.0900000000000005E-2</v>
      </c>
      <c r="T754">
        <v>130.47</v>
      </c>
      <c r="U754">
        <v>0.1074</v>
      </c>
      <c r="V754">
        <v>4000</v>
      </c>
      <c r="W754">
        <v>24</v>
      </c>
      <c r="X754">
        <v>4596</v>
      </c>
    </row>
    <row r="755" spans="1:24" x14ac:dyDescent="0.35">
      <c r="A755">
        <v>999669</v>
      </c>
      <c r="B755" t="s">
        <v>45</v>
      </c>
      <c r="C755" t="s">
        <v>35</v>
      </c>
      <c r="D755" t="s">
        <v>52</v>
      </c>
      <c r="E755" t="s">
        <v>843</v>
      </c>
      <c r="F755" t="s">
        <v>58</v>
      </c>
      <c r="G755" t="s">
        <v>39</v>
      </c>
      <c r="H755" s="1">
        <v>44480</v>
      </c>
      <c r="I755" s="1">
        <v>44332</v>
      </c>
      <c r="J755" s="1">
        <v>44483</v>
      </c>
      <c r="K755" t="s">
        <v>49</v>
      </c>
      <c r="L755" s="1">
        <v>44514</v>
      </c>
      <c r="M755">
        <v>1225058</v>
      </c>
      <c r="N755" t="s">
        <v>41</v>
      </c>
      <c r="O755" t="s">
        <v>84</v>
      </c>
      <c r="P755" t="s">
        <v>51</v>
      </c>
      <c r="Q755" t="s">
        <v>44</v>
      </c>
      <c r="R755">
        <v>20000</v>
      </c>
      <c r="S755">
        <v>4.7399999999999998E-2</v>
      </c>
      <c r="T755">
        <v>267.33</v>
      </c>
      <c r="U755">
        <v>0.1242</v>
      </c>
      <c r="V755">
        <v>8000</v>
      </c>
      <c r="W755">
        <v>8</v>
      </c>
      <c r="X755">
        <v>9620</v>
      </c>
    </row>
    <row r="756" spans="1:24" x14ac:dyDescent="0.35">
      <c r="A756">
        <v>882760</v>
      </c>
      <c r="B756" t="s">
        <v>45</v>
      </c>
      <c r="C756" t="s">
        <v>35</v>
      </c>
      <c r="D756" t="s">
        <v>36</v>
      </c>
      <c r="E756" t="s">
        <v>844</v>
      </c>
      <c r="F756" t="s">
        <v>58</v>
      </c>
      <c r="G756" t="s">
        <v>39</v>
      </c>
      <c r="H756" s="1">
        <v>44450</v>
      </c>
      <c r="I756" s="1">
        <v>44299</v>
      </c>
      <c r="J756" s="1">
        <v>44329</v>
      </c>
      <c r="K756" t="s">
        <v>49</v>
      </c>
      <c r="L756" s="1">
        <v>44360</v>
      </c>
      <c r="M756">
        <v>1098001</v>
      </c>
      <c r="N756" t="s">
        <v>41</v>
      </c>
      <c r="O756" t="s">
        <v>84</v>
      </c>
      <c r="P756" t="s">
        <v>51</v>
      </c>
      <c r="Q756" t="s">
        <v>44</v>
      </c>
      <c r="R756">
        <v>30000</v>
      </c>
      <c r="S756">
        <v>0.15679999999999999</v>
      </c>
      <c r="T756">
        <v>66.84</v>
      </c>
      <c r="U756">
        <v>0.1242</v>
      </c>
      <c r="V756">
        <v>2000</v>
      </c>
      <c r="W756">
        <v>28</v>
      </c>
      <c r="X756">
        <v>2298</v>
      </c>
    </row>
    <row r="757" spans="1:24" x14ac:dyDescent="0.35">
      <c r="A757">
        <v>666141</v>
      </c>
      <c r="B757" t="s">
        <v>95</v>
      </c>
      <c r="C757" t="s">
        <v>35</v>
      </c>
      <c r="D757" t="s">
        <v>36</v>
      </c>
      <c r="E757" t="s">
        <v>845</v>
      </c>
      <c r="F757" t="s">
        <v>58</v>
      </c>
      <c r="G757" t="s">
        <v>39</v>
      </c>
      <c r="H757" s="1">
        <v>44238</v>
      </c>
      <c r="I757" s="1">
        <v>44242</v>
      </c>
      <c r="J757" s="1">
        <v>44419</v>
      </c>
      <c r="K757" t="s">
        <v>49</v>
      </c>
      <c r="L757" s="1">
        <v>44450</v>
      </c>
      <c r="M757">
        <v>851664</v>
      </c>
      <c r="N757" t="s">
        <v>41</v>
      </c>
      <c r="O757" t="s">
        <v>81</v>
      </c>
      <c r="P757" t="s">
        <v>51</v>
      </c>
      <c r="Q757" t="s">
        <v>44</v>
      </c>
      <c r="R757">
        <v>36000</v>
      </c>
      <c r="S757">
        <v>0.183</v>
      </c>
      <c r="T757">
        <v>157.4</v>
      </c>
      <c r="U757">
        <v>0.1111</v>
      </c>
      <c r="V757">
        <v>4800</v>
      </c>
      <c r="W757">
        <v>15</v>
      </c>
      <c r="X757">
        <v>5051</v>
      </c>
    </row>
    <row r="758" spans="1:24" x14ac:dyDescent="0.35">
      <c r="A758">
        <v>698460</v>
      </c>
      <c r="B758" t="s">
        <v>45</v>
      </c>
      <c r="C758" t="s">
        <v>35</v>
      </c>
      <c r="D758" t="s">
        <v>36</v>
      </c>
      <c r="E758" t="s">
        <v>846</v>
      </c>
      <c r="F758" t="s">
        <v>58</v>
      </c>
      <c r="G758" t="s">
        <v>39</v>
      </c>
      <c r="H758" s="1">
        <v>44266</v>
      </c>
      <c r="I758" s="1">
        <v>44243</v>
      </c>
      <c r="J758" s="1">
        <v>44330</v>
      </c>
      <c r="K758" t="s">
        <v>49</v>
      </c>
      <c r="L758" s="1">
        <v>44361</v>
      </c>
      <c r="M758">
        <v>889906</v>
      </c>
      <c r="N758" t="s">
        <v>41</v>
      </c>
      <c r="O758" t="s">
        <v>81</v>
      </c>
      <c r="P758" t="s">
        <v>51</v>
      </c>
      <c r="Q758" t="s">
        <v>44</v>
      </c>
      <c r="R758">
        <v>36000</v>
      </c>
      <c r="S758">
        <v>0.1173</v>
      </c>
      <c r="T758">
        <v>327.91</v>
      </c>
      <c r="U758">
        <v>0.1111</v>
      </c>
      <c r="V758">
        <v>10000</v>
      </c>
      <c r="W758">
        <v>11</v>
      </c>
      <c r="X758">
        <v>11996</v>
      </c>
    </row>
    <row r="759" spans="1:24" x14ac:dyDescent="0.35">
      <c r="A759">
        <v>633453</v>
      </c>
      <c r="B759" t="s">
        <v>158</v>
      </c>
      <c r="C759" t="s">
        <v>35</v>
      </c>
      <c r="D759" t="s">
        <v>52</v>
      </c>
      <c r="E759" t="s">
        <v>847</v>
      </c>
      <c r="F759" t="s">
        <v>58</v>
      </c>
      <c r="G759" t="s">
        <v>39</v>
      </c>
      <c r="H759" s="1">
        <v>44540</v>
      </c>
      <c r="I759" s="1">
        <v>44240</v>
      </c>
      <c r="J759" s="1">
        <v>44240</v>
      </c>
      <c r="K759" t="s">
        <v>49</v>
      </c>
      <c r="L759" s="1">
        <v>44268</v>
      </c>
      <c r="M759">
        <v>811539</v>
      </c>
      <c r="N759" t="s">
        <v>41</v>
      </c>
      <c r="O759" t="s">
        <v>94</v>
      </c>
      <c r="P759" t="s">
        <v>51</v>
      </c>
      <c r="Q759" t="s">
        <v>44</v>
      </c>
      <c r="R759">
        <v>10800</v>
      </c>
      <c r="S759">
        <v>0.18890000000000001</v>
      </c>
      <c r="T759">
        <v>79.36</v>
      </c>
      <c r="U759">
        <v>8.8800000000000004E-2</v>
      </c>
      <c r="V759">
        <v>2500</v>
      </c>
      <c r="W759">
        <v>16</v>
      </c>
      <c r="X759">
        <v>2819</v>
      </c>
    </row>
    <row r="760" spans="1:24" x14ac:dyDescent="0.35">
      <c r="A760">
        <v>680444</v>
      </c>
      <c r="B760" t="s">
        <v>72</v>
      </c>
      <c r="C760" t="s">
        <v>35</v>
      </c>
      <c r="D760" t="s">
        <v>67</v>
      </c>
      <c r="E760" t="s">
        <v>848</v>
      </c>
      <c r="F760" t="s">
        <v>58</v>
      </c>
      <c r="G760" t="s">
        <v>39</v>
      </c>
      <c r="H760" s="1">
        <v>44238</v>
      </c>
      <c r="I760" s="1">
        <v>44513</v>
      </c>
      <c r="J760" s="1">
        <v>44450</v>
      </c>
      <c r="K760" t="s">
        <v>49</v>
      </c>
      <c r="L760" s="1">
        <v>44480</v>
      </c>
      <c r="M760">
        <v>869249</v>
      </c>
      <c r="N760" t="s">
        <v>41</v>
      </c>
      <c r="O760" t="s">
        <v>81</v>
      </c>
      <c r="P760" t="s">
        <v>51</v>
      </c>
      <c r="Q760" t="s">
        <v>44</v>
      </c>
      <c r="R760">
        <v>74880</v>
      </c>
      <c r="S760">
        <v>0.2155</v>
      </c>
      <c r="T760">
        <v>114.77</v>
      </c>
      <c r="U760">
        <v>0.1111</v>
      </c>
      <c r="V760">
        <v>3500</v>
      </c>
      <c r="W760">
        <v>24</v>
      </c>
      <c r="X760">
        <v>3683</v>
      </c>
    </row>
    <row r="761" spans="1:24" x14ac:dyDescent="0.35">
      <c r="A761">
        <v>580245</v>
      </c>
      <c r="B761" t="s">
        <v>56</v>
      </c>
      <c r="C761" t="s">
        <v>35</v>
      </c>
      <c r="D761" t="s">
        <v>52</v>
      </c>
      <c r="E761" t="s">
        <v>849</v>
      </c>
      <c r="F761" t="s">
        <v>58</v>
      </c>
      <c r="G761" t="s">
        <v>39</v>
      </c>
      <c r="H761" s="1">
        <v>44449</v>
      </c>
      <c r="I761" s="1">
        <v>44484</v>
      </c>
      <c r="J761" s="1">
        <v>44329</v>
      </c>
      <c r="K761" t="s">
        <v>49</v>
      </c>
      <c r="L761" s="1">
        <v>44360</v>
      </c>
      <c r="M761">
        <v>745932</v>
      </c>
      <c r="N761" t="s">
        <v>41</v>
      </c>
      <c r="O761" t="s">
        <v>84</v>
      </c>
      <c r="P761" t="s">
        <v>51</v>
      </c>
      <c r="Q761" t="s">
        <v>44</v>
      </c>
      <c r="R761">
        <v>80000</v>
      </c>
      <c r="S761">
        <v>0.21329999999999999</v>
      </c>
      <c r="T761">
        <v>247.29</v>
      </c>
      <c r="U761">
        <v>0.1149</v>
      </c>
      <c r="V761">
        <v>7500</v>
      </c>
      <c r="W761">
        <v>39</v>
      </c>
      <c r="X761">
        <v>8880</v>
      </c>
    </row>
    <row r="762" spans="1:24" x14ac:dyDescent="0.35">
      <c r="A762">
        <v>740551</v>
      </c>
      <c r="B762" t="s">
        <v>163</v>
      </c>
      <c r="C762" t="s">
        <v>35</v>
      </c>
      <c r="D762" t="s">
        <v>36</v>
      </c>
      <c r="E762" t="s">
        <v>850</v>
      </c>
      <c r="F762" t="s">
        <v>58</v>
      </c>
      <c r="G762" t="s">
        <v>39</v>
      </c>
      <c r="H762" s="1">
        <v>44297</v>
      </c>
      <c r="I762" s="1">
        <v>44332</v>
      </c>
      <c r="J762" s="1">
        <v>44330</v>
      </c>
      <c r="K762" t="s">
        <v>49</v>
      </c>
      <c r="L762" s="1">
        <v>44361</v>
      </c>
      <c r="M762">
        <v>938281</v>
      </c>
      <c r="N762" t="s">
        <v>41</v>
      </c>
      <c r="O762" t="s">
        <v>94</v>
      </c>
      <c r="P762" t="s">
        <v>51</v>
      </c>
      <c r="Q762" t="s">
        <v>44</v>
      </c>
      <c r="R762">
        <v>19200</v>
      </c>
      <c r="S762">
        <v>6.6900000000000001E-2</v>
      </c>
      <c r="T762">
        <v>161.32</v>
      </c>
      <c r="U762">
        <v>9.9900000000000003E-2</v>
      </c>
      <c r="V762">
        <v>5000</v>
      </c>
      <c r="W762">
        <v>6</v>
      </c>
      <c r="X762">
        <v>5807</v>
      </c>
    </row>
    <row r="763" spans="1:24" x14ac:dyDescent="0.35">
      <c r="A763">
        <v>741868</v>
      </c>
      <c r="B763" t="s">
        <v>107</v>
      </c>
      <c r="C763" t="s">
        <v>35</v>
      </c>
      <c r="D763" t="s">
        <v>36</v>
      </c>
      <c r="E763" t="s">
        <v>851</v>
      </c>
      <c r="F763" t="s">
        <v>58</v>
      </c>
      <c r="G763" t="s">
        <v>39</v>
      </c>
      <c r="H763" s="1">
        <v>44327</v>
      </c>
      <c r="I763" s="1">
        <v>44268</v>
      </c>
      <c r="J763" s="1">
        <v>44268</v>
      </c>
      <c r="K763" t="s">
        <v>49</v>
      </c>
      <c r="L763" s="1">
        <v>44299</v>
      </c>
      <c r="M763">
        <v>939876</v>
      </c>
      <c r="N763" t="s">
        <v>41</v>
      </c>
      <c r="O763" t="s">
        <v>60</v>
      </c>
      <c r="P763" t="s">
        <v>51</v>
      </c>
      <c r="Q763" t="s">
        <v>44</v>
      </c>
      <c r="R763">
        <v>41600</v>
      </c>
      <c r="S763">
        <v>3.6600000000000001E-2</v>
      </c>
      <c r="T763">
        <v>260.36</v>
      </c>
      <c r="U763">
        <v>0.10589999999999999</v>
      </c>
      <c r="V763">
        <v>8000</v>
      </c>
      <c r="W763">
        <v>5</v>
      </c>
      <c r="X763">
        <v>9143</v>
      </c>
    </row>
    <row r="764" spans="1:24" x14ac:dyDescent="0.35">
      <c r="A764">
        <v>726232</v>
      </c>
      <c r="B764" t="s">
        <v>61</v>
      </c>
      <c r="C764" t="s">
        <v>35</v>
      </c>
      <c r="D764" t="s">
        <v>92</v>
      </c>
      <c r="E764" t="s">
        <v>852</v>
      </c>
      <c r="F764" t="s">
        <v>58</v>
      </c>
      <c r="G764" t="s">
        <v>39</v>
      </c>
      <c r="H764" s="1">
        <v>44297</v>
      </c>
      <c r="I764" s="1">
        <v>44240</v>
      </c>
      <c r="J764" s="1">
        <v>44209</v>
      </c>
      <c r="K764" t="s">
        <v>49</v>
      </c>
      <c r="L764" s="1">
        <v>44240</v>
      </c>
      <c r="M764">
        <v>921570</v>
      </c>
      <c r="N764" t="s">
        <v>41</v>
      </c>
      <c r="O764" t="s">
        <v>84</v>
      </c>
      <c r="P764" t="s">
        <v>51</v>
      </c>
      <c r="Q764" t="s">
        <v>44</v>
      </c>
      <c r="R764">
        <v>40000</v>
      </c>
      <c r="S764">
        <v>0.19289999999999999</v>
      </c>
      <c r="T764">
        <v>212.01</v>
      </c>
      <c r="U764">
        <v>0.1074</v>
      </c>
      <c r="V764">
        <v>6500</v>
      </c>
      <c r="W764">
        <v>18</v>
      </c>
      <c r="X764">
        <v>7416</v>
      </c>
    </row>
    <row r="765" spans="1:24" x14ac:dyDescent="0.35">
      <c r="A765">
        <v>1002790</v>
      </c>
      <c r="B765" t="s">
        <v>107</v>
      </c>
      <c r="C765" t="s">
        <v>35</v>
      </c>
      <c r="D765" t="s">
        <v>67</v>
      </c>
      <c r="E765" t="s">
        <v>853</v>
      </c>
      <c r="F765" t="s">
        <v>58</v>
      </c>
      <c r="G765" t="s">
        <v>39</v>
      </c>
      <c r="H765" s="1">
        <v>44480</v>
      </c>
      <c r="I765" s="1">
        <v>44514</v>
      </c>
      <c r="J765" s="1">
        <v>44514</v>
      </c>
      <c r="K765" t="s">
        <v>49</v>
      </c>
      <c r="L765" s="1">
        <v>44544</v>
      </c>
      <c r="M765">
        <v>1228866</v>
      </c>
      <c r="N765" t="s">
        <v>41</v>
      </c>
      <c r="O765" t="s">
        <v>94</v>
      </c>
      <c r="P765" t="s">
        <v>51</v>
      </c>
      <c r="Q765" t="s">
        <v>44</v>
      </c>
      <c r="R765">
        <v>30000</v>
      </c>
      <c r="S765">
        <v>9.8599999999999993E-2</v>
      </c>
      <c r="T765">
        <v>135.35</v>
      </c>
      <c r="U765">
        <v>9.9099999999999994E-2</v>
      </c>
      <c r="V765">
        <v>4200</v>
      </c>
      <c r="W765">
        <v>32</v>
      </c>
      <c r="X765">
        <v>4872</v>
      </c>
    </row>
    <row r="766" spans="1:24" x14ac:dyDescent="0.35">
      <c r="A766">
        <v>683909</v>
      </c>
      <c r="B766" t="s">
        <v>61</v>
      </c>
      <c r="C766" t="s">
        <v>35</v>
      </c>
      <c r="D766" t="s">
        <v>36</v>
      </c>
      <c r="E766" t="s">
        <v>854</v>
      </c>
      <c r="F766" t="s">
        <v>58</v>
      </c>
      <c r="G766" t="s">
        <v>39</v>
      </c>
      <c r="H766" s="1">
        <v>44238</v>
      </c>
      <c r="I766" s="1">
        <v>44269</v>
      </c>
      <c r="J766" s="1">
        <v>44269</v>
      </c>
      <c r="K766" t="s">
        <v>49</v>
      </c>
      <c r="L766" s="1">
        <v>44300</v>
      </c>
      <c r="M766">
        <v>873292</v>
      </c>
      <c r="N766" t="s">
        <v>41</v>
      </c>
      <c r="O766" t="s">
        <v>86</v>
      </c>
      <c r="P766" t="s">
        <v>51</v>
      </c>
      <c r="Q766" t="s">
        <v>44</v>
      </c>
      <c r="R766">
        <v>40000</v>
      </c>
      <c r="S766">
        <v>0.22739999999999999</v>
      </c>
      <c r="T766">
        <v>81.11</v>
      </c>
      <c r="U766">
        <v>0.1037</v>
      </c>
      <c r="V766">
        <v>2500</v>
      </c>
      <c r="W766">
        <v>23</v>
      </c>
      <c r="X766">
        <v>2920</v>
      </c>
    </row>
    <row r="767" spans="1:24" x14ac:dyDescent="0.35">
      <c r="A767">
        <v>669286</v>
      </c>
      <c r="B767" t="s">
        <v>56</v>
      </c>
      <c r="C767" t="s">
        <v>35</v>
      </c>
      <c r="D767" t="s">
        <v>92</v>
      </c>
      <c r="E767" t="s">
        <v>855</v>
      </c>
      <c r="F767" t="s">
        <v>58</v>
      </c>
      <c r="G767" t="s">
        <v>39</v>
      </c>
      <c r="H767" s="1">
        <v>44238</v>
      </c>
      <c r="I767" s="1">
        <v>44392</v>
      </c>
      <c r="J767" s="1">
        <v>44241</v>
      </c>
      <c r="K767" t="s">
        <v>49</v>
      </c>
      <c r="L767" s="1">
        <v>44269</v>
      </c>
      <c r="M767">
        <v>855754</v>
      </c>
      <c r="N767" t="s">
        <v>41</v>
      </c>
      <c r="O767" t="s">
        <v>60</v>
      </c>
      <c r="P767" t="s">
        <v>51</v>
      </c>
      <c r="Q767" t="s">
        <v>44</v>
      </c>
      <c r="R767">
        <v>14400</v>
      </c>
      <c r="S767">
        <v>0.1933</v>
      </c>
      <c r="T767">
        <v>96.81</v>
      </c>
      <c r="U767">
        <v>0.1</v>
      </c>
      <c r="V767">
        <v>3000</v>
      </c>
      <c r="W767">
        <v>14</v>
      </c>
      <c r="X767">
        <v>3485</v>
      </c>
    </row>
    <row r="768" spans="1:24" x14ac:dyDescent="0.35">
      <c r="A768">
        <v>390193</v>
      </c>
      <c r="B768" t="s">
        <v>101</v>
      </c>
      <c r="C768" t="s">
        <v>35</v>
      </c>
      <c r="D768" t="s">
        <v>67</v>
      </c>
      <c r="E768" t="s">
        <v>856</v>
      </c>
      <c r="F768" t="s">
        <v>58</v>
      </c>
      <c r="G768" t="s">
        <v>39</v>
      </c>
      <c r="H768" s="1">
        <v>44295</v>
      </c>
      <c r="I768" s="1">
        <v>44332</v>
      </c>
      <c r="J768" s="1">
        <v>44327</v>
      </c>
      <c r="K768" t="s">
        <v>49</v>
      </c>
      <c r="L768" s="1">
        <v>44358</v>
      </c>
      <c r="M768">
        <v>425024</v>
      </c>
      <c r="N768" t="s">
        <v>41</v>
      </c>
      <c r="O768" t="s">
        <v>60</v>
      </c>
      <c r="P768" t="s">
        <v>51</v>
      </c>
      <c r="Q768" t="s">
        <v>44</v>
      </c>
      <c r="R768">
        <v>72000</v>
      </c>
      <c r="S768">
        <v>3.73E-2</v>
      </c>
      <c r="T768">
        <v>312.20999999999998</v>
      </c>
      <c r="U768">
        <v>0.11260000000000001</v>
      </c>
      <c r="V768">
        <v>9500</v>
      </c>
      <c r="W768">
        <v>25</v>
      </c>
      <c r="X768">
        <v>11054</v>
      </c>
    </row>
    <row r="769" spans="1:24" x14ac:dyDescent="0.35">
      <c r="A769">
        <v>634978</v>
      </c>
      <c r="B769" t="s">
        <v>45</v>
      </c>
      <c r="C769" t="s">
        <v>35</v>
      </c>
      <c r="D769" t="s">
        <v>92</v>
      </c>
      <c r="E769" t="s">
        <v>857</v>
      </c>
      <c r="F769" t="s">
        <v>38</v>
      </c>
      <c r="G769" t="s">
        <v>39</v>
      </c>
      <c r="H769" s="1">
        <v>44540</v>
      </c>
      <c r="I769" s="1">
        <v>44210</v>
      </c>
      <c r="J769" s="1">
        <v>44210</v>
      </c>
      <c r="K769" t="s">
        <v>49</v>
      </c>
      <c r="L769" s="1">
        <v>44241</v>
      </c>
      <c r="M769">
        <v>813425</v>
      </c>
      <c r="N769" t="s">
        <v>41</v>
      </c>
      <c r="O769" t="s">
        <v>170</v>
      </c>
      <c r="P769" t="s">
        <v>51</v>
      </c>
      <c r="Q769" t="s">
        <v>44</v>
      </c>
      <c r="R769">
        <v>45000</v>
      </c>
      <c r="S769">
        <v>5.8900000000000001E-2</v>
      </c>
      <c r="T769">
        <v>333.25</v>
      </c>
      <c r="U769">
        <v>0.12230000000000001</v>
      </c>
      <c r="V769">
        <v>10000</v>
      </c>
      <c r="W769">
        <v>7</v>
      </c>
      <c r="X769">
        <v>11997</v>
      </c>
    </row>
    <row r="770" spans="1:24" x14ac:dyDescent="0.35">
      <c r="A770">
        <v>684571</v>
      </c>
      <c r="B770" t="s">
        <v>45</v>
      </c>
      <c r="C770" t="s">
        <v>35</v>
      </c>
      <c r="D770" t="s">
        <v>92</v>
      </c>
      <c r="E770" t="s">
        <v>858</v>
      </c>
      <c r="F770" t="s">
        <v>38</v>
      </c>
      <c r="G770" t="s">
        <v>39</v>
      </c>
      <c r="H770" s="1">
        <v>44266</v>
      </c>
      <c r="I770" s="1">
        <v>44332</v>
      </c>
      <c r="J770" s="1">
        <v>44298</v>
      </c>
      <c r="K770" t="s">
        <v>49</v>
      </c>
      <c r="L770" s="1">
        <v>44328</v>
      </c>
      <c r="M770">
        <v>874062</v>
      </c>
      <c r="N770" t="s">
        <v>41</v>
      </c>
      <c r="O770" t="s">
        <v>71</v>
      </c>
      <c r="P770" t="s">
        <v>51</v>
      </c>
      <c r="Q770" t="s">
        <v>44</v>
      </c>
      <c r="R770">
        <v>23766</v>
      </c>
      <c r="S770">
        <v>8.3299999999999999E-2</v>
      </c>
      <c r="T770">
        <v>60.71</v>
      </c>
      <c r="U770">
        <v>0.13059999999999999</v>
      </c>
      <c r="V770">
        <v>1800</v>
      </c>
      <c r="W770">
        <v>7</v>
      </c>
      <c r="X770">
        <v>2018</v>
      </c>
    </row>
    <row r="771" spans="1:24" x14ac:dyDescent="0.35">
      <c r="A771">
        <v>495971</v>
      </c>
      <c r="B771" t="s">
        <v>76</v>
      </c>
      <c r="C771" t="s">
        <v>35</v>
      </c>
      <c r="D771" t="s">
        <v>62</v>
      </c>
      <c r="E771" t="s">
        <v>859</v>
      </c>
      <c r="F771" t="s">
        <v>38</v>
      </c>
      <c r="G771" t="s">
        <v>39</v>
      </c>
      <c r="H771" s="1">
        <v>44265</v>
      </c>
      <c r="I771" s="1">
        <v>44332</v>
      </c>
      <c r="J771" s="1">
        <v>44299</v>
      </c>
      <c r="K771" t="s">
        <v>49</v>
      </c>
      <c r="L771" s="1">
        <v>44329</v>
      </c>
      <c r="M771">
        <v>635400</v>
      </c>
      <c r="N771" t="s">
        <v>41</v>
      </c>
      <c r="O771" t="s">
        <v>54</v>
      </c>
      <c r="P771" t="s">
        <v>51</v>
      </c>
      <c r="Q771" t="s">
        <v>44</v>
      </c>
      <c r="R771">
        <v>120000</v>
      </c>
      <c r="S771">
        <v>0.1447</v>
      </c>
      <c r="T771">
        <v>164.57</v>
      </c>
      <c r="U771">
        <v>0.14219999999999999</v>
      </c>
      <c r="V771">
        <v>4800</v>
      </c>
      <c r="W771">
        <v>31</v>
      </c>
      <c r="X771">
        <v>5924</v>
      </c>
    </row>
    <row r="772" spans="1:24" x14ac:dyDescent="0.35">
      <c r="A772">
        <v>882700</v>
      </c>
      <c r="B772" t="s">
        <v>45</v>
      </c>
      <c r="C772" t="s">
        <v>35</v>
      </c>
      <c r="D772" t="s">
        <v>119</v>
      </c>
      <c r="E772" t="s">
        <v>860</v>
      </c>
      <c r="F772" t="s">
        <v>38</v>
      </c>
      <c r="G772" t="s">
        <v>39</v>
      </c>
      <c r="H772" s="1">
        <v>44450</v>
      </c>
      <c r="I772" s="1">
        <v>44453</v>
      </c>
      <c r="J772" s="1">
        <v>44483</v>
      </c>
      <c r="K772" t="s">
        <v>49</v>
      </c>
      <c r="L772" s="1">
        <v>44514</v>
      </c>
      <c r="M772">
        <v>1097946</v>
      </c>
      <c r="N772" t="s">
        <v>41</v>
      </c>
      <c r="O772" t="s">
        <v>170</v>
      </c>
      <c r="P772" t="s">
        <v>51</v>
      </c>
      <c r="Q772" t="s">
        <v>44</v>
      </c>
      <c r="R772">
        <v>19200</v>
      </c>
      <c r="S772">
        <v>7.6300000000000007E-2</v>
      </c>
      <c r="T772">
        <v>67.87</v>
      </c>
      <c r="U772">
        <v>0.13489999999999999</v>
      </c>
      <c r="V772">
        <v>2000</v>
      </c>
      <c r="W772">
        <v>3</v>
      </c>
      <c r="X772">
        <v>2443</v>
      </c>
    </row>
    <row r="773" spans="1:24" x14ac:dyDescent="0.35">
      <c r="A773">
        <v>395663</v>
      </c>
      <c r="B773" t="s">
        <v>95</v>
      </c>
      <c r="C773" t="s">
        <v>35</v>
      </c>
      <c r="D773" t="s">
        <v>119</v>
      </c>
      <c r="F773" t="s">
        <v>38</v>
      </c>
      <c r="G773" t="s">
        <v>39</v>
      </c>
      <c r="H773" s="1">
        <v>44325</v>
      </c>
      <c r="I773" s="1">
        <v>44484</v>
      </c>
      <c r="J773" s="1">
        <v>44328</v>
      </c>
      <c r="K773" t="s">
        <v>49</v>
      </c>
      <c r="L773" s="1">
        <v>44359</v>
      </c>
      <c r="M773">
        <v>246583</v>
      </c>
      <c r="N773" t="s">
        <v>41</v>
      </c>
      <c r="O773" t="s">
        <v>54</v>
      </c>
      <c r="P773" t="s">
        <v>51</v>
      </c>
      <c r="Q773" t="s">
        <v>44</v>
      </c>
      <c r="R773">
        <v>70000</v>
      </c>
      <c r="S773">
        <v>0.21529999999999999</v>
      </c>
      <c r="T773">
        <v>238.53</v>
      </c>
      <c r="U773">
        <v>0.13789999999999999</v>
      </c>
      <c r="V773">
        <v>7000</v>
      </c>
      <c r="W773">
        <v>12</v>
      </c>
      <c r="X773">
        <v>8587</v>
      </c>
    </row>
    <row r="774" spans="1:24" x14ac:dyDescent="0.35">
      <c r="A774">
        <v>552806</v>
      </c>
      <c r="B774" t="s">
        <v>140</v>
      </c>
      <c r="C774" t="s">
        <v>35</v>
      </c>
      <c r="D774" t="s">
        <v>52</v>
      </c>
      <c r="E774" t="s">
        <v>861</v>
      </c>
      <c r="F774" t="s">
        <v>38</v>
      </c>
      <c r="G774" t="s">
        <v>39</v>
      </c>
      <c r="H774" s="1">
        <v>44418</v>
      </c>
      <c r="I774" s="1">
        <v>44210</v>
      </c>
      <c r="J774" s="1">
        <v>44421</v>
      </c>
      <c r="K774" t="s">
        <v>49</v>
      </c>
      <c r="L774" s="1">
        <v>44452</v>
      </c>
      <c r="M774">
        <v>712316</v>
      </c>
      <c r="N774" t="s">
        <v>41</v>
      </c>
      <c r="O774" t="s">
        <v>69</v>
      </c>
      <c r="P774" t="s">
        <v>51</v>
      </c>
      <c r="Q774" t="s">
        <v>44</v>
      </c>
      <c r="R774">
        <v>107000</v>
      </c>
      <c r="S774">
        <v>7.3300000000000004E-2</v>
      </c>
      <c r="T774">
        <v>136.68</v>
      </c>
      <c r="U774">
        <v>0.13980000000000001</v>
      </c>
      <c r="V774">
        <v>4000</v>
      </c>
      <c r="W774">
        <v>12</v>
      </c>
      <c r="X774">
        <v>4921</v>
      </c>
    </row>
    <row r="775" spans="1:24" x14ac:dyDescent="0.35">
      <c r="A775">
        <v>845342</v>
      </c>
      <c r="B775" t="s">
        <v>45</v>
      </c>
      <c r="C775" t="s">
        <v>35</v>
      </c>
      <c r="D775" t="s">
        <v>46</v>
      </c>
      <c r="E775" t="s">
        <v>862</v>
      </c>
      <c r="F775" t="s">
        <v>38</v>
      </c>
      <c r="G775" t="s">
        <v>39</v>
      </c>
      <c r="H775" s="1">
        <v>44450</v>
      </c>
      <c r="I775" s="1">
        <v>44271</v>
      </c>
      <c r="J775" s="1">
        <v>44452</v>
      </c>
      <c r="K775" t="s">
        <v>49</v>
      </c>
      <c r="L775" s="1">
        <v>44482</v>
      </c>
      <c r="M775">
        <v>1056532</v>
      </c>
      <c r="N775" t="s">
        <v>41</v>
      </c>
      <c r="O775" t="s">
        <v>170</v>
      </c>
      <c r="P775" t="s">
        <v>51</v>
      </c>
      <c r="Q775" t="s">
        <v>44</v>
      </c>
      <c r="R775">
        <v>170000</v>
      </c>
      <c r="S775">
        <v>0.16259999999999999</v>
      </c>
      <c r="T775">
        <v>572.72</v>
      </c>
      <c r="U775">
        <v>0.12989999999999999</v>
      </c>
      <c r="V775">
        <v>17000</v>
      </c>
      <c r="W775">
        <v>14</v>
      </c>
      <c r="X775">
        <v>20160</v>
      </c>
    </row>
    <row r="776" spans="1:24" x14ac:dyDescent="0.35">
      <c r="A776">
        <v>639770</v>
      </c>
      <c r="B776" t="s">
        <v>134</v>
      </c>
      <c r="C776" t="s">
        <v>35</v>
      </c>
      <c r="D776" t="s">
        <v>119</v>
      </c>
      <c r="E776" t="s">
        <v>863</v>
      </c>
      <c r="F776" t="s">
        <v>38</v>
      </c>
      <c r="G776" t="s">
        <v>39</v>
      </c>
      <c r="H776" s="1">
        <v>44207</v>
      </c>
      <c r="I776" s="1">
        <v>44238</v>
      </c>
      <c r="J776" s="1">
        <v>44238</v>
      </c>
      <c r="K776" t="s">
        <v>49</v>
      </c>
      <c r="L776" s="1">
        <v>44266</v>
      </c>
      <c r="M776">
        <v>819023</v>
      </c>
      <c r="N776" t="s">
        <v>41</v>
      </c>
      <c r="O776" t="s">
        <v>69</v>
      </c>
      <c r="P776" t="s">
        <v>51</v>
      </c>
      <c r="Q776" t="s">
        <v>44</v>
      </c>
      <c r="R776">
        <v>23000</v>
      </c>
      <c r="S776">
        <v>0.156</v>
      </c>
      <c r="T776">
        <v>261.06</v>
      </c>
      <c r="U776">
        <v>0.1298</v>
      </c>
      <c r="V776">
        <v>7750</v>
      </c>
      <c r="W776">
        <v>6</v>
      </c>
      <c r="X776">
        <v>7835</v>
      </c>
    </row>
    <row r="777" spans="1:24" x14ac:dyDescent="0.35">
      <c r="A777">
        <v>748900</v>
      </c>
      <c r="B777" t="s">
        <v>56</v>
      </c>
      <c r="C777" t="s">
        <v>35</v>
      </c>
      <c r="D777" t="s">
        <v>67</v>
      </c>
      <c r="E777" t="s">
        <v>864</v>
      </c>
      <c r="F777" t="s">
        <v>38</v>
      </c>
      <c r="G777" t="s">
        <v>39</v>
      </c>
      <c r="H777" s="1">
        <v>44327</v>
      </c>
      <c r="I777" s="1">
        <v>44330</v>
      </c>
      <c r="J777" s="1">
        <v>44361</v>
      </c>
      <c r="K777" t="s">
        <v>49</v>
      </c>
      <c r="L777" s="1">
        <v>44391</v>
      </c>
      <c r="M777">
        <v>948037</v>
      </c>
      <c r="N777" t="s">
        <v>41</v>
      </c>
      <c r="O777" t="s">
        <v>71</v>
      </c>
      <c r="P777" t="s">
        <v>51</v>
      </c>
      <c r="Q777" t="s">
        <v>44</v>
      </c>
      <c r="R777">
        <v>57600</v>
      </c>
      <c r="S777">
        <v>0.1173</v>
      </c>
      <c r="T777">
        <v>178.99</v>
      </c>
      <c r="U777">
        <v>0.13489999999999999</v>
      </c>
      <c r="V777">
        <v>5275</v>
      </c>
      <c r="W777">
        <v>11</v>
      </c>
      <c r="X777">
        <v>6443</v>
      </c>
    </row>
    <row r="778" spans="1:24" x14ac:dyDescent="0.35">
      <c r="A778">
        <v>406896</v>
      </c>
      <c r="B778" t="s">
        <v>459</v>
      </c>
      <c r="C778" t="s">
        <v>35</v>
      </c>
      <c r="D778" t="s">
        <v>92</v>
      </c>
      <c r="E778" t="s">
        <v>865</v>
      </c>
      <c r="F778" t="s">
        <v>38</v>
      </c>
      <c r="G778" t="s">
        <v>39</v>
      </c>
      <c r="H778" s="1">
        <v>44356</v>
      </c>
      <c r="I778" s="1">
        <v>44265</v>
      </c>
      <c r="J778" s="1">
        <v>44265</v>
      </c>
      <c r="K778" t="s">
        <v>49</v>
      </c>
      <c r="L778" s="1">
        <v>44296</v>
      </c>
      <c r="M778">
        <v>421981</v>
      </c>
      <c r="N778" t="s">
        <v>41</v>
      </c>
      <c r="O778" t="s">
        <v>69</v>
      </c>
      <c r="P778" t="s">
        <v>51</v>
      </c>
      <c r="Q778" t="s">
        <v>44</v>
      </c>
      <c r="R778">
        <v>45150</v>
      </c>
      <c r="S778">
        <v>0.18820000000000001</v>
      </c>
      <c r="T778">
        <v>607.87</v>
      </c>
      <c r="U778">
        <v>0.13159999999999999</v>
      </c>
      <c r="V778">
        <v>18000</v>
      </c>
      <c r="W778">
        <v>15</v>
      </c>
      <c r="X778">
        <v>19610</v>
      </c>
    </row>
    <row r="779" spans="1:24" x14ac:dyDescent="0.35">
      <c r="A779">
        <v>435921</v>
      </c>
      <c r="B779" t="s">
        <v>79</v>
      </c>
      <c r="C779" t="s">
        <v>35</v>
      </c>
      <c r="D779" t="s">
        <v>52</v>
      </c>
      <c r="E779" t="s">
        <v>866</v>
      </c>
      <c r="F779" t="s">
        <v>38</v>
      </c>
      <c r="G779" t="s">
        <v>39</v>
      </c>
      <c r="H779" s="1">
        <v>44417</v>
      </c>
      <c r="I779" s="1">
        <v>44332</v>
      </c>
      <c r="J779" s="1">
        <v>44451</v>
      </c>
      <c r="K779" t="s">
        <v>49</v>
      </c>
      <c r="L779" s="1">
        <v>44481</v>
      </c>
      <c r="M779">
        <v>521210</v>
      </c>
      <c r="N779" t="s">
        <v>41</v>
      </c>
      <c r="O779" t="s">
        <v>71</v>
      </c>
      <c r="P779" t="s">
        <v>51</v>
      </c>
      <c r="Q779" t="s">
        <v>44</v>
      </c>
      <c r="R779">
        <v>39500</v>
      </c>
      <c r="S779">
        <v>1.12E-2</v>
      </c>
      <c r="T779">
        <v>169.01</v>
      </c>
      <c r="U779">
        <v>0.13220000000000001</v>
      </c>
      <c r="V779">
        <v>5000</v>
      </c>
      <c r="W779">
        <v>9</v>
      </c>
      <c r="X779">
        <v>6084</v>
      </c>
    </row>
    <row r="780" spans="1:24" x14ac:dyDescent="0.35">
      <c r="A780">
        <v>894548</v>
      </c>
      <c r="B780" t="s">
        <v>95</v>
      </c>
      <c r="C780" t="s">
        <v>35</v>
      </c>
      <c r="D780" t="s">
        <v>136</v>
      </c>
      <c r="E780" t="s">
        <v>867</v>
      </c>
      <c r="F780" t="s">
        <v>38</v>
      </c>
      <c r="G780" t="s">
        <v>39</v>
      </c>
      <c r="H780" s="1">
        <v>44450</v>
      </c>
      <c r="I780" s="1">
        <v>44271</v>
      </c>
      <c r="J780" s="1">
        <v>44241</v>
      </c>
      <c r="K780" t="s">
        <v>49</v>
      </c>
      <c r="L780" s="1">
        <v>44269</v>
      </c>
      <c r="M780">
        <v>1169145</v>
      </c>
      <c r="N780" t="s">
        <v>41</v>
      </c>
      <c r="O780" t="s">
        <v>54</v>
      </c>
      <c r="P780" t="s">
        <v>51</v>
      </c>
      <c r="Q780" t="s">
        <v>44</v>
      </c>
      <c r="R780">
        <v>50000</v>
      </c>
      <c r="S780">
        <v>9.4299999999999995E-2</v>
      </c>
      <c r="T780">
        <v>168.66</v>
      </c>
      <c r="U780">
        <v>0.15959999999999999</v>
      </c>
      <c r="V780">
        <v>4800</v>
      </c>
      <c r="W780">
        <v>17</v>
      </c>
      <c r="X780">
        <v>5940</v>
      </c>
    </row>
    <row r="781" spans="1:24" x14ac:dyDescent="0.35">
      <c r="A781">
        <v>769097</v>
      </c>
      <c r="B781" t="s">
        <v>95</v>
      </c>
      <c r="C781" t="s">
        <v>35</v>
      </c>
      <c r="D781" t="s">
        <v>36</v>
      </c>
      <c r="E781" t="s">
        <v>868</v>
      </c>
      <c r="F781" t="s">
        <v>38</v>
      </c>
      <c r="G781" t="s">
        <v>39</v>
      </c>
      <c r="H781" s="1">
        <v>44327</v>
      </c>
      <c r="I781" s="1">
        <v>44302</v>
      </c>
      <c r="J781" s="1">
        <v>44241</v>
      </c>
      <c r="K781" t="s">
        <v>49</v>
      </c>
      <c r="L781" s="1">
        <v>44269</v>
      </c>
      <c r="M781">
        <v>970523</v>
      </c>
      <c r="N781" t="s">
        <v>41</v>
      </c>
      <c r="O781" t="s">
        <v>170</v>
      </c>
      <c r="P781" t="s">
        <v>51</v>
      </c>
      <c r="Q781" t="s">
        <v>44</v>
      </c>
      <c r="R781">
        <v>42500</v>
      </c>
      <c r="S781">
        <v>2.7400000000000001E-2</v>
      </c>
      <c r="T781">
        <v>134.76</v>
      </c>
      <c r="U781">
        <v>0.12989999999999999</v>
      </c>
      <c r="V781">
        <v>4000</v>
      </c>
      <c r="W781">
        <v>7</v>
      </c>
      <c r="X781">
        <v>4837</v>
      </c>
    </row>
    <row r="782" spans="1:24" x14ac:dyDescent="0.35">
      <c r="A782">
        <v>773247</v>
      </c>
      <c r="B782" t="s">
        <v>168</v>
      </c>
      <c r="C782" t="s">
        <v>35</v>
      </c>
      <c r="D782" t="s">
        <v>102</v>
      </c>
      <c r="E782" t="s">
        <v>869</v>
      </c>
      <c r="F782" t="s">
        <v>38</v>
      </c>
      <c r="G782" t="s">
        <v>39</v>
      </c>
      <c r="H782" s="1">
        <v>44358</v>
      </c>
      <c r="I782" s="1">
        <v>44511</v>
      </c>
      <c r="J782" s="1">
        <v>44480</v>
      </c>
      <c r="K782" t="s">
        <v>49</v>
      </c>
      <c r="L782" s="1">
        <v>44511</v>
      </c>
      <c r="M782">
        <v>975272</v>
      </c>
      <c r="N782" t="s">
        <v>41</v>
      </c>
      <c r="O782" t="s">
        <v>54</v>
      </c>
      <c r="P782" t="s">
        <v>51</v>
      </c>
      <c r="Q782" t="s">
        <v>44</v>
      </c>
      <c r="R782">
        <v>30000</v>
      </c>
      <c r="S782">
        <v>7.6399999999999996E-2</v>
      </c>
      <c r="T782">
        <v>146.07</v>
      </c>
      <c r="U782">
        <v>0.15229999999999999</v>
      </c>
      <c r="V782">
        <v>4200</v>
      </c>
      <c r="W782">
        <v>5</v>
      </c>
      <c r="X782">
        <v>4406</v>
      </c>
    </row>
    <row r="783" spans="1:24" x14ac:dyDescent="0.35">
      <c r="A783">
        <v>778066</v>
      </c>
      <c r="B783" t="s">
        <v>45</v>
      </c>
      <c r="C783" t="s">
        <v>35</v>
      </c>
      <c r="D783" t="s">
        <v>36</v>
      </c>
      <c r="E783" t="s">
        <v>870</v>
      </c>
      <c r="F783" t="s">
        <v>38</v>
      </c>
      <c r="G783" t="s">
        <v>39</v>
      </c>
      <c r="H783" s="1">
        <v>44358</v>
      </c>
      <c r="I783" s="1">
        <v>44243</v>
      </c>
      <c r="J783" s="1">
        <v>44268</v>
      </c>
      <c r="K783" t="s">
        <v>49</v>
      </c>
      <c r="L783" s="1">
        <v>44299</v>
      </c>
      <c r="M783">
        <v>980603</v>
      </c>
      <c r="N783" t="s">
        <v>41</v>
      </c>
      <c r="O783" t="s">
        <v>170</v>
      </c>
      <c r="P783" t="s">
        <v>51</v>
      </c>
      <c r="Q783" t="s">
        <v>44</v>
      </c>
      <c r="R783">
        <v>35000</v>
      </c>
      <c r="S783">
        <v>5.4899999999999997E-2</v>
      </c>
      <c r="T783">
        <v>67.38</v>
      </c>
      <c r="U783">
        <v>0.12989999999999999</v>
      </c>
      <c r="V783">
        <v>2000</v>
      </c>
      <c r="W783">
        <v>10</v>
      </c>
      <c r="X783">
        <v>2343</v>
      </c>
    </row>
    <row r="784" spans="1:24" x14ac:dyDescent="0.35">
      <c r="A784">
        <v>514858</v>
      </c>
      <c r="B784" t="s">
        <v>61</v>
      </c>
      <c r="C784" t="s">
        <v>35</v>
      </c>
      <c r="D784" t="s">
        <v>119</v>
      </c>
      <c r="E784" t="s">
        <v>871</v>
      </c>
      <c r="F784" t="s">
        <v>38</v>
      </c>
      <c r="G784" t="s">
        <v>39</v>
      </c>
      <c r="H784" s="1">
        <v>44326</v>
      </c>
      <c r="I784" s="1">
        <v>44329</v>
      </c>
      <c r="J784" s="1">
        <v>44329</v>
      </c>
      <c r="K784" t="s">
        <v>49</v>
      </c>
      <c r="L784" s="1">
        <v>44360</v>
      </c>
      <c r="M784">
        <v>665527</v>
      </c>
      <c r="N784" t="s">
        <v>41</v>
      </c>
      <c r="O784" t="s">
        <v>71</v>
      </c>
      <c r="P784" t="s">
        <v>51</v>
      </c>
      <c r="Q784" t="s">
        <v>44</v>
      </c>
      <c r="R784">
        <v>70000</v>
      </c>
      <c r="S784">
        <v>0.13059999999999999</v>
      </c>
      <c r="T784">
        <v>269.95999999999998</v>
      </c>
      <c r="U784">
        <v>0.13109999999999999</v>
      </c>
      <c r="V784">
        <v>8000</v>
      </c>
      <c r="W784">
        <v>12</v>
      </c>
      <c r="X784">
        <v>9719</v>
      </c>
    </row>
    <row r="785" spans="1:24" x14ac:dyDescent="0.35">
      <c r="A785">
        <v>978779</v>
      </c>
      <c r="B785" t="s">
        <v>61</v>
      </c>
      <c r="C785" t="s">
        <v>35</v>
      </c>
      <c r="D785" t="s">
        <v>36</v>
      </c>
      <c r="E785" t="s">
        <v>872</v>
      </c>
      <c r="F785" t="s">
        <v>38</v>
      </c>
      <c r="G785" t="s">
        <v>39</v>
      </c>
      <c r="H785" s="1">
        <v>44480</v>
      </c>
      <c r="I785" s="1">
        <v>44543</v>
      </c>
      <c r="J785" s="1">
        <v>44513</v>
      </c>
      <c r="K785" t="s">
        <v>49</v>
      </c>
      <c r="L785" s="1">
        <v>44543</v>
      </c>
      <c r="M785">
        <v>1201628</v>
      </c>
      <c r="N785" t="s">
        <v>41</v>
      </c>
      <c r="O785" t="s">
        <v>170</v>
      </c>
      <c r="P785" t="s">
        <v>51</v>
      </c>
      <c r="Q785" t="s">
        <v>44</v>
      </c>
      <c r="R785">
        <v>58000</v>
      </c>
      <c r="S785">
        <v>0.13700000000000001</v>
      </c>
      <c r="T785">
        <v>288.41000000000003</v>
      </c>
      <c r="U785">
        <v>0.13489999999999999</v>
      </c>
      <c r="V785">
        <v>8500</v>
      </c>
      <c r="W785">
        <v>22</v>
      </c>
      <c r="X785">
        <v>10179</v>
      </c>
    </row>
    <row r="786" spans="1:24" x14ac:dyDescent="0.35">
      <c r="A786">
        <v>794846</v>
      </c>
      <c r="B786" t="s">
        <v>45</v>
      </c>
      <c r="C786" t="s">
        <v>35</v>
      </c>
      <c r="D786" t="s">
        <v>52</v>
      </c>
      <c r="E786" t="s">
        <v>873</v>
      </c>
      <c r="F786" t="s">
        <v>38</v>
      </c>
      <c r="G786" t="s">
        <v>39</v>
      </c>
      <c r="H786" s="1">
        <v>44358</v>
      </c>
      <c r="I786" s="1">
        <v>44332</v>
      </c>
      <c r="J786" s="1">
        <v>44391</v>
      </c>
      <c r="K786" t="s">
        <v>49</v>
      </c>
      <c r="L786" s="1">
        <v>44422</v>
      </c>
      <c r="M786">
        <v>999510</v>
      </c>
      <c r="N786" t="s">
        <v>41</v>
      </c>
      <c r="O786" t="s">
        <v>69</v>
      </c>
      <c r="P786" t="s">
        <v>51</v>
      </c>
      <c r="Q786" t="s">
        <v>44</v>
      </c>
      <c r="R786">
        <v>38400</v>
      </c>
      <c r="S786">
        <v>0.1144</v>
      </c>
      <c r="T786">
        <v>119.61</v>
      </c>
      <c r="U786">
        <v>0.1399</v>
      </c>
      <c r="V786">
        <v>3500</v>
      </c>
      <c r="W786">
        <v>7</v>
      </c>
      <c r="X786">
        <v>4306</v>
      </c>
    </row>
    <row r="787" spans="1:24" x14ac:dyDescent="0.35">
      <c r="A787">
        <v>782285</v>
      </c>
      <c r="B787" t="s">
        <v>158</v>
      </c>
      <c r="C787" t="s">
        <v>35</v>
      </c>
      <c r="D787" t="s">
        <v>36</v>
      </c>
      <c r="E787" t="s">
        <v>874</v>
      </c>
      <c r="F787" t="s">
        <v>99</v>
      </c>
      <c r="G787" t="s">
        <v>39</v>
      </c>
      <c r="H787" s="1">
        <v>44358</v>
      </c>
      <c r="I787" s="1">
        <v>44453</v>
      </c>
      <c r="J787" s="1">
        <v>44268</v>
      </c>
      <c r="K787" t="s">
        <v>49</v>
      </c>
      <c r="L787" s="1">
        <v>44299</v>
      </c>
      <c r="M787">
        <v>985260</v>
      </c>
      <c r="N787" t="s">
        <v>41</v>
      </c>
      <c r="O787" t="s">
        <v>150</v>
      </c>
      <c r="P787" t="s">
        <v>51</v>
      </c>
      <c r="Q787" t="s">
        <v>44</v>
      </c>
      <c r="R787">
        <v>15000</v>
      </c>
      <c r="S787">
        <v>4.6399999999999997E-2</v>
      </c>
      <c r="T787">
        <v>178.74</v>
      </c>
      <c r="U787">
        <v>0.1719</v>
      </c>
      <c r="V787">
        <v>5000</v>
      </c>
      <c r="W787">
        <v>7</v>
      </c>
      <c r="X787">
        <v>6152</v>
      </c>
    </row>
    <row r="788" spans="1:24" x14ac:dyDescent="0.35">
      <c r="A788">
        <v>720540</v>
      </c>
      <c r="B788" t="s">
        <v>45</v>
      </c>
      <c r="C788" t="s">
        <v>35</v>
      </c>
      <c r="D788" t="s">
        <v>36</v>
      </c>
      <c r="E788" t="s">
        <v>875</v>
      </c>
      <c r="F788" t="s">
        <v>99</v>
      </c>
      <c r="G788" t="s">
        <v>39</v>
      </c>
      <c r="H788" s="1">
        <v>44297</v>
      </c>
      <c r="I788" s="1">
        <v>44330</v>
      </c>
      <c r="J788" s="1">
        <v>44330</v>
      </c>
      <c r="K788" t="s">
        <v>49</v>
      </c>
      <c r="L788" s="1">
        <v>44361</v>
      </c>
      <c r="M788">
        <v>915008</v>
      </c>
      <c r="N788" t="s">
        <v>41</v>
      </c>
      <c r="O788" t="s">
        <v>384</v>
      </c>
      <c r="P788" t="s">
        <v>51</v>
      </c>
      <c r="Q788" t="s">
        <v>44</v>
      </c>
      <c r="R788">
        <v>25000</v>
      </c>
      <c r="S788">
        <v>6.2399999999999997E-2</v>
      </c>
      <c r="T788">
        <v>83.53</v>
      </c>
      <c r="U788">
        <v>0.15279999999999999</v>
      </c>
      <c r="V788">
        <v>2400</v>
      </c>
      <c r="W788">
        <v>4</v>
      </c>
      <c r="X788">
        <v>3037</v>
      </c>
    </row>
    <row r="789" spans="1:24" x14ac:dyDescent="0.35">
      <c r="A789">
        <v>736534</v>
      </c>
      <c r="B789" t="s">
        <v>147</v>
      </c>
      <c r="C789" t="s">
        <v>35</v>
      </c>
      <c r="D789" t="s">
        <v>92</v>
      </c>
      <c r="E789" t="s">
        <v>876</v>
      </c>
      <c r="F789" t="s">
        <v>99</v>
      </c>
      <c r="G789" t="s">
        <v>39</v>
      </c>
      <c r="H789" s="1">
        <v>44327</v>
      </c>
      <c r="I789" s="1">
        <v>44362</v>
      </c>
      <c r="J789" s="1">
        <v>44330</v>
      </c>
      <c r="K789" t="s">
        <v>49</v>
      </c>
      <c r="L789" s="1">
        <v>44361</v>
      </c>
      <c r="M789">
        <v>933494</v>
      </c>
      <c r="N789" t="s">
        <v>41</v>
      </c>
      <c r="O789" t="s">
        <v>100</v>
      </c>
      <c r="P789" t="s">
        <v>51</v>
      </c>
      <c r="Q789" t="s">
        <v>44</v>
      </c>
      <c r="R789">
        <v>35000</v>
      </c>
      <c r="S789">
        <v>6.8199999999999997E-2</v>
      </c>
      <c r="T789">
        <v>137.77000000000001</v>
      </c>
      <c r="U789">
        <v>0.1454</v>
      </c>
      <c r="V789">
        <v>4000</v>
      </c>
      <c r="W789">
        <v>10</v>
      </c>
      <c r="X789">
        <v>4959</v>
      </c>
    </row>
    <row r="790" spans="1:24" x14ac:dyDescent="0.35">
      <c r="A790">
        <v>384068</v>
      </c>
      <c r="B790" t="s">
        <v>195</v>
      </c>
      <c r="C790" t="s">
        <v>35</v>
      </c>
      <c r="D790" t="s">
        <v>92</v>
      </c>
      <c r="E790" t="s">
        <v>877</v>
      </c>
      <c r="F790" t="s">
        <v>99</v>
      </c>
      <c r="G790" t="s">
        <v>39</v>
      </c>
      <c r="H790" s="1">
        <v>44264</v>
      </c>
      <c r="I790" s="1">
        <v>44418</v>
      </c>
      <c r="J790" s="1">
        <v>44449</v>
      </c>
      <c r="K790" t="s">
        <v>49</v>
      </c>
      <c r="L790" s="1">
        <v>44479</v>
      </c>
      <c r="M790">
        <v>414807</v>
      </c>
      <c r="N790" t="s">
        <v>41</v>
      </c>
      <c r="O790" t="s">
        <v>121</v>
      </c>
      <c r="P790" t="s">
        <v>51</v>
      </c>
      <c r="Q790" t="s">
        <v>44</v>
      </c>
      <c r="R790">
        <v>33000</v>
      </c>
      <c r="S790">
        <v>0.1178</v>
      </c>
      <c r="T790">
        <v>156.12</v>
      </c>
      <c r="U790">
        <v>0.15049999999999999</v>
      </c>
      <c r="V790">
        <v>4500</v>
      </c>
      <c r="W790">
        <v>31</v>
      </c>
      <c r="X790">
        <v>5203</v>
      </c>
    </row>
    <row r="791" spans="1:24" x14ac:dyDescent="0.35">
      <c r="A791">
        <v>523530</v>
      </c>
      <c r="B791" t="s">
        <v>168</v>
      </c>
      <c r="C791" t="s">
        <v>35</v>
      </c>
      <c r="D791" t="s">
        <v>52</v>
      </c>
      <c r="E791" t="s">
        <v>878</v>
      </c>
      <c r="F791" t="s">
        <v>99</v>
      </c>
      <c r="G791" t="s">
        <v>39</v>
      </c>
      <c r="H791" s="1">
        <v>44357</v>
      </c>
      <c r="I791" s="1">
        <v>44423</v>
      </c>
      <c r="J791" s="1">
        <v>44360</v>
      </c>
      <c r="K791" t="s">
        <v>49</v>
      </c>
      <c r="L791" s="1">
        <v>44390</v>
      </c>
      <c r="M791">
        <v>677368</v>
      </c>
      <c r="N791" t="s">
        <v>41</v>
      </c>
      <c r="O791" t="s">
        <v>100</v>
      </c>
      <c r="P791" t="s">
        <v>51</v>
      </c>
      <c r="Q791" t="s">
        <v>44</v>
      </c>
      <c r="R791">
        <v>20800</v>
      </c>
      <c r="S791">
        <v>0.18870000000000001</v>
      </c>
      <c r="T791">
        <v>110.68</v>
      </c>
      <c r="U791">
        <v>0.1484</v>
      </c>
      <c r="V791">
        <v>3200</v>
      </c>
      <c r="W791">
        <v>5</v>
      </c>
      <c r="X791">
        <v>3985</v>
      </c>
    </row>
    <row r="792" spans="1:24" x14ac:dyDescent="0.35">
      <c r="A792">
        <v>811484</v>
      </c>
      <c r="B792" t="s">
        <v>188</v>
      </c>
      <c r="C792" t="s">
        <v>35</v>
      </c>
      <c r="D792" t="s">
        <v>52</v>
      </c>
      <c r="E792" t="s">
        <v>879</v>
      </c>
      <c r="F792" t="s">
        <v>99</v>
      </c>
      <c r="G792" t="s">
        <v>39</v>
      </c>
      <c r="H792" s="1">
        <v>44388</v>
      </c>
      <c r="I792" s="1">
        <v>44454</v>
      </c>
      <c r="J792" s="1">
        <v>44390</v>
      </c>
      <c r="K792" t="s">
        <v>49</v>
      </c>
      <c r="L792" s="1">
        <v>44421</v>
      </c>
      <c r="M792">
        <v>1018520</v>
      </c>
      <c r="N792" t="s">
        <v>41</v>
      </c>
      <c r="O792" t="s">
        <v>384</v>
      </c>
      <c r="P792" t="s">
        <v>51</v>
      </c>
      <c r="Q792" t="s">
        <v>44</v>
      </c>
      <c r="R792">
        <v>24000</v>
      </c>
      <c r="S792">
        <v>0.13500000000000001</v>
      </c>
      <c r="T792">
        <v>177</v>
      </c>
      <c r="U792">
        <v>0.16489999999999999</v>
      </c>
      <c r="V792">
        <v>5000</v>
      </c>
      <c r="W792">
        <v>10</v>
      </c>
      <c r="X792">
        <v>6194</v>
      </c>
    </row>
    <row r="793" spans="1:24" x14ac:dyDescent="0.35">
      <c r="A793">
        <v>403941</v>
      </c>
      <c r="B793" t="s">
        <v>147</v>
      </c>
      <c r="C793" t="s">
        <v>35</v>
      </c>
      <c r="D793" t="s">
        <v>36</v>
      </c>
      <c r="E793" t="s">
        <v>880</v>
      </c>
      <c r="F793" t="s">
        <v>48</v>
      </c>
      <c r="G793" t="s">
        <v>39</v>
      </c>
      <c r="H793" s="1">
        <v>44325</v>
      </c>
      <c r="I793" s="1">
        <v>44452</v>
      </c>
      <c r="J793" s="1">
        <v>44358</v>
      </c>
      <c r="K793" t="s">
        <v>49</v>
      </c>
      <c r="L793" s="1">
        <v>44388</v>
      </c>
      <c r="M793">
        <v>449996</v>
      </c>
      <c r="N793" t="s">
        <v>41</v>
      </c>
      <c r="O793" t="s">
        <v>881</v>
      </c>
      <c r="P793" t="s">
        <v>51</v>
      </c>
      <c r="Q793" t="s">
        <v>44</v>
      </c>
      <c r="R793">
        <v>4800</v>
      </c>
      <c r="S793">
        <v>0.05</v>
      </c>
      <c r="T793">
        <v>84.38</v>
      </c>
      <c r="U793">
        <v>0.16</v>
      </c>
      <c r="V793">
        <v>2400</v>
      </c>
      <c r="W793">
        <v>5</v>
      </c>
      <c r="X793">
        <v>2970</v>
      </c>
    </row>
    <row r="794" spans="1:24" x14ac:dyDescent="0.35">
      <c r="A794">
        <v>625156</v>
      </c>
      <c r="B794" t="s">
        <v>45</v>
      </c>
      <c r="C794" t="s">
        <v>35</v>
      </c>
      <c r="D794" t="s">
        <v>62</v>
      </c>
      <c r="E794" t="s">
        <v>882</v>
      </c>
      <c r="F794" t="s">
        <v>99</v>
      </c>
      <c r="G794" t="s">
        <v>39</v>
      </c>
      <c r="H794" s="1">
        <v>44540</v>
      </c>
      <c r="I794" s="1">
        <v>44332</v>
      </c>
      <c r="J794" s="1">
        <v>44210</v>
      </c>
      <c r="K794" t="s">
        <v>49</v>
      </c>
      <c r="L794" s="1">
        <v>44241</v>
      </c>
      <c r="M794">
        <v>801192</v>
      </c>
      <c r="N794" t="s">
        <v>41</v>
      </c>
      <c r="O794" t="s">
        <v>121</v>
      </c>
      <c r="P794" t="s">
        <v>51</v>
      </c>
      <c r="Q794" t="s">
        <v>44</v>
      </c>
      <c r="R794">
        <v>23500</v>
      </c>
      <c r="S794">
        <v>2.86E-2</v>
      </c>
      <c r="T794">
        <v>203.37</v>
      </c>
      <c r="U794">
        <v>0.152</v>
      </c>
      <c r="V794">
        <v>5850</v>
      </c>
      <c r="W794">
        <v>5</v>
      </c>
      <c r="X794">
        <v>7340</v>
      </c>
    </row>
    <row r="795" spans="1:24" x14ac:dyDescent="0.35">
      <c r="A795">
        <v>848888</v>
      </c>
      <c r="B795" t="s">
        <v>205</v>
      </c>
      <c r="C795" t="s">
        <v>35</v>
      </c>
      <c r="D795" t="s">
        <v>119</v>
      </c>
      <c r="E795" t="s">
        <v>883</v>
      </c>
      <c r="F795" t="s">
        <v>64</v>
      </c>
      <c r="G795" t="s">
        <v>59</v>
      </c>
      <c r="H795" s="1">
        <v>44419</v>
      </c>
      <c r="I795" s="1">
        <v>44450</v>
      </c>
      <c r="J795" s="1">
        <v>44450</v>
      </c>
      <c r="K795" t="s">
        <v>49</v>
      </c>
      <c r="L795" s="1">
        <v>44480</v>
      </c>
      <c r="M795">
        <v>1060562</v>
      </c>
      <c r="N795" t="s">
        <v>41</v>
      </c>
      <c r="O795" t="s">
        <v>78</v>
      </c>
      <c r="P795" t="s">
        <v>51</v>
      </c>
      <c r="Q795" t="s">
        <v>44</v>
      </c>
      <c r="R795">
        <v>86748</v>
      </c>
      <c r="S795">
        <v>0.1076</v>
      </c>
      <c r="T795">
        <v>315.63</v>
      </c>
      <c r="U795">
        <v>8.4900000000000003E-2</v>
      </c>
      <c r="V795">
        <v>10000</v>
      </c>
      <c r="W795">
        <v>10</v>
      </c>
      <c r="X795">
        <v>10071</v>
      </c>
    </row>
    <row r="796" spans="1:24" x14ac:dyDescent="0.35">
      <c r="A796">
        <v>632430</v>
      </c>
      <c r="B796" t="s">
        <v>72</v>
      </c>
      <c r="C796" t="s">
        <v>35</v>
      </c>
      <c r="D796" t="s">
        <v>62</v>
      </c>
      <c r="E796" t="s">
        <v>884</v>
      </c>
      <c r="F796" t="s">
        <v>64</v>
      </c>
      <c r="G796" t="s">
        <v>59</v>
      </c>
      <c r="H796" s="1">
        <v>44540</v>
      </c>
      <c r="I796" s="1">
        <v>44543</v>
      </c>
      <c r="J796" s="1">
        <v>44210</v>
      </c>
      <c r="K796" t="s">
        <v>49</v>
      </c>
      <c r="L796" s="1">
        <v>44241</v>
      </c>
      <c r="M796">
        <v>810176</v>
      </c>
      <c r="N796" t="s">
        <v>41</v>
      </c>
      <c r="O796" t="s">
        <v>110</v>
      </c>
      <c r="P796" t="s">
        <v>51</v>
      </c>
      <c r="Q796" t="s">
        <v>44</v>
      </c>
      <c r="R796">
        <v>32000</v>
      </c>
      <c r="S796">
        <v>0.1046</v>
      </c>
      <c r="T796">
        <v>69.39</v>
      </c>
      <c r="U796">
        <v>6.1699999999999998E-2</v>
      </c>
      <c r="V796">
        <v>2275</v>
      </c>
      <c r="W796">
        <v>19</v>
      </c>
      <c r="X796">
        <v>2498</v>
      </c>
    </row>
    <row r="797" spans="1:24" x14ac:dyDescent="0.35">
      <c r="A797">
        <v>559528</v>
      </c>
      <c r="B797" t="s">
        <v>56</v>
      </c>
      <c r="C797" t="s">
        <v>35</v>
      </c>
      <c r="D797" t="s">
        <v>67</v>
      </c>
      <c r="E797" t="s">
        <v>885</v>
      </c>
      <c r="F797" t="s">
        <v>64</v>
      </c>
      <c r="G797" t="s">
        <v>59</v>
      </c>
      <c r="H797" s="1">
        <v>44418</v>
      </c>
      <c r="I797" s="1">
        <v>44454</v>
      </c>
      <c r="J797" s="1">
        <v>44512</v>
      </c>
      <c r="K797" t="s">
        <v>49</v>
      </c>
      <c r="L797" s="1">
        <v>44542</v>
      </c>
      <c r="M797">
        <v>720261</v>
      </c>
      <c r="N797" t="s">
        <v>41</v>
      </c>
      <c r="O797" t="s">
        <v>78</v>
      </c>
      <c r="P797" t="s">
        <v>51</v>
      </c>
      <c r="Q797" t="s">
        <v>44</v>
      </c>
      <c r="R797">
        <v>67500</v>
      </c>
      <c r="S797">
        <v>5.3999999999999999E-2</v>
      </c>
      <c r="T797">
        <v>93.85</v>
      </c>
      <c r="U797">
        <v>7.8799999999999995E-2</v>
      </c>
      <c r="V797">
        <v>3000</v>
      </c>
      <c r="W797">
        <v>38</v>
      </c>
      <c r="X797">
        <v>3367</v>
      </c>
    </row>
    <row r="798" spans="1:24" x14ac:dyDescent="0.35">
      <c r="A798">
        <v>641341</v>
      </c>
      <c r="B798" t="s">
        <v>61</v>
      </c>
      <c r="C798" t="s">
        <v>35</v>
      </c>
      <c r="D798" t="s">
        <v>136</v>
      </c>
      <c r="E798" t="s">
        <v>886</v>
      </c>
      <c r="F798" t="s">
        <v>58</v>
      </c>
      <c r="G798" t="s">
        <v>59</v>
      </c>
      <c r="H798" s="1">
        <v>44207</v>
      </c>
      <c r="I798" s="1">
        <v>44480</v>
      </c>
      <c r="J798" s="1">
        <v>44480</v>
      </c>
      <c r="K798" t="s">
        <v>49</v>
      </c>
      <c r="L798" s="1">
        <v>44511</v>
      </c>
      <c r="M798">
        <v>820949</v>
      </c>
      <c r="N798" t="s">
        <v>41</v>
      </c>
      <c r="O798" t="s">
        <v>94</v>
      </c>
      <c r="P798" t="s">
        <v>51</v>
      </c>
      <c r="Q798" t="s">
        <v>44</v>
      </c>
      <c r="R798">
        <v>81000</v>
      </c>
      <c r="S798">
        <v>5.4999999999999997E-3</v>
      </c>
      <c r="T798">
        <v>317.44</v>
      </c>
      <c r="U798">
        <v>8.8800000000000004E-2</v>
      </c>
      <c r="V798">
        <v>10000</v>
      </c>
      <c r="W798">
        <v>35</v>
      </c>
      <c r="X798">
        <v>10580</v>
      </c>
    </row>
    <row r="799" spans="1:24" x14ac:dyDescent="0.35">
      <c r="A799">
        <v>682833</v>
      </c>
      <c r="B799" t="s">
        <v>76</v>
      </c>
      <c r="C799" t="s">
        <v>35</v>
      </c>
      <c r="D799" t="s">
        <v>52</v>
      </c>
      <c r="E799" t="s">
        <v>887</v>
      </c>
      <c r="F799" t="s">
        <v>38</v>
      </c>
      <c r="G799" t="s">
        <v>59</v>
      </c>
      <c r="H799" s="1">
        <v>44266</v>
      </c>
      <c r="I799" s="1">
        <v>44332</v>
      </c>
      <c r="J799" s="1">
        <v>44328</v>
      </c>
      <c r="K799" t="s">
        <v>49</v>
      </c>
      <c r="L799" s="1">
        <v>44359</v>
      </c>
      <c r="M799">
        <v>872085</v>
      </c>
      <c r="N799" t="s">
        <v>41</v>
      </c>
      <c r="O799" t="s">
        <v>54</v>
      </c>
      <c r="P799" t="s">
        <v>51</v>
      </c>
      <c r="Q799" t="s">
        <v>44</v>
      </c>
      <c r="R799">
        <v>125000</v>
      </c>
      <c r="S799">
        <v>0.2419</v>
      </c>
      <c r="T799">
        <v>507.06</v>
      </c>
      <c r="U799">
        <v>0.14169999999999999</v>
      </c>
      <c r="V799">
        <v>14800</v>
      </c>
      <c r="W799">
        <v>21</v>
      </c>
      <c r="X799">
        <v>16872</v>
      </c>
    </row>
    <row r="800" spans="1:24" x14ac:dyDescent="0.35">
      <c r="A800">
        <v>1025585</v>
      </c>
      <c r="B800" t="s">
        <v>56</v>
      </c>
      <c r="C800" t="s">
        <v>35</v>
      </c>
      <c r="D800" t="s">
        <v>87</v>
      </c>
      <c r="E800" t="s">
        <v>888</v>
      </c>
      <c r="F800" t="s">
        <v>38</v>
      </c>
      <c r="G800" t="s">
        <v>59</v>
      </c>
      <c r="H800" s="1">
        <v>44511</v>
      </c>
      <c r="I800" s="1">
        <v>44332</v>
      </c>
      <c r="J800" s="1">
        <v>44268</v>
      </c>
      <c r="K800" t="s">
        <v>49</v>
      </c>
      <c r="L800" s="1">
        <v>44299</v>
      </c>
      <c r="M800">
        <v>1254746</v>
      </c>
      <c r="N800" t="s">
        <v>41</v>
      </c>
      <c r="O800" t="s">
        <v>71</v>
      </c>
      <c r="P800" t="s">
        <v>51</v>
      </c>
      <c r="Q800" t="s">
        <v>44</v>
      </c>
      <c r="R800">
        <v>75000</v>
      </c>
      <c r="S800">
        <v>1.84E-2</v>
      </c>
      <c r="T800">
        <v>137.24</v>
      </c>
      <c r="U800">
        <v>0.14269999999999999</v>
      </c>
      <c r="V800">
        <v>4000</v>
      </c>
      <c r="W800">
        <v>17</v>
      </c>
      <c r="X800">
        <v>4611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1"/>
  <sheetViews>
    <sheetView zoomScale="79" workbookViewId="0">
      <selection activeCell="I17" sqref="I17"/>
    </sheetView>
  </sheetViews>
  <sheetFormatPr defaultRowHeight="14.5" x14ac:dyDescent="0.35"/>
  <cols>
    <col min="1" max="1" width="24" style="7" bestFit="1" customWidth="1"/>
    <col min="2" max="4" width="8.7265625" style="7"/>
    <col min="5" max="5" width="24" style="7" bestFit="1" customWidth="1"/>
    <col min="6" max="8" width="8.7265625" style="7"/>
    <col min="9" max="9" width="12.36328125" style="7" bestFit="1" customWidth="1"/>
    <col min="10" max="12" width="8.7265625" style="7"/>
    <col min="13" max="13" width="14.90625" style="7" bestFit="1" customWidth="1"/>
    <col min="14" max="16384" width="8.7265625" style="7"/>
  </cols>
  <sheetData>
    <row r="1" spans="1:18" ht="18.5" x14ac:dyDescent="0.45">
      <c r="A1" s="11" t="s">
        <v>0</v>
      </c>
      <c r="B1" s="8"/>
      <c r="C1" s="8"/>
      <c r="D1" s="8"/>
      <c r="G1" s="8"/>
      <c r="H1" s="8"/>
      <c r="K1" s="8"/>
      <c r="L1" s="8"/>
      <c r="P1" s="9"/>
      <c r="Q1" s="10"/>
      <c r="R1" s="10"/>
    </row>
    <row r="2" spans="1:18" x14ac:dyDescent="0.35">
      <c r="A2" s="8"/>
      <c r="B2" s="8"/>
      <c r="C2" s="8"/>
      <c r="D2" s="8"/>
      <c r="G2" s="8"/>
      <c r="H2" s="8"/>
      <c r="K2" s="8"/>
      <c r="L2" s="8"/>
      <c r="P2" s="9"/>
      <c r="Q2" s="10"/>
      <c r="R2" s="10"/>
    </row>
    <row r="3" spans="1:18" x14ac:dyDescent="0.35">
      <c r="A3" s="12" t="s">
        <v>4</v>
      </c>
      <c r="B3" s="8"/>
      <c r="C3" s="8"/>
      <c r="D3" s="8"/>
      <c r="G3" s="8"/>
      <c r="H3" s="8"/>
      <c r="K3" s="8"/>
      <c r="L3" s="8"/>
      <c r="P3" s="9"/>
      <c r="Q3" s="10"/>
      <c r="R3" s="10"/>
    </row>
    <row r="4" spans="1:18" ht="12" customHeight="1" x14ac:dyDescent="0.35">
      <c r="A4" s="8"/>
      <c r="B4" s="8"/>
      <c r="C4" s="8"/>
      <c r="D4" s="8"/>
      <c r="G4" s="8"/>
      <c r="H4" s="8"/>
      <c r="K4" s="8"/>
      <c r="L4" s="8"/>
      <c r="P4" s="9"/>
      <c r="Q4" s="10"/>
      <c r="R4" s="10"/>
    </row>
    <row r="5" spans="1:18" x14ac:dyDescent="0.35">
      <c r="A5" s="15" t="s">
        <v>5</v>
      </c>
      <c r="B5" s="13">
        <f>AVERAGE(DATA!T2:T800)</f>
        <v>196.17445556946168</v>
      </c>
      <c r="C5" s="8"/>
      <c r="D5" s="8"/>
      <c r="G5" s="8"/>
      <c r="H5" s="8"/>
      <c r="K5" s="8"/>
      <c r="L5" s="8"/>
      <c r="P5" s="9"/>
      <c r="Q5" s="10"/>
      <c r="R5" s="10"/>
    </row>
    <row r="6" spans="1:18" ht="17.5" x14ac:dyDescent="0.45">
      <c r="A6" s="13"/>
      <c r="B6" s="13"/>
      <c r="C6" s="8"/>
      <c r="D6" s="8"/>
      <c r="E6" s="48" t="s">
        <v>960</v>
      </c>
      <c r="F6" s="45"/>
      <c r="G6" s="49"/>
      <c r="H6" s="49"/>
      <c r="I6" s="49"/>
      <c r="J6" s="49"/>
      <c r="K6" s="49"/>
      <c r="L6" s="8"/>
      <c r="P6" s="9"/>
      <c r="Q6" s="10"/>
      <c r="R6" s="10"/>
    </row>
    <row r="7" spans="1:18" x14ac:dyDescent="0.35">
      <c r="A7" s="15" t="s">
        <v>7</v>
      </c>
      <c r="B7" s="13">
        <f>MEDIAN(DATA!T2:T800)</f>
        <v>168.38</v>
      </c>
      <c r="C7" s="8"/>
      <c r="D7" s="8"/>
      <c r="G7" s="8"/>
      <c r="H7" s="8"/>
      <c r="I7" s="47"/>
      <c r="J7" s="47"/>
      <c r="K7" s="8"/>
      <c r="L7" s="8"/>
      <c r="P7" s="9"/>
      <c r="Q7" s="10"/>
      <c r="R7" s="10"/>
    </row>
    <row r="8" spans="1:18" x14ac:dyDescent="0.35">
      <c r="A8" s="13"/>
      <c r="B8" s="13"/>
      <c r="C8" s="8"/>
      <c r="D8" s="8"/>
      <c r="G8" s="8"/>
      <c r="H8" s="8"/>
      <c r="I8" s="47"/>
      <c r="J8" s="47"/>
    </row>
    <row r="9" spans="1:18" x14ac:dyDescent="0.35">
      <c r="A9" s="15" t="s">
        <v>9</v>
      </c>
      <c r="B9" s="13">
        <f>MODE(DATA!T2:T800)</f>
        <v>90.48</v>
      </c>
      <c r="C9" s="8"/>
      <c r="D9" s="8"/>
      <c r="E9" s="8"/>
      <c r="F9" s="8"/>
      <c r="G9" s="8"/>
      <c r="H9" s="8"/>
      <c r="I9" s="47"/>
      <c r="J9" s="47"/>
      <c r="K9" s="8"/>
      <c r="L9" s="8"/>
      <c r="M9" s="8"/>
      <c r="N9" s="8"/>
      <c r="O9" s="8"/>
      <c r="P9" s="9"/>
      <c r="Q9" s="10"/>
      <c r="R9" s="10"/>
    </row>
    <row r="10" spans="1:18" x14ac:dyDescent="0.35">
      <c r="A10" s="9"/>
      <c r="B10" s="9"/>
      <c r="C10" s="9"/>
      <c r="D10" s="9"/>
      <c r="E10" s="9"/>
      <c r="F10" s="9"/>
      <c r="G10" s="9"/>
      <c r="H10" s="9"/>
      <c r="I10" s="47"/>
      <c r="J10" s="47"/>
      <c r="K10" s="9"/>
      <c r="L10" s="9"/>
      <c r="M10" s="9"/>
      <c r="N10" s="9"/>
      <c r="O10" s="9"/>
      <c r="P10" s="9"/>
      <c r="Q10" s="10"/>
      <c r="R10" s="10"/>
    </row>
    <row r="11" spans="1:18" x14ac:dyDescent="0.35">
      <c r="A11" s="9"/>
      <c r="B11" s="9"/>
      <c r="C11" s="9"/>
      <c r="D11" s="9"/>
      <c r="E11" s="9"/>
      <c r="F11" s="9"/>
      <c r="G11" s="9"/>
      <c r="H11" s="9"/>
      <c r="I11" s="47"/>
      <c r="J11" s="47"/>
      <c r="K11" s="9"/>
      <c r="L11" s="9"/>
      <c r="M11" s="9"/>
      <c r="N11" s="9"/>
      <c r="O11" s="9"/>
      <c r="P11" s="9"/>
      <c r="Q11" s="10"/>
      <c r="R11" s="10"/>
    </row>
    <row r="12" spans="1:18" x14ac:dyDescent="0.35">
      <c r="A12" s="9"/>
      <c r="B12" s="9"/>
      <c r="C12" s="9"/>
      <c r="D12" s="9"/>
      <c r="E12" s="9"/>
      <c r="F12" s="9"/>
      <c r="G12" s="9"/>
      <c r="H12" s="9"/>
      <c r="I12" s="47"/>
      <c r="J12" s="47"/>
      <c r="K12" s="9"/>
      <c r="L12" s="9"/>
      <c r="M12" s="9"/>
      <c r="N12" s="9"/>
      <c r="O12" s="9"/>
      <c r="P12" s="9"/>
      <c r="Q12" s="10"/>
      <c r="R12" s="10"/>
    </row>
    <row r="13" spans="1:18" x14ac:dyDescent="0.35">
      <c r="A13" s="10"/>
      <c r="B13" s="10"/>
      <c r="C13" s="10"/>
      <c r="D13" s="10"/>
      <c r="E13" s="10"/>
      <c r="F13" s="10"/>
      <c r="G13" s="10"/>
      <c r="H13" s="10"/>
      <c r="I13" s="47"/>
      <c r="J13" s="47"/>
      <c r="K13" s="10"/>
      <c r="L13" s="10"/>
      <c r="M13" s="10"/>
      <c r="N13" s="10"/>
      <c r="O13" s="10"/>
      <c r="P13" s="10"/>
      <c r="Q13" s="10"/>
      <c r="R13" s="10"/>
    </row>
    <row r="14" spans="1:18" ht="18.5" x14ac:dyDescent="0.45">
      <c r="A14" s="11" t="s">
        <v>1</v>
      </c>
      <c r="B14" s="8"/>
      <c r="C14" s="10"/>
      <c r="D14" s="10"/>
      <c r="E14" s="10"/>
      <c r="F14" s="10"/>
      <c r="G14" s="10"/>
      <c r="H14" s="10"/>
      <c r="I14" s="47"/>
      <c r="J14" s="47"/>
      <c r="K14" s="10"/>
      <c r="L14" s="10"/>
      <c r="M14" s="10"/>
      <c r="N14" s="10"/>
      <c r="O14" s="10"/>
      <c r="P14" s="10"/>
      <c r="Q14" s="10"/>
      <c r="R14" s="10"/>
    </row>
    <row r="15" spans="1:18" x14ac:dyDescent="0.35">
      <c r="A15" s="8"/>
      <c r="B15" s="8"/>
      <c r="C15" s="10"/>
      <c r="D15" s="10"/>
      <c r="E15" s="10"/>
      <c r="F15" s="10"/>
      <c r="G15" s="10"/>
      <c r="H15" s="10"/>
      <c r="I15" s="47"/>
      <c r="J15" s="47"/>
      <c r="K15" s="10"/>
      <c r="L15" s="10"/>
      <c r="M15" s="10"/>
      <c r="N15" s="10"/>
      <c r="O15" s="10"/>
      <c r="P15" s="10"/>
      <c r="Q15" s="10"/>
      <c r="R15" s="10"/>
    </row>
    <row r="16" spans="1:18" x14ac:dyDescent="0.35">
      <c r="A16" s="12" t="s">
        <v>4</v>
      </c>
      <c r="B16" s="8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35">
      <c r="A17" s="8"/>
      <c r="B17" s="8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</row>
    <row r="18" spans="1:18" ht="17.5" x14ac:dyDescent="0.45">
      <c r="A18" s="15" t="s">
        <v>6</v>
      </c>
      <c r="B18" s="13">
        <f>_xlfn.VAR.P(DATA!T2:T800)</f>
        <v>14520.136725329363</v>
      </c>
      <c r="C18" s="10"/>
      <c r="D18" s="10"/>
      <c r="E18" s="48" t="s">
        <v>961</v>
      </c>
      <c r="F18" s="49"/>
      <c r="G18" s="49"/>
      <c r="H18" s="49"/>
      <c r="I18" s="49"/>
      <c r="J18" s="49"/>
      <c r="K18" s="49"/>
      <c r="L18" s="10"/>
      <c r="M18" s="10"/>
      <c r="N18" s="10"/>
      <c r="O18" s="10"/>
      <c r="P18" s="10"/>
      <c r="Q18" s="10"/>
      <c r="R18" s="10"/>
    </row>
    <row r="19" spans="1:18" ht="15.5" x14ac:dyDescent="0.35">
      <c r="A19" s="13"/>
      <c r="B19" s="13"/>
      <c r="C19" s="10"/>
      <c r="D19" s="10"/>
      <c r="E19" s="49"/>
      <c r="F19" s="49"/>
      <c r="G19" s="49"/>
      <c r="H19" s="49"/>
      <c r="I19" s="49"/>
      <c r="J19" s="49"/>
      <c r="K19" s="49"/>
      <c r="L19" s="10"/>
      <c r="M19" s="10"/>
      <c r="N19" s="10"/>
      <c r="O19" s="10"/>
      <c r="P19" s="10"/>
      <c r="Q19" s="10"/>
      <c r="R19" s="10"/>
    </row>
    <row r="20" spans="1:18" x14ac:dyDescent="0.35">
      <c r="A20" s="15" t="s">
        <v>8</v>
      </c>
      <c r="B20" s="13">
        <f>_xlfn.STDEV.P(DATA!T2:T800)</f>
        <v>120.49952997970308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x14ac:dyDescent="0.35">
      <c r="A21" s="8"/>
      <c r="B21" s="8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1:18" x14ac:dyDescent="0.3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1:18" x14ac:dyDescent="0.3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</row>
    <row r="24" spans="1:18" x14ac:dyDescent="0.35">
      <c r="E24" s="5"/>
    </row>
    <row r="26" spans="1:18" ht="18.5" x14ac:dyDescent="0.45">
      <c r="A26" s="11" t="s">
        <v>2</v>
      </c>
      <c r="B26" s="8"/>
    </row>
    <row r="27" spans="1:18" x14ac:dyDescent="0.35">
      <c r="A27" s="8"/>
      <c r="B27" s="8"/>
    </row>
    <row r="28" spans="1:18" x14ac:dyDescent="0.35">
      <c r="A28" s="12" t="s">
        <v>4</v>
      </c>
      <c r="B28" s="8"/>
    </row>
    <row r="29" spans="1:18" x14ac:dyDescent="0.35">
      <c r="A29" s="8"/>
      <c r="B29" s="8"/>
    </row>
    <row r="30" spans="1:18" x14ac:dyDescent="0.35">
      <c r="A30" s="15" t="s">
        <v>2</v>
      </c>
      <c r="B30" s="16">
        <f>QUARTILE(DATA!T2:T800,1)</f>
        <v>119.425</v>
      </c>
    </row>
    <row r="34" spans="1:3" x14ac:dyDescent="0.35">
      <c r="C34" s="8"/>
    </row>
    <row r="35" spans="1:3" x14ac:dyDescent="0.35">
      <c r="C35" s="8"/>
    </row>
    <row r="36" spans="1:3" x14ac:dyDescent="0.35">
      <c r="C36" s="8"/>
    </row>
    <row r="37" spans="1:3" ht="18.5" x14ac:dyDescent="0.45">
      <c r="A37" s="11" t="s">
        <v>3</v>
      </c>
      <c r="B37" s="8"/>
      <c r="C37" s="8"/>
    </row>
    <row r="38" spans="1:3" x14ac:dyDescent="0.35">
      <c r="A38" s="8"/>
      <c r="B38" s="8"/>
      <c r="C38" s="8"/>
    </row>
    <row r="39" spans="1:3" x14ac:dyDescent="0.35">
      <c r="A39" s="12" t="s">
        <v>4</v>
      </c>
      <c r="B39" s="8"/>
      <c r="C39" s="8"/>
    </row>
    <row r="40" spans="1:3" x14ac:dyDescent="0.35">
      <c r="A40" s="8"/>
      <c r="B40" s="8"/>
      <c r="C40" s="8"/>
    </row>
    <row r="41" spans="1:3" x14ac:dyDescent="0.35">
      <c r="A41" s="15" t="s">
        <v>3</v>
      </c>
      <c r="B41" s="13">
        <f>_xlfn.PERCENTILE.EXC(DATA!T2:T800,0.5)</f>
        <v>168.38</v>
      </c>
    </row>
  </sheetData>
  <mergeCells count="1">
    <mergeCell ref="I7:J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801"/>
  <sheetViews>
    <sheetView tabSelected="1" topLeftCell="A9" zoomScale="91" workbookViewId="0">
      <selection activeCell="G21" sqref="G21"/>
    </sheetView>
  </sheetViews>
  <sheetFormatPr defaultRowHeight="14.5" x14ac:dyDescent="0.35"/>
  <cols>
    <col min="1" max="2" width="8.7265625" style="7"/>
    <col min="3" max="3" width="25.6328125" style="7" bestFit="1" customWidth="1"/>
    <col min="4" max="16384" width="8.7265625" style="7"/>
  </cols>
  <sheetData>
    <row r="1" spans="2:8" ht="23.5" x14ac:dyDescent="0.55000000000000004">
      <c r="B1" s="9"/>
      <c r="C1" s="17" t="s">
        <v>893</v>
      </c>
      <c r="D1" s="9"/>
      <c r="E1" s="9"/>
      <c r="F1" s="9"/>
      <c r="G1" s="9"/>
      <c r="H1" s="9"/>
    </row>
    <row r="2" spans="2:8" x14ac:dyDescent="0.35">
      <c r="B2" s="9"/>
      <c r="C2" s="18"/>
      <c r="D2" s="9"/>
      <c r="E2" s="9"/>
      <c r="F2" s="9"/>
      <c r="G2" s="9"/>
      <c r="H2" s="9"/>
    </row>
    <row r="3" spans="2:8" x14ac:dyDescent="0.35">
      <c r="B3" s="9"/>
      <c r="C3" s="9"/>
      <c r="D3" s="9"/>
      <c r="E3" s="9"/>
      <c r="F3" s="9"/>
      <c r="G3" s="9"/>
      <c r="H3" s="9"/>
    </row>
    <row r="4" spans="2:8" x14ac:dyDescent="0.35">
      <c r="B4" s="9"/>
      <c r="C4" s="19" t="s">
        <v>890</v>
      </c>
      <c r="D4" s="19" t="s">
        <v>892</v>
      </c>
      <c r="E4" s="9"/>
      <c r="H4" s="9"/>
    </row>
    <row r="5" spans="2:8" x14ac:dyDescent="0.35">
      <c r="B5" s="9"/>
      <c r="C5" s="20">
        <v>30.88</v>
      </c>
      <c r="D5" s="20">
        <v>1</v>
      </c>
      <c r="E5" s="9"/>
      <c r="H5" s="9"/>
    </row>
    <row r="6" spans="2:8" x14ac:dyDescent="0.35">
      <c r="B6" s="9"/>
      <c r="C6" s="20">
        <v>58.978214285714287</v>
      </c>
      <c r="D6" s="20">
        <v>30</v>
      </c>
      <c r="E6" s="9"/>
      <c r="H6" s="9"/>
    </row>
    <row r="7" spans="2:8" x14ac:dyDescent="0.35">
      <c r="B7" s="9"/>
      <c r="C7" s="20">
        <v>87.076428571428565</v>
      </c>
      <c r="D7" s="20">
        <v>66</v>
      </c>
      <c r="E7" s="9"/>
      <c r="H7" s="9"/>
    </row>
    <row r="8" spans="2:8" x14ac:dyDescent="0.35">
      <c r="B8" s="9"/>
      <c r="C8" s="20">
        <v>115.17464285714286</v>
      </c>
      <c r="D8" s="20">
        <v>88</v>
      </c>
      <c r="E8" s="9"/>
      <c r="H8" s="9"/>
    </row>
    <row r="9" spans="2:8" x14ac:dyDescent="0.35">
      <c r="B9" s="9"/>
      <c r="C9" s="20">
        <v>143.27285714285713</v>
      </c>
      <c r="D9" s="20">
        <v>111</v>
      </c>
      <c r="E9" s="9"/>
      <c r="H9" s="9"/>
    </row>
    <row r="10" spans="2:8" x14ac:dyDescent="0.35">
      <c r="B10" s="9"/>
      <c r="C10" s="20">
        <v>171.37107142857141</v>
      </c>
      <c r="D10" s="20">
        <v>114</v>
      </c>
      <c r="E10" s="9"/>
      <c r="H10" s="9"/>
    </row>
    <row r="11" spans="2:8" x14ac:dyDescent="0.35">
      <c r="B11" s="9"/>
      <c r="C11" s="20">
        <v>199.46928571428572</v>
      </c>
      <c r="D11" s="20">
        <v>102</v>
      </c>
      <c r="E11" s="9"/>
      <c r="H11" s="9"/>
    </row>
    <row r="12" spans="2:8" x14ac:dyDescent="0.35">
      <c r="B12" s="9"/>
      <c r="C12" s="20">
        <v>227.5675</v>
      </c>
      <c r="D12" s="20">
        <v>53</v>
      </c>
      <c r="E12" s="9"/>
      <c r="H12" s="9"/>
    </row>
    <row r="13" spans="2:8" x14ac:dyDescent="0.35">
      <c r="B13" s="9"/>
      <c r="C13" s="20">
        <v>255.66571428571427</v>
      </c>
      <c r="D13" s="20">
        <v>53</v>
      </c>
      <c r="E13" s="9"/>
      <c r="H13" s="9"/>
    </row>
    <row r="14" spans="2:8" x14ac:dyDescent="0.35">
      <c r="B14" s="9"/>
      <c r="C14" s="20">
        <v>283.76392857142855</v>
      </c>
      <c r="D14" s="20">
        <v>40</v>
      </c>
      <c r="E14" s="9"/>
      <c r="H14" s="9"/>
    </row>
    <row r="15" spans="2:8" x14ac:dyDescent="0.35">
      <c r="B15" s="9"/>
      <c r="C15" s="20">
        <v>311.86214285714283</v>
      </c>
      <c r="D15" s="20">
        <v>32</v>
      </c>
      <c r="E15" s="9"/>
      <c r="H15" s="9"/>
    </row>
    <row r="16" spans="2:8" x14ac:dyDescent="0.35">
      <c r="B16" s="9"/>
      <c r="C16" s="20">
        <v>339.96035714285711</v>
      </c>
      <c r="D16" s="20">
        <v>35</v>
      </c>
      <c r="E16" s="9"/>
      <c r="H16" s="9"/>
    </row>
    <row r="17" spans="2:8" x14ac:dyDescent="0.35">
      <c r="B17" s="9"/>
      <c r="C17" s="20">
        <v>368.05857142857144</v>
      </c>
      <c r="D17" s="20">
        <v>12</v>
      </c>
      <c r="E17" s="9"/>
      <c r="H17" s="9"/>
    </row>
    <row r="18" spans="2:8" x14ac:dyDescent="0.35">
      <c r="B18" s="9"/>
      <c r="C18" s="20">
        <v>396.15678571428572</v>
      </c>
      <c r="D18" s="20">
        <v>13</v>
      </c>
      <c r="E18" s="9"/>
      <c r="F18" s="7" t="s">
        <v>962</v>
      </c>
      <c r="H18" s="9"/>
    </row>
    <row r="19" spans="2:8" x14ac:dyDescent="0.35">
      <c r="B19" s="9"/>
      <c r="C19" s="20">
        <v>424.255</v>
      </c>
      <c r="D19" s="20">
        <v>10</v>
      </c>
      <c r="E19" s="9"/>
      <c r="H19" s="9"/>
    </row>
    <row r="20" spans="2:8" x14ac:dyDescent="0.35">
      <c r="B20" s="9"/>
      <c r="C20" s="20">
        <v>452.35321428571427</v>
      </c>
      <c r="D20" s="20">
        <v>3</v>
      </c>
      <c r="E20" s="9"/>
      <c r="H20" s="9"/>
    </row>
    <row r="21" spans="2:8" x14ac:dyDescent="0.35">
      <c r="B21" s="9"/>
      <c r="C21" s="20">
        <v>480.45142857142855</v>
      </c>
      <c r="D21" s="20">
        <v>5</v>
      </c>
      <c r="E21" s="9"/>
      <c r="H21" s="9"/>
    </row>
    <row r="22" spans="2:8" x14ac:dyDescent="0.35">
      <c r="B22" s="9"/>
      <c r="C22" s="20">
        <v>508.54964285714283</v>
      </c>
      <c r="D22" s="20">
        <v>10</v>
      </c>
      <c r="E22" s="9"/>
      <c r="H22" s="9"/>
    </row>
    <row r="23" spans="2:8" x14ac:dyDescent="0.35">
      <c r="B23" s="9"/>
      <c r="C23" s="20">
        <v>536.64785714285711</v>
      </c>
      <c r="D23" s="20">
        <v>3</v>
      </c>
      <c r="E23" s="9"/>
      <c r="H23" s="9"/>
    </row>
    <row r="24" spans="2:8" x14ac:dyDescent="0.35">
      <c r="B24" s="9"/>
      <c r="C24" s="20">
        <v>564.74607142857144</v>
      </c>
      <c r="D24" s="20">
        <v>1</v>
      </c>
      <c r="E24" s="9"/>
      <c r="H24" s="9"/>
    </row>
    <row r="25" spans="2:8" x14ac:dyDescent="0.35">
      <c r="B25" s="9"/>
      <c r="C25" s="20">
        <v>592.84428571428566</v>
      </c>
      <c r="D25" s="20">
        <v>3</v>
      </c>
      <c r="E25" s="9"/>
      <c r="H25" s="9"/>
    </row>
    <row r="26" spans="2:8" x14ac:dyDescent="0.35">
      <c r="B26" s="9"/>
      <c r="C26" s="20">
        <v>620.9425</v>
      </c>
      <c r="D26" s="20">
        <v>1</v>
      </c>
      <c r="E26" s="9"/>
      <c r="H26" s="9"/>
    </row>
    <row r="27" spans="2:8" x14ac:dyDescent="0.35">
      <c r="B27" s="9"/>
      <c r="C27" s="20">
        <v>649.04071428571422</v>
      </c>
      <c r="D27" s="20">
        <v>3</v>
      </c>
      <c r="E27" s="9"/>
      <c r="H27" s="9"/>
    </row>
    <row r="28" spans="2:8" x14ac:dyDescent="0.35">
      <c r="B28" s="9"/>
      <c r="C28" s="20">
        <v>677.13892857142855</v>
      </c>
      <c r="D28" s="20">
        <v>2</v>
      </c>
      <c r="E28" s="9"/>
      <c r="H28" s="9"/>
    </row>
    <row r="29" spans="2:8" x14ac:dyDescent="0.35">
      <c r="B29" s="9"/>
      <c r="C29" s="20">
        <v>705.23714285714289</v>
      </c>
      <c r="D29" s="20">
        <v>0</v>
      </c>
      <c r="E29" s="9"/>
      <c r="H29" s="9"/>
    </row>
    <row r="30" spans="2:8" x14ac:dyDescent="0.35">
      <c r="B30" s="9"/>
      <c r="C30" s="20">
        <v>733.33535714285711</v>
      </c>
      <c r="D30" s="20">
        <v>1</v>
      </c>
      <c r="E30" s="9"/>
      <c r="H30" s="9"/>
    </row>
    <row r="31" spans="2:8" x14ac:dyDescent="0.35">
      <c r="B31" s="9"/>
      <c r="C31" s="20">
        <v>761.43357142857144</v>
      </c>
      <c r="D31" s="20">
        <v>0</v>
      </c>
      <c r="E31" s="9"/>
      <c r="H31" s="9"/>
    </row>
    <row r="32" spans="2:8" x14ac:dyDescent="0.35">
      <c r="B32" s="9"/>
      <c r="C32" s="20">
        <v>789.53178571428566</v>
      </c>
      <c r="D32" s="20">
        <v>3</v>
      </c>
      <c r="E32" s="9"/>
      <c r="H32" s="9"/>
    </row>
    <row r="33" spans="2:8" x14ac:dyDescent="0.35">
      <c r="B33" s="9"/>
      <c r="C33" s="20" t="s">
        <v>891</v>
      </c>
      <c r="D33" s="20">
        <v>3</v>
      </c>
      <c r="E33" s="9"/>
      <c r="H33" s="9"/>
    </row>
    <row r="34" spans="2:8" x14ac:dyDescent="0.35">
      <c r="B34" s="9"/>
      <c r="C34" s="18"/>
      <c r="D34" s="9"/>
      <c r="E34" s="9"/>
      <c r="F34" s="9"/>
      <c r="G34" s="9"/>
      <c r="H34" s="9"/>
    </row>
    <row r="35" spans="2:8" x14ac:dyDescent="0.35">
      <c r="B35" s="9"/>
      <c r="C35" s="9"/>
      <c r="D35" s="9"/>
      <c r="E35" s="9"/>
      <c r="F35" s="9"/>
      <c r="G35" s="9"/>
      <c r="H35" s="9"/>
    </row>
    <row r="36" spans="2:8" x14ac:dyDescent="0.35">
      <c r="B36" s="9"/>
      <c r="C36" s="18"/>
      <c r="D36" s="9"/>
      <c r="E36" s="9"/>
      <c r="F36" s="9"/>
      <c r="G36" s="9"/>
      <c r="H36" s="9"/>
    </row>
    <row r="37" spans="2:8" x14ac:dyDescent="0.35">
      <c r="B37" s="9"/>
      <c r="C37" s="9"/>
      <c r="D37" s="9"/>
      <c r="E37" s="9"/>
      <c r="F37" s="9"/>
      <c r="G37" s="9"/>
      <c r="H37" s="9"/>
    </row>
    <row r="38" spans="2:8" x14ac:dyDescent="0.35">
      <c r="B38" s="9"/>
      <c r="C38" s="18"/>
      <c r="D38" s="9"/>
      <c r="E38" s="9"/>
      <c r="F38" s="9"/>
      <c r="G38" s="9"/>
      <c r="H38" s="9"/>
    </row>
    <row r="39" spans="2:8" x14ac:dyDescent="0.35">
      <c r="B39" s="9"/>
      <c r="C39" s="9"/>
      <c r="D39" s="9"/>
      <c r="E39" s="9"/>
      <c r="F39" s="9"/>
      <c r="G39" s="9"/>
      <c r="H39" s="9"/>
    </row>
    <row r="40" spans="2:8" x14ac:dyDescent="0.35">
      <c r="B40" s="9"/>
      <c r="C40" s="18"/>
      <c r="D40" s="9"/>
      <c r="E40" s="9"/>
      <c r="F40" s="9"/>
      <c r="G40" s="9"/>
      <c r="H40" s="9"/>
    </row>
    <row r="41" spans="2:8" x14ac:dyDescent="0.35">
      <c r="B41" s="9"/>
      <c r="C41" s="9"/>
      <c r="D41" s="9"/>
      <c r="E41" s="9"/>
      <c r="F41" s="9"/>
      <c r="G41" s="9"/>
      <c r="H41" s="9"/>
    </row>
    <row r="42" spans="2:8" x14ac:dyDescent="0.35">
      <c r="B42" s="9"/>
      <c r="C42" s="18"/>
      <c r="D42" s="9"/>
      <c r="E42" s="9"/>
      <c r="F42" s="9"/>
      <c r="G42" s="9"/>
      <c r="H42" s="9"/>
    </row>
    <row r="43" spans="2:8" x14ac:dyDescent="0.35">
      <c r="B43" s="9"/>
      <c r="C43" s="9"/>
      <c r="D43" s="9"/>
      <c r="E43" s="9"/>
      <c r="F43" s="9"/>
      <c r="G43" s="9"/>
      <c r="H43" s="9"/>
    </row>
    <row r="44" spans="2:8" x14ac:dyDescent="0.35">
      <c r="B44" s="9"/>
      <c r="C44" s="18"/>
      <c r="D44" s="9"/>
      <c r="E44" s="9"/>
      <c r="F44" s="9"/>
      <c r="G44" s="9"/>
      <c r="H44" s="9"/>
    </row>
    <row r="45" spans="2:8" x14ac:dyDescent="0.35">
      <c r="B45" s="9"/>
      <c r="C45" s="9"/>
      <c r="D45" s="9"/>
      <c r="E45" s="9"/>
      <c r="F45" s="9"/>
      <c r="G45" s="9"/>
      <c r="H45" s="9"/>
    </row>
    <row r="46" spans="2:8" x14ac:dyDescent="0.35">
      <c r="B46" s="9"/>
      <c r="C46" s="18"/>
      <c r="D46" s="9"/>
      <c r="E46" s="9"/>
      <c r="F46" s="9"/>
      <c r="G46" s="9"/>
      <c r="H46" s="9"/>
    </row>
    <row r="47" spans="2:8" x14ac:dyDescent="0.35">
      <c r="B47" s="9"/>
      <c r="C47" s="9"/>
      <c r="D47" s="9"/>
      <c r="E47" s="9"/>
      <c r="F47" s="9"/>
      <c r="G47" s="9"/>
      <c r="H47" s="9"/>
    </row>
    <row r="48" spans="2:8" x14ac:dyDescent="0.35">
      <c r="B48" s="9"/>
      <c r="C48" s="18"/>
      <c r="D48" s="9"/>
      <c r="E48" s="9"/>
      <c r="F48" s="9"/>
      <c r="G48" s="9"/>
      <c r="H48" s="9"/>
    </row>
    <row r="49" spans="2:8" x14ac:dyDescent="0.35">
      <c r="B49" s="9"/>
      <c r="C49" s="9"/>
      <c r="D49" s="9"/>
      <c r="E49" s="9"/>
      <c r="F49" s="9"/>
      <c r="G49" s="9"/>
      <c r="H49" s="9"/>
    </row>
    <row r="50" spans="2:8" x14ac:dyDescent="0.35">
      <c r="B50" s="9"/>
      <c r="C50" s="18"/>
      <c r="D50" s="9"/>
      <c r="E50" s="9"/>
      <c r="F50" s="9"/>
      <c r="G50" s="9"/>
      <c r="H50" s="9"/>
    </row>
    <row r="51" spans="2:8" x14ac:dyDescent="0.35">
      <c r="B51" s="9"/>
      <c r="C51" s="9"/>
      <c r="D51" s="9"/>
      <c r="E51" s="9"/>
      <c r="F51" s="9"/>
      <c r="G51" s="9"/>
      <c r="H51" s="9"/>
    </row>
    <row r="52" spans="2:8" x14ac:dyDescent="0.35">
      <c r="B52" s="9"/>
      <c r="C52" s="18"/>
      <c r="D52" s="9"/>
      <c r="E52" s="9"/>
      <c r="F52" s="9"/>
      <c r="G52" s="9"/>
      <c r="H52" s="9"/>
    </row>
    <row r="53" spans="2:8" x14ac:dyDescent="0.35">
      <c r="B53" s="9"/>
      <c r="C53" s="9"/>
      <c r="D53" s="9"/>
      <c r="E53" s="9"/>
      <c r="F53" s="9"/>
      <c r="G53" s="9"/>
      <c r="H53" s="9"/>
    </row>
    <row r="54" spans="2:8" x14ac:dyDescent="0.35">
      <c r="B54" s="9"/>
      <c r="C54" s="18"/>
      <c r="D54" s="9"/>
      <c r="E54" s="9"/>
      <c r="F54" s="9"/>
      <c r="G54" s="9"/>
      <c r="H54" s="9"/>
    </row>
    <row r="55" spans="2:8" x14ac:dyDescent="0.35">
      <c r="B55" s="9"/>
      <c r="C55" s="9"/>
      <c r="D55" s="9"/>
      <c r="E55" s="9"/>
      <c r="F55" s="9"/>
      <c r="G55" s="9"/>
      <c r="H55" s="9"/>
    </row>
    <row r="56" spans="2:8" x14ac:dyDescent="0.35">
      <c r="B56" s="9"/>
      <c r="C56" s="18"/>
      <c r="D56" s="9"/>
      <c r="E56" s="9"/>
      <c r="F56" s="9"/>
      <c r="G56" s="9"/>
      <c r="H56" s="9"/>
    </row>
    <row r="57" spans="2:8" x14ac:dyDescent="0.35">
      <c r="B57" s="9"/>
      <c r="C57" s="9"/>
      <c r="D57" s="9"/>
      <c r="E57" s="9"/>
      <c r="F57" s="9"/>
      <c r="G57" s="9"/>
      <c r="H57" s="9"/>
    </row>
    <row r="58" spans="2:8" x14ac:dyDescent="0.35">
      <c r="B58" s="9"/>
      <c r="C58" s="18"/>
      <c r="D58" s="9"/>
      <c r="E58" s="9"/>
      <c r="F58" s="9"/>
      <c r="G58" s="9"/>
      <c r="H58" s="9"/>
    </row>
    <row r="59" spans="2:8" x14ac:dyDescent="0.35">
      <c r="B59" s="9"/>
      <c r="C59" s="9"/>
      <c r="D59" s="9"/>
      <c r="E59" s="9"/>
      <c r="F59" s="9"/>
      <c r="G59" s="9"/>
      <c r="H59" s="9"/>
    </row>
    <row r="60" spans="2:8" x14ac:dyDescent="0.35">
      <c r="B60" s="9"/>
      <c r="C60" s="18"/>
      <c r="D60" s="9"/>
      <c r="E60" s="9"/>
      <c r="F60" s="9"/>
      <c r="G60" s="9"/>
      <c r="H60" s="9"/>
    </row>
    <row r="61" spans="2:8" x14ac:dyDescent="0.35">
      <c r="B61" s="9"/>
      <c r="C61" s="9"/>
      <c r="D61" s="9"/>
      <c r="E61" s="9"/>
      <c r="F61" s="9"/>
      <c r="G61" s="9"/>
      <c r="H61" s="9"/>
    </row>
    <row r="62" spans="2:8" x14ac:dyDescent="0.35">
      <c r="B62" s="9"/>
      <c r="C62" s="18"/>
      <c r="D62" s="9"/>
      <c r="E62" s="9"/>
      <c r="F62" s="9"/>
      <c r="G62" s="9"/>
      <c r="H62" s="9"/>
    </row>
    <row r="63" spans="2:8" x14ac:dyDescent="0.35">
      <c r="B63" s="9"/>
      <c r="C63" s="9"/>
      <c r="D63" s="9"/>
      <c r="E63" s="9"/>
      <c r="F63" s="9"/>
      <c r="G63" s="9"/>
      <c r="H63" s="9"/>
    </row>
    <row r="64" spans="2:8" x14ac:dyDescent="0.35">
      <c r="B64" s="9"/>
      <c r="C64" s="18"/>
      <c r="D64" s="9"/>
      <c r="E64" s="9"/>
      <c r="F64" s="9"/>
      <c r="G64" s="9"/>
      <c r="H64" s="9"/>
    </row>
    <row r="65" spans="2:8" x14ac:dyDescent="0.35">
      <c r="B65" s="9"/>
      <c r="C65" s="9"/>
      <c r="D65" s="9"/>
      <c r="E65" s="9"/>
      <c r="F65" s="9"/>
      <c r="G65" s="9"/>
      <c r="H65" s="9"/>
    </row>
    <row r="66" spans="2:8" x14ac:dyDescent="0.35">
      <c r="B66" s="9"/>
      <c r="C66" s="18"/>
      <c r="D66" s="9"/>
      <c r="E66" s="9"/>
      <c r="F66" s="9"/>
      <c r="G66" s="9"/>
      <c r="H66" s="9"/>
    </row>
    <row r="67" spans="2:8" x14ac:dyDescent="0.35">
      <c r="B67" s="9"/>
      <c r="C67" s="9"/>
      <c r="D67" s="9"/>
      <c r="E67" s="9"/>
      <c r="F67" s="9"/>
      <c r="G67" s="9"/>
      <c r="H67" s="9"/>
    </row>
    <row r="68" spans="2:8" x14ac:dyDescent="0.35">
      <c r="B68" s="9"/>
      <c r="C68" s="18"/>
      <c r="D68" s="9"/>
      <c r="E68" s="9"/>
      <c r="F68" s="9"/>
      <c r="G68" s="9"/>
      <c r="H68" s="9"/>
    </row>
    <row r="69" spans="2:8" x14ac:dyDescent="0.35">
      <c r="B69" s="9"/>
      <c r="C69" s="9"/>
      <c r="D69" s="9"/>
      <c r="E69" s="9"/>
      <c r="F69" s="9"/>
      <c r="G69" s="9"/>
      <c r="H69" s="9"/>
    </row>
    <row r="70" spans="2:8" x14ac:dyDescent="0.35">
      <c r="B70" s="9"/>
      <c r="C70" s="18"/>
      <c r="D70" s="9"/>
      <c r="E70" s="9"/>
      <c r="F70" s="9"/>
      <c r="G70" s="9"/>
      <c r="H70" s="9"/>
    </row>
    <row r="71" spans="2:8" x14ac:dyDescent="0.35">
      <c r="B71" s="9"/>
      <c r="C71" s="9"/>
      <c r="D71" s="9"/>
      <c r="E71" s="9"/>
      <c r="F71" s="9"/>
      <c r="G71" s="9"/>
      <c r="H71" s="9"/>
    </row>
    <row r="72" spans="2:8" x14ac:dyDescent="0.35">
      <c r="B72" s="9"/>
      <c r="C72" s="18"/>
      <c r="D72" s="9"/>
      <c r="E72" s="9"/>
      <c r="F72" s="9"/>
      <c r="G72" s="9"/>
      <c r="H72" s="9"/>
    </row>
    <row r="73" spans="2:8" x14ac:dyDescent="0.35">
      <c r="B73" s="9"/>
      <c r="C73" s="9"/>
      <c r="D73" s="9"/>
      <c r="E73" s="9"/>
      <c r="F73" s="9"/>
      <c r="G73" s="9"/>
      <c r="H73" s="9"/>
    </row>
    <row r="74" spans="2:8" x14ac:dyDescent="0.35">
      <c r="B74" s="9"/>
      <c r="C74" s="18"/>
      <c r="D74" s="9"/>
      <c r="E74" s="9"/>
      <c r="F74" s="9"/>
      <c r="G74" s="9"/>
      <c r="H74" s="9"/>
    </row>
    <row r="75" spans="2:8" x14ac:dyDescent="0.35">
      <c r="B75" s="9"/>
      <c r="C75" s="9"/>
      <c r="D75" s="9"/>
      <c r="E75" s="9"/>
      <c r="F75" s="9"/>
      <c r="G75" s="9"/>
      <c r="H75" s="9"/>
    </row>
    <row r="76" spans="2:8" x14ac:dyDescent="0.35">
      <c r="B76" s="9"/>
      <c r="C76" s="18"/>
      <c r="D76" s="9"/>
      <c r="E76" s="9"/>
      <c r="F76" s="9"/>
      <c r="G76" s="9"/>
      <c r="H76" s="9"/>
    </row>
    <row r="77" spans="2:8" x14ac:dyDescent="0.35">
      <c r="B77" s="9"/>
      <c r="C77" s="9"/>
      <c r="D77" s="9"/>
      <c r="E77" s="9"/>
      <c r="F77" s="9"/>
      <c r="G77" s="9"/>
      <c r="H77" s="9"/>
    </row>
    <row r="78" spans="2:8" x14ac:dyDescent="0.35">
      <c r="B78" s="9"/>
      <c r="C78" s="18"/>
      <c r="D78" s="9"/>
      <c r="E78" s="9"/>
      <c r="F78" s="9"/>
      <c r="G78" s="9"/>
      <c r="H78" s="9"/>
    </row>
    <row r="79" spans="2:8" x14ac:dyDescent="0.35">
      <c r="B79" s="9"/>
      <c r="C79" s="9"/>
      <c r="D79" s="9"/>
      <c r="E79" s="9"/>
      <c r="F79" s="9"/>
      <c r="G79" s="9"/>
      <c r="H79" s="9"/>
    </row>
    <row r="80" spans="2:8" x14ac:dyDescent="0.35">
      <c r="B80" s="9"/>
      <c r="C80" s="18"/>
      <c r="D80" s="9"/>
      <c r="E80" s="9"/>
      <c r="F80" s="9"/>
      <c r="G80" s="9"/>
      <c r="H80" s="9"/>
    </row>
    <row r="81" spans="2:8" x14ac:dyDescent="0.35">
      <c r="B81" s="9"/>
      <c r="C81" s="9"/>
      <c r="D81" s="9"/>
      <c r="E81" s="9"/>
      <c r="F81" s="9"/>
      <c r="G81" s="9"/>
      <c r="H81" s="9"/>
    </row>
    <row r="82" spans="2:8" x14ac:dyDescent="0.35">
      <c r="B82" s="9"/>
      <c r="C82" s="18"/>
      <c r="D82" s="9"/>
      <c r="E82" s="9"/>
      <c r="F82" s="9"/>
      <c r="G82" s="9"/>
      <c r="H82" s="9"/>
    </row>
    <row r="83" spans="2:8" x14ac:dyDescent="0.35">
      <c r="B83" s="9"/>
      <c r="C83" s="9"/>
      <c r="D83" s="9"/>
      <c r="E83" s="9"/>
      <c r="F83" s="9"/>
      <c r="G83" s="9"/>
      <c r="H83" s="9"/>
    </row>
    <row r="84" spans="2:8" x14ac:dyDescent="0.35">
      <c r="B84" s="9"/>
      <c r="C84" s="18"/>
      <c r="D84" s="9"/>
      <c r="E84" s="9"/>
      <c r="F84" s="9"/>
      <c r="G84" s="9"/>
      <c r="H84" s="9"/>
    </row>
    <row r="85" spans="2:8" x14ac:dyDescent="0.35">
      <c r="B85" s="9"/>
      <c r="C85" s="9"/>
      <c r="D85" s="9"/>
      <c r="E85" s="9"/>
      <c r="F85" s="9"/>
      <c r="G85" s="9"/>
      <c r="H85" s="9"/>
    </row>
    <row r="86" spans="2:8" x14ac:dyDescent="0.35">
      <c r="B86" s="9"/>
      <c r="C86" s="18"/>
      <c r="D86" s="9"/>
      <c r="E86" s="9"/>
      <c r="F86" s="9"/>
      <c r="G86" s="9"/>
      <c r="H86" s="9"/>
    </row>
    <row r="87" spans="2:8" x14ac:dyDescent="0.35">
      <c r="B87" s="9"/>
      <c r="C87" s="9"/>
      <c r="D87" s="9"/>
      <c r="E87" s="9"/>
      <c r="F87" s="9"/>
      <c r="G87" s="9"/>
      <c r="H87" s="9"/>
    </row>
    <row r="88" spans="2:8" x14ac:dyDescent="0.35">
      <c r="B88" s="9"/>
      <c r="C88" s="18"/>
      <c r="D88" s="9"/>
      <c r="E88" s="9"/>
      <c r="F88" s="9"/>
      <c r="G88" s="9"/>
      <c r="H88" s="9"/>
    </row>
    <row r="89" spans="2:8" x14ac:dyDescent="0.35">
      <c r="B89" s="9"/>
      <c r="C89" s="9"/>
      <c r="D89" s="9"/>
      <c r="E89" s="9"/>
      <c r="F89" s="9"/>
      <c r="G89" s="9"/>
      <c r="H89" s="9"/>
    </row>
    <row r="90" spans="2:8" x14ac:dyDescent="0.35">
      <c r="B90" s="9"/>
      <c r="C90" s="18"/>
      <c r="D90" s="9"/>
      <c r="E90" s="9"/>
      <c r="F90" s="9"/>
      <c r="G90" s="9"/>
      <c r="H90" s="9"/>
    </row>
    <row r="91" spans="2:8" x14ac:dyDescent="0.35">
      <c r="B91" s="9"/>
      <c r="C91" s="9"/>
      <c r="D91" s="9"/>
      <c r="E91" s="9"/>
      <c r="F91" s="9"/>
      <c r="G91" s="9"/>
      <c r="H91" s="9"/>
    </row>
    <row r="92" spans="2:8" x14ac:dyDescent="0.35">
      <c r="B92" s="9"/>
      <c r="C92" s="18"/>
      <c r="D92" s="9"/>
      <c r="E92" s="9"/>
      <c r="F92" s="9"/>
      <c r="G92" s="9"/>
      <c r="H92" s="9"/>
    </row>
    <row r="93" spans="2:8" x14ac:dyDescent="0.35">
      <c r="B93" s="9"/>
      <c r="C93" s="9"/>
      <c r="D93" s="9"/>
      <c r="E93" s="9"/>
      <c r="F93" s="9"/>
      <c r="G93" s="9"/>
      <c r="H93" s="9"/>
    </row>
    <row r="94" spans="2:8" x14ac:dyDescent="0.35">
      <c r="B94" s="9"/>
      <c r="C94" s="18"/>
      <c r="D94" s="9"/>
      <c r="E94" s="9"/>
      <c r="F94" s="9"/>
      <c r="G94" s="9"/>
      <c r="H94" s="9"/>
    </row>
    <row r="95" spans="2:8" x14ac:dyDescent="0.35">
      <c r="B95" s="9"/>
      <c r="C95" s="9"/>
      <c r="D95" s="9"/>
      <c r="E95" s="9"/>
      <c r="F95" s="9"/>
      <c r="G95" s="9"/>
      <c r="H95" s="9"/>
    </row>
    <row r="96" spans="2:8" x14ac:dyDescent="0.35">
      <c r="B96" s="9"/>
      <c r="C96" s="18"/>
      <c r="D96" s="9"/>
      <c r="E96" s="9"/>
      <c r="F96" s="9"/>
      <c r="G96" s="9"/>
      <c r="H96" s="9"/>
    </row>
    <row r="97" spans="2:8" x14ac:dyDescent="0.35">
      <c r="B97" s="9"/>
      <c r="C97" s="9"/>
      <c r="D97" s="9"/>
      <c r="E97" s="9"/>
      <c r="F97" s="9"/>
      <c r="G97" s="9"/>
      <c r="H97" s="9"/>
    </row>
    <row r="98" spans="2:8" x14ac:dyDescent="0.35">
      <c r="B98" s="9"/>
      <c r="C98" s="18"/>
      <c r="D98" s="9"/>
      <c r="E98" s="9"/>
      <c r="F98" s="9"/>
      <c r="G98" s="9"/>
      <c r="H98" s="9"/>
    </row>
    <row r="99" spans="2:8" x14ac:dyDescent="0.35">
      <c r="B99" s="9"/>
      <c r="C99" s="9"/>
      <c r="D99" s="9"/>
      <c r="E99" s="9"/>
      <c r="F99" s="9"/>
      <c r="G99" s="9"/>
      <c r="H99" s="9"/>
    </row>
    <row r="100" spans="2:8" x14ac:dyDescent="0.35">
      <c r="B100" s="9"/>
      <c r="C100" s="18"/>
      <c r="D100" s="9"/>
      <c r="E100" s="9"/>
      <c r="F100" s="9"/>
      <c r="G100" s="9"/>
      <c r="H100" s="9"/>
    </row>
    <row r="101" spans="2:8" x14ac:dyDescent="0.35">
      <c r="B101" s="9"/>
      <c r="C101" s="9"/>
      <c r="D101" s="9"/>
      <c r="E101" s="9"/>
      <c r="F101" s="9"/>
      <c r="G101" s="9"/>
      <c r="H101" s="9"/>
    </row>
    <row r="102" spans="2:8" x14ac:dyDescent="0.35">
      <c r="B102" s="9"/>
      <c r="C102" s="18"/>
      <c r="D102" s="9"/>
      <c r="E102" s="9"/>
      <c r="F102" s="9"/>
      <c r="G102" s="9"/>
      <c r="H102" s="9"/>
    </row>
    <row r="103" spans="2:8" x14ac:dyDescent="0.35">
      <c r="B103" s="9"/>
      <c r="C103" s="9"/>
      <c r="D103" s="9"/>
      <c r="E103" s="9"/>
      <c r="F103" s="9"/>
      <c r="G103" s="9"/>
      <c r="H103" s="9"/>
    </row>
    <row r="104" spans="2:8" x14ac:dyDescent="0.35">
      <c r="B104" s="9"/>
      <c r="C104" s="18"/>
      <c r="D104" s="9"/>
      <c r="E104" s="9"/>
      <c r="F104" s="9"/>
      <c r="G104" s="9"/>
      <c r="H104" s="9"/>
    </row>
    <row r="105" spans="2:8" x14ac:dyDescent="0.35">
      <c r="B105" s="9"/>
      <c r="C105" s="9"/>
      <c r="D105" s="9"/>
      <c r="E105" s="9"/>
      <c r="F105" s="9"/>
      <c r="G105" s="9"/>
      <c r="H105" s="9"/>
    </row>
    <row r="106" spans="2:8" x14ac:dyDescent="0.35">
      <c r="B106" s="9"/>
      <c r="C106" s="18"/>
      <c r="D106" s="9"/>
      <c r="E106" s="9"/>
      <c r="F106" s="9"/>
      <c r="G106" s="9"/>
      <c r="H106" s="9"/>
    </row>
    <row r="107" spans="2:8" x14ac:dyDescent="0.35">
      <c r="B107" s="9"/>
      <c r="C107" s="9"/>
      <c r="D107" s="9"/>
      <c r="E107" s="9"/>
      <c r="F107" s="9"/>
      <c r="G107" s="9"/>
      <c r="H107" s="9"/>
    </row>
    <row r="108" spans="2:8" x14ac:dyDescent="0.35">
      <c r="B108" s="9"/>
      <c r="C108" s="18"/>
      <c r="D108" s="9"/>
      <c r="E108" s="9"/>
      <c r="F108" s="9"/>
      <c r="G108" s="9"/>
      <c r="H108" s="9"/>
    </row>
    <row r="109" spans="2:8" x14ac:dyDescent="0.35">
      <c r="B109" s="9"/>
      <c r="C109" s="9"/>
      <c r="D109" s="9"/>
      <c r="E109" s="9"/>
      <c r="F109" s="9"/>
      <c r="G109" s="9"/>
      <c r="H109" s="9"/>
    </row>
    <row r="110" spans="2:8" x14ac:dyDescent="0.35">
      <c r="B110" s="9"/>
      <c r="C110" s="18"/>
      <c r="D110" s="9"/>
      <c r="E110" s="9"/>
      <c r="F110" s="9"/>
      <c r="G110" s="9"/>
      <c r="H110" s="9"/>
    </row>
    <row r="111" spans="2:8" x14ac:dyDescent="0.35">
      <c r="B111" s="9"/>
      <c r="C111" s="9"/>
      <c r="D111" s="9"/>
      <c r="E111" s="9"/>
      <c r="F111" s="9"/>
      <c r="G111" s="9"/>
      <c r="H111" s="9"/>
    </row>
    <row r="112" spans="2:8" x14ac:dyDescent="0.35">
      <c r="B112" s="9"/>
      <c r="C112" s="18"/>
      <c r="D112" s="9"/>
      <c r="E112" s="9"/>
      <c r="F112" s="9"/>
      <c r="G112" s="9"/>
      <c r="H112" s="9"/>
    </row>
    <row r="113" spans="2:8" x14ac:dyDescent="0.35">
      <c r="B113" s="9"/>
      <c r="C113" s="9"/>
      <c r="D113" s="9"/>
      <c r="E113" s="9"/>
      <c r="F113" s="9"/>
      <c r="G113" s="9"/>
      <c r="H113" s="9"/>
    </row>
    <row r="114" spans="2:8" x14ac:dyDescent="0.35">
      <c r="B114" s="9"/>
      <c r="C114" s="18"/>
      <c r="D114" s="9"/>
      <c r="E114" s="9"/>
      <c r="F114" s="9"/>
      <c r="G114" s="9"/>
      <c r="H114" s="9"/>
    </row>
    <row r="115" spans="2:8" x14ac:dyDescent="0.35">
      <c r="B115" s="9"/>
      <c r="C115" s="9"/>
      <c r="D115" s="9"/>
      <c r="E115" s="9"/>
      <c r="F115" s="9"/>
      <c r="G115" s="9"/>
      <c r="H115" s="9"/>
    </row>
    <row r="116" spans="2:8" x14ac:dyDescent="0.35">
      <c r="B116" s="9"/>
      <c r="C116" s="18"/>
      <c r="D116" s="9"/>
      <c r="E116" s="9"/>
      <c r="F116" s="9"/>
      <c r="G116" s="9"/>
      <c r="H116" s="9"/>
    </row>
    <row r="117" spans="2:8" x14ac:dyDescent="0.35">
      <c r="B117" s="9"/>
      <c r="C117" s="9"/>
      <c r="D117" s="9"/>
      <c r="E117" s="9"/>
      <c r="F117" s="9"/>
      <c r="G117" s="9"/>
      <c r="H117" s="9"/>
    </row>
    <row r="118" spans="2:8" x14ac:dyDescent="0.35">
      <c r="B118" s="9"/>
      <c r="C118" s="18"/>
      <c r="D118" s="9"/>
      <c r="E118" s="9"/>
      <c r="F118" s="9"/>
      <c r="G118" s="9"/>
      <c r="H118" s="9"/>
    </row>
    <row r="119" spans="2:8" x14ac:dyDescent="0.35">
      <c r="B119" s="9"/>
      <c r="C119" s="9"/>
      <c r="D119" s="9"/>
      <c r="E119" s="9"/>
      <c r="F119" s="9"/>
      <c r="G119" s="9"/>
      <c r="H119" s="9"/>
    </row>
    <row r="120" spans="2:8" x14ac:dyDescent="0.35">
      <c r="B120" s="9"/>
      <c r="C120" s="18"/>
      <c r="D120" s="9"/>
      <c r="E120" s="9"/>
      <c r="F120" s="9"/>
      <c r="G120" s="9"/>
      <c r="H120" s="9"/>
    </row>
    <row r="121" spans="2:8" x14ac:dyDescent="0.35">
      <c r="B121" s="9"/>
      <c r="C121" s="9"/>
      <c r="D121" s="9"/>
      <c r="E121" s="9"/>
      <c r="F121" s="9"/>
      <c r="G121" s="9"/>
      <c r="H121" s="9"/>
    </row>
    <row r="122" spans="2:8" x14ac:dyDescent="0.35">
      <c r="B122" s="9"/>
      <c r="C122" s="18"/>
      <c r="D122" s="9"/>
      <c r="E122" s="9"/>
      <c r="F122" s="9"/>
      <c r="G122" s="9"/>
      <c r="H122" s="9"/>
    </row>
    <row r="123" spans="2:8" x14ac:dyDescent="0.35">
      <c r="B123" s="9"/>
      <c r="C123" s="9"/>
      <c r="D123" s="9"/>
      <c r="E123" s="9"/>
      <c r="F123" s="9"/>
      <c r="G123" s="9"/>
      <c r="H123" s="9"/>
    </row>
    <row r="124" spans="2:8" x14ac:dyDescent="0.35">
      <c r="B124" s="9"/>
      <c r="C124" s="18"/>
      <c r="D124" s="9"/>
      <c r="E124" s="9"/>
      <c r="F124" s="9"/>
      <c r="G124" s="9"/>
      <c r="H124" s="9"/>
    </row>
    <row r="125" spans="2:8" x14ac:dyDescent="0.35">
      <c r="B125" s="9"/>
      <c r="C125" s="9"/>
      <c r="D125" s="9"/>
      <c r="E125" s="9"/>
      <c r="F125" s="9"/>
      <c r="G125" s="9"/>
      <c r="H125" s="9"/>
    </row>
    <row r="126" spans="2:8" x14ac:dyDescent="0.35">
      <c r="B126" s="9"/>
      <c r="C126" s="18"/>
      <c r="D126" s="9"/>
      <c r="E126" s="9"/>
      <c r="F126" s="9"/>
      <c r="G126" s="9"/>
      <c r="H126" s="9"/>
    </row>
    <row r="127" spans="2:8" x14ac:dyDescent="0.35">
      <c r="B127" s="9"/>
      <c r="C127" s="9"/>
      <c r="D127" s="9"/>
      <c r="E127" s="9"/>
      <c r="F127" s="9"/>
      <c r="G127" s="9"/>
      <c r="H127" s="9"/>
    </row>
    <row r="128" spans="2:8" x14ac:dyDescent="0.35">
      <c r="B128" s="9"/>
      <c r="C128" s="18"/>
      <c r="D128" s="9"/>
      <c r="E128" s="9"/>
      <c r="F128" s="9"/>
      <c r="G128" s="9"/>
      <c r="H128" s="9"/>
    </row>
    <row r="129" spans="2:8" x14ac:dyDescent="0.35">
      <c r="B129" s="9"/>
      <c r="C129" s="9"/>
      <c r="D129" s="9"/>
      <c r="E129" s="9"/>
      <c r="F129" s="9"/>
      <c r="G129" s="9"/>
      <c r="H129" s="9"/>
    </row>
    <row r="130" spans="2:8" x14ac:dyDescent="0.35">
      <c r="B130" s="9"/>
      <c r="C130" s="18"/>
      <c r="D130" s="9"/>
      <c r="E130" s="9"/>
      <c r="F130" s="9"/>
      <c r="G130" s="9"/>
      <c r="H130" s="9"/>
    </row>
    <row r="131" spans="2:8" x14ac:dyDescent="0.35">
      <c r="B131" s="9"/>
      <c r="C131" s="9"/>
      <c r="D131" s="9"/>
      <c r="E131" s="9"/>
      <c r="F131" s="9"/>
      <c r="G131" s="9"/>
      <c r="H131" s="9"/>
    </row>
    <row r="132" spans="2:8" x14ac:dyDescent="0.35">
      <c r="B132" s="9"/>
      <c r="C132" s="18"/>
      <c r="D132" s="9"/>
      <c r="E132" s="9"/>
      <c r="F132" s="9"/>
      <c r="G132" s="9"/>
      <c r="H132" s="9"/>
    </row>
    <row r="133" spans="2:8" x14ac:dyDescent="0.35">
      <c r="B133" s="9"/>
      <c r="C133" s="9"/>
      <c r="D133" s="9"/>
      <c r="E133" s="9"/>
      <c r="F133" s="9"/>
      <c r="G133" s="9"/>
      <c r="H133" s="9"/>
    </row>
    <row r="134" spans="2:8" x14ac:dyDescent="0.35">
      <c r="B134" s="9"/>
      <c r="C134" s="18"/>
      <c r="D134" s="9"/>
      <c r="E134" s="9"/>
      <c r="F134" s="9"/>
      <c r="G134" s="9"/>
      <c r="H134" s="9"/>
    </row>
    <row r="135" spans="2:8" x14ac:dyDescent="0.35">
      <c r="B135" s="9"/>
      <c r="C135" s="9"/>
      <c r="D135" s="9"/>
      <c r="E135" s="9"/>
      <c r="F135" s="9"/>
      <c r="G135" s="9"/>
      <c r="H135" s="9"/>
    </row>
    <row r="136" spans="2:8" x14ac:dyDescent="0.35">
      <c r="B136" s="9"/>
      <c r="C136" s="18"/>
      <c r="D136" s="9"/>
      <c r="E136" s="9"/>
      <c r="F136" s="9"/>
      <c r="G136" s="9"/>
      <c r="H136" s="9"/>
    </row>
    <row r="137" spans="2:8" x14ac:dyDescent="0.35">
      <c r="B137" s="9"/>
      <c r="C137" s="9"/>
      <c r="D137" s="9"/>
      <c r="E137" s="9"/>
      <c r="F137" s="9"/>
      <c r="G137" s="9"/>
      <c r="H137" s="9"/>
    </row>
    <row r="138" spans="2:8" x14ac:dyDescent="0.35">
      <c r="B138" s="9"/>
      <c r="C138" s="18"/>
      <c r="D138" s="9"/>
      <c r="E138" s="9"/>
      <c r="F138" s="9"/>
      <c r="G138" s="9"/>
      <c r="H138" s="9"/>
    </row>
    <row r="139" spans="2:8" x14ac:dyDescent="0.35">
      <c r="B139" s="9"/>
      <c r="C139" s="9"/>
      <c r="D139" s="9"/>
      <c r="E139" s="9"/>
      <c r="F139" s="9"/>
      <c r="G139" s="9"/>
      <c r="H139" s="9"/>
    </row>
    <row r="140" spans="2:8" x14ac:dyDescent="0.35">
      <c r="B140" s="9"/>
      <c r="C140" s="18"/>
      <c r="D140" s="9"/>
      <c r="E140" s="9"/>
      <c r="F140" s="9"/>
      <c r="G140" s="9"/>
      <c r="H140" s="9"/>
    </row>
    <row r="141" spans="2:8" x14ac:dyDescent="0.35">
      <c r="B141" s="9"/>
      <c r="C141" s="9"/>
      <c r="D141" s="9"/>
      <c r="E141" s="9"/>
      <c r="F141" s="9"/>
      <c r="G141" s="9"/>
      <c r="H141" s="9"/>
    </row>
    <row r="142" spans="2:8" x14ac:dyDescent="0.35">
      <c r="B142" s="9"/>
      <c r="C142" s="18"/>
      <c r="D142" s="9"/>
      <c r="E142" s="9"/>
      <c r="F142" s="9"/>
      <c r="G142" s="9"/>
      <c r="H142" s="9"/>
    </row>
    <row r="143" spans="2:8" x14ac:dyDescent="0.35">
      <c r="B143" s="9"/>
      <c r="C143" s="9"/>
      <c r="D143" s="9"/>
      <c r="E143" s="9"/>
      <c r="F143" s="9"/>
      <c r="G143" s="9"/>
      <c r="H143" s="9"/>
    </row>
    <row r="144" spans="2:8" x14ac:dyDescent="0.35">
      <c r="B144" s="9"/>
      <c r="C144" s="18"/>
      <c r="D144" s="9"/>
      <c r="E144" s="9"/>
      <c r="F144" s="9"/>
      <c r="G144" s="9"/>
      <c r="H144" s="9"/>
    </row>
    <row r="145" spans="2:8" x14ac:dyDescent="0.35">
      <c r="B145" s="9"/>
      <c r="C145" s="9"/>
      <c r="D145" s="9"/>
      <c r="E145" s="9"/>
      <c r="F145" s="9"/>
      <c r="G145" s="9"/>
      <c r="H145" s="9"/>
    </row>
    <row r="146" spans="2:8" x14ac:dyDescent="0.35">
      <c r="B146" s="9"/>
      <c r="C146" s="18"/>
      <c r="D146" s="9"/>
      <c r="E146" s="9"/>
      <c r="F146" s="9"/>
      <c r="G146" s="9"/>
      <c r="H146" s="9"/>
    </row>
    <row r="147" spans="2:8" x14ac:dyDescent="0.35">
      <c r="B147" s="9"/>
      <c r="C147" s="9"/>
      <c r="D147" s="9"/>
      <c r="E147" s="9"/>
      <c r="F147" s="9"/>
      <c r="G147" s="9"/>
      <c r="H147" s="9"/>
    </row>
    <row r="148" spans="2:8" x14ac:dyDescent="0.35">
      <c r="B148" s="9"/>
      <c r="C148" s="18"/>
      <c r="D148" s="9"/>
      <c r="E148" s="9"/>
      <c r="F148" s="9"/>
      <c r="G148" s="9"/>
      <c r="H148" s="9"/>
    </row>
    <row r="149" spans="2:8" x14ac:dyDescent="0.35">
      <c r="B149" s="9"/>
      <c r="C149" s="9"/>
      <c r="D149" s="9"/>
      <c r="E149" s="9"/>
      <c r="F149" s="9"/>
      <c r="G149" s="9"/>
      <c r="H149" s="9"/>
    </row>
    <row r="150" spans="2:8" x14ac:dyDescent="0.35">
      <c r="B150" s="9"/>
      <c r="C150" s="18"/>
      <c r="D150" s="9"/>
      <c r="E150" s="9"/>
      <c r="F150" s="9"/>
      <c r="G150" s="9"/>
      <c r="H150" s="9"/>
    </row>
    <row r="151" spans="2:8" x14ac:dyDescent="0.35">
      <c r="B151" s="9"/>
      <c r="C151" s="9"/>
      <c r="D151" s="9"/>
      <c r="E151" s="9"/>
      <c r="F151" s="9"/>
      <c r="G151" s="9"/>
      <c r="H151" s="9"/>
    </row>
    <row r="152" spans="2:8" x14ac:dyDescent="0.35">
      <c r="B152" s="9"/>
      <c r="C152" s="18"/>
      <c r="D152" s="9"/>
      <c r="E152" s="9"/>
      <c r="F152" s="9"/>
      <c r="G152" s="9"/>
      <c r="H152" s="9"/>
    </row>
    <row r="153" spans="2:8" x14ac:dyDescent="0.35">
      <c r="B153" s="9"/>
      <c r="C153" s="9"/>
      <c r="D153" s="9"/>
      <c r="E153" s="9"/>
      <c r="F153" s="9"/>
      <c r="G153" s="9"/>
      <c r="H153" s="9"/>
    </row>
    <row r="154" spans="2:8" x14ac:dyDescent="0.35">
      <c r="B154" s="9"/>
      <c r="C154" s="18"/>
      <c r="D154" s="9"/>
      <c r="E154" s="9"/>
      <c r="F154" s="9"/>
      <c r="G154" s="9"/>
      <c r="H154" s="9"/>
    </row>
    <row r="155" spans="2:8" x14ac:dyDescent="0.35">
      <c r="B155" s="9"/>
      <c r="C155" s="9"/>
      <c r="D155" s="9"/>
      <c r="E155" s="9"/>
      <c r="F155" s="9"/>
      <c r="G155" s="9"/>
      <c r="H155" s="9"/>
    </row>
    <row r="156" spans="2:8" x14ac:dyDescent="0.35">
      <c r="B156" s="9"/>
      <c r="C156" s="18"/>
      <c r="D156" s="9"/>
      <c r="E156" s="9"/>
      <c r="F156" s="9"/>
      <c r="G156" s="9"/>
      <c r="H156" s="9"/>
    </row>
    <row r="157" spans="2:8" x14ac:dyDescent="0.35">
      <c r="B157" s="9"/>
      <c r="C157" s="9"/>
      <c r="D157" s="9"/>
      <c r="E157" s="9"/>
      <c r="F157" s="9"/>
      <c r="G157" s="9"/>
      <c r="H157" s="9"/>
    </row>
    <row r="158" spans="2:8" x14ac:dyDescent="0.35">
      <c r="B158" s="9"/>
      <c r="C158" s="18"/>
      <c r="D158" s="9"/>
      <c r="E158" s="9"/>
      <c r="F158" s="9"/>
      <c r="G158" s="9"/>
      <c r="H158" s="9"/>
    </row>
    <row r="159" spans="2:8" x14ac:dyDescent="0.35">
      <c r="B159" s="9"/>
      <c r="C159" s="9"/>
      <c r="D159" s="9"/>
      <c r="E159" s="9"/>
      <c r="F159" s="9"/>
      <c r="G159" s="9"/>
      <c r="H159" s="9"/>
    </row>
    <row r="160" spans="2:8" x14ac:dyDescent="0.35">
      <c r="B160" s="9"/>
      <c r="C160" s="18"/>
      <c r="D160" s="9"/>
      <c r="E160" s="9"/>
      <c r="F160" s="9"/>
      <c r="G160" s="9"/>
      <c r="H160" s="9"/>
    </row>
    <row r="161" spans="2:8" x14ac:dyDescent="0.35">
      <c r="B161" s="9"/>
      <c r="C161" s="9"/>
      <c r="D161" s="9"/>
      <c r="E161" s="9"/>
      <c r="F161" s="9"/>
      <c r="G161" s="9"/>
      <c r="H161" s="9"/>
    </row>
    <row r="162" spans="2:8" x14ac:dyDescent="0.35">
      <c r="B162" s="9"/>
      <c r="C162" s="18"/>
      <c r="D162" s="9"/>
      <c r="E162" s="9"/>
      <c r="F162" s="9"/>
      <c r="G162" s="9"/>
      <c r="H162" s="9"/>
    </row>
    <row r="163" spans="2:8" x14ac:dyDescent="0.35">
      <c r="B163" s="9"/>
      <c r="C163" s="9"/>
      <c r="D163" s="9"/>
      <c r="E163" s="9"/>
      <c r="F163" s="9"/>
      <c r="G163" s="9"/>
      <c r="H163" s="9"/>
    </row>
    <row r="164" spans="2:8" x14ac:dyDescent="0.35">
      <c r="B164" s="9"/>
      <c r="C164" s="18"/>
      <c r="D164" s="9"/>
      <c r="E164" s="9"/>
      <c r="F164" s="9"/>
      <c r="G164" s="9"/>
      <c r="H164" s="9"/>
    </row>
    <row r="165" spans="2:8" x14ac:dyDescent="0.35">
      <c r="B165" s="9"/>
      <c r="C165" s="9"/>
      <c r="D165" s="9"/>
      <c r="E165" s="9"/>
      <c r="F165" s="9"/>
      <c r="G165" s="9"/>
      <c r="H165" s="9"/>
    </row>
    <row r="166" spans="2:8" x14ac:dyDescent="0.35">
      <c r="B166" s="9"/>
      <c r="C166" s="18"/>
      <c r="D166" s="9"/>
      <c r="E166" s="9"/>
      <c r="F166" s="9"/>
      <c r="G166" s="9"/>
      <c r="H166" s="9"/>
    </row>
    <row r="167" spans="2:8" x14ac:dyDescent="0.35">
      <c r="B167" s="9"/>
      <c r="C167" s="9"/>
      <c r="D167" s="9"/>
      <c r="E167" s="9"/>
      <c r="F167" s="9"/>
      <c r="G167" s="9"/>
      <c r="H167" s="9"/>
    </row>
    <row r="168" spans="2:8" x14ac:dyDescent="0.35">
      <c r="B168" s="9"/>
      <c r="C168" s="18"/>
      <c r="D168" s="9"/>
      <c r="E168" s="9"/>
      <c r="F168" s="9"/>
      <c r="G168" s="9"/>
      <c r="H168" s="9"/>
    </row>
    <row r="169" spans="2:8" x14ac:dyDescent="0.35">
      <c r="B169" s="9"/>
      <c r="C169" s="9"/>
      <c r="D169" s="9"/>
      <c r="E169" s="9"/>
      <c r="F169" s="9"/>
      <c r="G169" s="9"/>
      <c r="H169" s="9"/>
    </row>
    <row r="170" spans="2:8" x14ac:dyDescent="0.35">
      <c r="B170" s="9"/>
      <c r="C170" s="18"/>
      <c r="D170" s="9"/>
      <c r="E170" s="9"/>
      <c r="F170" s="9"/>
      <c r="G170" s="9"/>
      <c r="H170" s="9"/>
    </row>
    <row r="171" spans="2:8" x14ac:dyDescent="0.35">
      <c r="B171" s="9"/>
      <c r="C171" s="9"/>
      <c r="D171" s="9"/>
      <c r="E171" s="9"/>
      <c r="F171" s="9"/>
      <c r="G171" s="9"/>
      <c r="H171" s="9"/>
    </row>
    <row r="172" spans="2:8" x14ac:dyDescent="0.35">
      <c r="B172" s="9"/>
      <c r="C172" s="18"/>
      <c r="D172" s="9"/>
      <c r="E172" s="9"/>
      <c r="F172" s="9"/>
      <c r="G172" s="9"/>
      <c r="H172" s="9"/>
    </row>
    <row r="173" spans="2:8" x14ac:dyDescent="0.35">
      <c r="B173" s="9"/>
      <c r="C173" s="9"/>
      <c r="D173" s="9"/>
      <c r="E173" s="9"/>
      <c r="F173" s="9"/>
      <c r="G173" s="9"/>
      <c r="H173" s="9"/>
    </row>
    <row r="174" spans="2:8" x14ac:dyDescent="0.35">
      <c r="B174" s="9"/>
      <c r="C174" s="18"/>
      <c r="D174" s="9"/>
      <c r="E174" s="9"/>
      <c r="F174" s="9"/>
      <c r="G174" s="9"/>
      <c r="H174" s="9"/>
    </row>
    <row r="175" spans="2:8" x14ac:dyDescent="0.35">
      <c r="B175" s="9"/>
      <c r="C175" s="9"/>
      <c r="D175" s="9"/>
      <c r="E175" s="9"/>
      <c r="F175" s="9"/>
      <c r="G175" s="9"/>
      <c r="H175" s="9"/>
    </row>
    <row r="176" spans="2:8" x14ac:dyDescent="0.35">
      <c r="B176" s="9"/>
      <c r="C176" s="18"/>
      <c r="D176" s="9"/>
      <c r="E176" s="9"/>
      <c r="F176" s="9"/>
      <c r="G176" s="9"/>
      <c r="H176" s="9"/>
    </row>
    <row r="177" spans="2:8" x14ac:dyDescent="0.35">
      <c r="B177" s="9"/>
      <c r="C177" s="9"/>
      <c r="D177" s="9"/>
      <c r="E177" s="9"/>
      <c r="F177" s="9"/>
      <c r="G177" s="9"/>
      <c r="H177" s="9"/>
    </row>
    <row r="178" spans="2:8" x14ac:dyDescent="0.35">
      <c r="B178" s="9"/>
      <c r="C178" s="18"/>
      <c r="D178" s="9"/>
      <c r="E178" s="9"/>
      <c r="F178" s="9"/>
      <c r="G178" s="9"/>
      <c r="H178" s="9"/>
    </row>
    <row r="179" spans="2:8" x14ac:dyDescent="0.35">
      <c r="B179" s="9"/>
      <c r="C179" s="9"/>
      <c r="D179" s="9"/>
      <c r="E179" s="9"/>
      <c r="F179" s="9"/>
      <c r="G179" s="9"/>
      <c r="H179" s="9"/>
    </row>
    <row r="180" spans="2:8" x14ac:dyDescent="0.35">
      <c r="B180" s="9"/>
      <c r="C180" s="18"/>
      <c r="D180" s="9"/>
      <c r="E180" s="9"/>
      <c r="F180" s="9"/>
      <c r="G180" s="9"/>
      <c r="H180" s="9"/>
    </row>
    <row r="181" spans="2:8" x14ac:dyDescent="0.35">
      <c r="B181" s="9"/>
      <c r="C181" s="9"/>
      <c r="D181" s="9"/>
      <c r="E181" s="9"/>
      <c r="F181" s="9"/>
      <c r="G181" s="9"/>
      <c r="H181" s="9"/>
    </row>
    <row r="182" spans="2:8" x14ac:dyDescent="0.35">
      <c r="B182" s="9"/>
      <c r="C182" s="18"/>
      <c r="D182" s="9"/>
      <c r="E182" s="9"/>
      <c r="F182" s="9"/>
      <c r="G182" s="9"/>
      <c r="H182" s="9"/>
    </row>
    <row r="183" spans="2:8" x14ac:dyDescent="0.35">
      <c r="B183" s="9"/>
      <c r="C183" s="9"/>
      <c r="D183" s="9"/>
      <c r="E183" s="9"/>
      <c r="F183" s="9"/>
      <c r="G183" s="9"/>
      <c r="H183" s="9"/>
    </row>
    <row r="184" spans="2:8" x14ac:dyDescent="0.35">
      <c r="B184" s="9"/>
      <c r="C184" s="18"/>
      <c r="D184" s="9"/>
      <c r="E184" s="9"/>
      <c r="F184" s="9"/>
      <c r="G184" s="9"/>
      <c r="H184" s="9"/>
    </row>
    <row r="185" spans="2:8" x14ac:dyDescent="0.35">
      <c r="B185" s="9"/>
      <c r="C185" s="9"/>
      <c r="D185" s="9"/>
      <c r="E185" s="9"/>
      <c r="F185" s="9"/>
      <c r="G185" s="9"/>
      <c r="H185" s="9"/>
    </row>
    <row r="186" spans="2:8" x14ac:dyDescent="0.35">
      <c r="B186" s="9"/>
      <c r="C186" s="18"/>
      <c r="D186" s="9"/>
      <c r="E186" s="9"/>
      <c r="F186" s="9"/>
      <c r="G186" s="9"/>
      <c r="H186" s="9"/>
    </row>
    <row r="187" spans="2:8" x14ac:dyDescent="0.35">
      <c r="B187" s="9"/>
      <c r="C187" s="9"/>
      <c r="D187" s="9"/>
      <c r="E187" s="9"/>
      <c r="F187" s="9"/>
      <c r="G187" s="9"/>
      <c r="H187" s="9"/>
    </row>
    <row r="188" spans="2:8" x14ac:dyDescent="0.35">
      <c r="B188" s="9"/>
      <c r="C188" s="18"/>
      <c r="D188" s="9"/>
      <c r="E188" s="9"/>
      <c r="F188" s="9"/>
      <c r="G188" s="9"/>
      <c r="H188" s="9"/>
    </row>
    <row r="189" spans="2:8" x14ac:dyDescent="0.35">
      <c r="B189" s="9"/>
      <c r="C189" s="9"/>
      <c r="D189" s="9"/>
      <c r="E189" s="9"/>
      <c r="F189" s="9"/>
      <c r="G189" s="9"/>
      <c r="H189" s="9"/>
    </row>
    <row r="190" spans="2:8" x14ac:dyDescent="0.35">
      <c r="B190" s="9"/>
      <c r="C190" s="18"/>
      <c r="D190" s="9"/>
      <c r="E190" s="9"/>
      <c r="F190" s="9"/>
      <c r="G190" s="9"/>
      <c r="H190" s="9"/>
    </row>
    <row r="191" spans="2:8" x14ac:dyDescent="0.35">
      <c r="B191" s="9"/>
      <c r="C191" s="9"/>
      <c r="D191" s="9"/>
      <c r="E191" s="9"/>
      <c r="F191" s="9"/>
      <c r="G191" s="9"/>
      <c r="H191" s="9"/>
    </row>
    <row r="192" spans="2:8" x14ac:dyDescent="0.35">
      <c r="B192" s="9"/>
      <c r="C192" s="18"/>
      <c r="D192" s="9"/>
      <c r="E192" s="9"/>
      <c r="F192" s="9"/>
      <c r="G192" s="9"/>
      <c r="H192" s="9"/>
    </row>
    <row r="193" spans="2:8" x14ac:dyDescent="0.35">
      <c r="B193" s="9"/>
      <c r="C193" s="9"/>
      <c r="D193" s="9"/>
      <c r="E193" s="9"/>
      <c r="F193" s="9"/>
      <c r="G193" s="9"/>
      <c r="H193" s="9"/>
    </row>
    <row r="194" spans="2:8" x14ac:dyDescent="0.35">
      <c r="B194" s="9"/>
      <c r="C194" s="18"/>
      <c r="D194" s="9"/>
      <c r="E194" s="9"/>
      <c r="F194" s="9"/>
      <c r="G194" s="9"/>
      <c r="H194" s="9"/>
    </row>
    <row r="195" spans="2:8" x14ac:dyDescent="0.35">
      <c r="B195" s="9"/>
      <c r="C195" s="9"/>
      <c r="D195" s="9"/>
      <c r="E195" s="9"/>
      <c r="F195" s="9"/>
      <c r="G195" s="9"/>
      <c r="H195" s="9"/>
    </row>
    <row r="196" spans="2:8" x14ac:dyDescent="0.35">
      <c r="B196" s="9"/>
      <c r="C196" s="18"/>
      <c r="D196" s="9"/>
      <c r="E196" s="9"/>
      <c r="F196" s="9"/>
      <c r="G196" s="9"/>
      <c r="H196" s="9"/>
    </row>
    <row r="197" spans="2:8" x14ac:dyDescent="0.35">
      <c r="B197" s="9"/>
      <c r="C197" s="9"/>
      <c r="D197" s="9"/>
      <c r="E197" s="9"/>
      <c r="F197" s="9"/>
      <c r="G197" s="9"/>
      <c r="H197" s="9"/>
    </row>
    <row r="198" spans="2:8" x14ac:dyDescent="0.35">
      <c r="B198" s="9"/>
      <c r="C198" s="18"/>
      <c r="D198" s="9"/>
      <c r="E198" s="9"/>
      <c r="F198" s="9"/>
      <c r="G198" s="9"/>
      <c r="H198" s="9"/>
    </row>
    <row r="199" spans="2:8" x14ac:dyDescent="0.35">
      <c r="B199" s="9"/>
      <c r="C199" s="9"/>
      <c r="D199" s="9"/>
      <c r="E199" s="9"/>
      <c r="F199" s="9"/>
      <c r="G199" s="9"/>
      <c r="H199" s="9"/>
    </row>
    <row r="200" spans="2:8" x14ac:dyDescent="0.35">
      <c r="B200" s="9"/>
      <c r="C200" s="18"/>
      <c r="D200" s="9"/>
      <c r="E200" s="9"/>
      <c r="F200" s="9"/>
      <c r="G200" s="9"/>
      <c r="H200" s="9"/>
    </row>
    <row r="201" spans="2:8" x14ac:dyDescent="0.35">
      <c r="B201" s="9"/>
      <c r="C201" s="9"/>
      <c r="D201" s="9"/>
      <c r="E201" s="9"/>
      <c r="F201" s="9"/>
      <c r="G201" s="9"/>
      <c r="H201" s="9"/>
    </row>
    <row r="202" spans="2:8" x14ac:dyDescent="0.35">
      <c r="B202" s="9"/>
      <c r="C202" s="18"/>
      <c r="D202" s="9"/>
      <c r="E202" s="9"/>
      <c r="F202" s="9"/>
      <c r="G202" s="9"/>
      <c r="H202" s="9"/>
    </row>
    <row r="203" spans="2:8" x14ac:dyDescent="0.35">
      <c r="B203" s="9"/>
      <c r="C203" s="9"/>
      <c r="D203" s="9"/>
      <c r="E203" s="9"/>
      <c r="F203" s="9"/>
      <c r="G203" s="9"/>
      <c r="H203" s="9"/>
    </row>
    <row r="204" spans="2:8" x14ac:dyDescent="0.35">
      <c r="B204" s="9"/>
      <c r="C204" s="18"/>
      <c r="D204" s="9"/>
      <c r="E204" s="9"/>
      <c r="F204" s="9"/>
      <c r="G204" s="9"/>
      <c r="H204" s="9"/>
    </row>
    <row r="205" spans="2:8" x14ac:dyDescent="0.35">
      <c r="B205" s="9"/>
      <c r="C205" s="9"/>
      <c r="D205" s="9"/>
      <c r="E205" s="9"/>
      <c r="F205" s="9"/>
      <c r="G205" s="9"/>
      <c r="H205" s="9"/>
    </row>
    <row r="206" spans="2:8" x14ac:dyDescent="0.35">
      <c r="B206" s="9"/>
      <c r="C206" s="18"/>
      <c r="D206" s="9"/>
      <c r="E206" s="9"/>
      <c r="F206" s="9"/>
      <c r="G206" s="9"/>
      <c r="H206" s="9"/>
    </row>
    <row r="207" spans="2:8" x14ac:dyDescent="0.35">
      <c r="B207" s="9"/>
      <c r="C207" s="9"/>
      <c r="D207" s="9"/>
      <c r="E207" s="9"/>
      <c r="F207" s="9"/>
      <c r="G207" s="9"/>
      <c r="H207" s="9"/>
    </row>
    <row r="208" spans="2:8" x14ac:dyDescent="0.35">
      <c r="B208" s="9"/>
      <c r="C208" s="18"/>
      <c r="D208" s="9"/>
      <c r="E208" s="9"/>
      <c r="F208" s="9"/>
      <c r="G208" s="9"/>
      <c r="H208" s="9"/>
    </row>
    <row r="209" spans="2:8" x14ac:dyDescent="0.35">
      <c r="B209" s="9"/>
      <c r="C209" s="9"/>
      <c r="D209" s="9"/>
      <c r="E209" s="9"/>
      <c r="F209" s="9"/>
      <c r="G209" s="9"/>
      <c r="H209" s="9"/>
    </row>
    <row r="210" spans="2:8" x14ac:dyDescent="0.35">
      <c r="B210" s="9"/>
      <c r="C210" s="18"/>
      <c r="D210" s="9"/>
      <c r="E210" s="9"/>
      <c r="F210" s="9"/>
      <c r="G210" s="9"/>
      <c r="H210" s="9"/>
    </row>
    <row r="211" spans="2:8" x14ac:dyDescent="0.35">
      <c r="B211" s="9"/>
      <c r="C211" s="9"/>
      <c r="D211" s="9"/>
      <c r="E211" s="9"/>
      <c r="F211" s="9"/>
      <c r="G211" s="9"/>
      <c r="H211" s="9"/>
    </row>
    <row r="212" spans="2:8" x14ac:dyDescent="0.35">
      <c r="B212" s="9"/>
      <c r="C212" s="18"/>
      <c r="D212" s="9"/>
      <c r="E212" s="9"/>
      <c r="F212" s="9"/>
      <c r="G212" s="9"/>
      <c r="H212" s="9"/>
    </row>
    <row r="213" spans="2:8" x14ac:dyDescent="0.35">
      <c r="B213" s="9"/>
      <c r="C213" s="9"/>
      <c r="D213" s="9"/>
      <c r="E213" s="9"/>
      <c r="F213" s="9"/>
      <c r="G213" s="9"/>
      <c r="H213" s="9"/>
    </row>
    <row r="214" spans="2:8" x14ac:dyDescent="0.35">
      <c r="B214" s="9"/>
      <c r="C214" s="18"/>
      <c r="D214" s="9"/>
      <c r="E214" s="9"/>
      <c r="F214" s="9"/>
      <c r="G214" s="9"/>
      <c r="H214" s="9"/>
    </row>
    <row r="215" spans="2:8" x14ac:dyDescent="0.35">
      <c r="B215" s="9"/>
      <c r="C215" s="9"/>
      <c r="D215" s="9"/>
      <c r="E215" s="9"/>
      <c r="F215" s="9"/>
      <c r="G215" s="9"/>
      <c r="H215" s="9"/>
    </row>
    <row r="216" spans="2:8" x14ac:dyDescent="0.35">
      <c r="B216" s="9"/>
      <c r="C216" s="18"/>
      <c r="D216" s="9"/>
      <c r="E216" s="9"/>
      <c r="F216" s="9"/>
      <c r="G216" s="9"/>
      <c r="H216" s="9"/>
    </row>
    <row r="217" spans="2:8" x14ac:dyDescent="0.35">
      <c r="B217" s="9"/>
      <c r="C217" s="9"/>
      <c r="D217" s="9"/>
      <c r="E217" s="9"/>
      <c r="F217" s="9"/>
      <c r="G217" s="9"/>
      <c r="H217" s="9"/>
    </row>
    <row r="218" spans="2:8" x14ac:dyDescent="0.35">
      <c r="B218" s="9"/>
      <c r="C218" s="18"/>
      <c r="D218" s="9"/>
      <c r="E218" s="9"/>
      <c r="F218" s="9"/>
      <c r="G218" s="9"/>
      <c r="H218" s="9"/>
    </row>
    <row r="219" spans="2:8" x14ac:dyDescent="0.35">
      <c r="B219" s="9"/>
      <c r="C219" s="9"/>
      <c r="D219" s="9"/>
      <c r="E219" s="9"/>
      <c r="F219" s="9"/>
      <c r="G219" s="9"/>
      <c r="H219" s="9"/>
    </row>
    <row r="220" spans="2:8" x14ac:dyDescent="0.35">
      <c r="B220" s="9"/>
      <c r="C220" s="18"/>
      <c r="D220" s="9"/>
      <c r="E220" s="9"/>
      <c r="F220" s="9"/>
      <c r="G220" s="9"/>
      <c r="H220" s="9"/>
    </row>
    <row r="221" spans="2:8" x14ac:dyDescent="0.35">
      <c r="B221" s="9"/>
      <c r="C221" s="9"/>
      <c r="D221" s="9"/>
      <c r="E221" s="9"/>
      <c r="F221" s="9"/>
      <c r="G221" s="9"/>
      <c r="H221" s="9"/>
    </row>
    <row r="222" spans="2:8" x14ac:dyDescent="0.35">
      <c r="B222" s="9"/>
      <c r="C222" s="18"/>
      <c r="D222" s="9"/>
      <c r="E222" s="9"/>
      <c r="F222" s="9"/>
      <c r="G222" s="9"/>
      <c r="H222" s="9"/>
    </row>
    <row r="223" spans="2:8" x14ac:dyDescent="0.35">
      <c r="B223" s="9"/>
      <c r="C223" s="9"/>
      <c r="D223" s="9"/>
      <c r="E223" s="9"/>
      <c r="F223" s="9"/>
      <c r="G223" s="9"/>
      <c r="H223" s="9"/>
    </row>
    <row r="224" spans="2:8" x14ac:dyDescent="0.35">
      <c r="B224" s="9"/>
      <c r="C224" s="18"/>
      <c r="D224" s="9"/>
      <c r="E224" s="9"/>
      <c r="F224" s="9"/>
      <c r="G224" s="9"/>
      <c r="H224" s="9"/>
    </row>
    <row r="225" spans="2:8" x14ac:dyDescent="0.35">
      <c r="B225" s="9"/>
      <c r="C225" s="9"/>
      <c r="D225" s="9"/>
      <c r="E225" s="9"/>
      <c r="F225" s="9"/>
      <c r="G225" s="9"/>
      <c r="H225" s="9"/>
    </row>
    <row r="226" spans="2:8" x14ac:dyDescent="0.35">
      <c r="B226" s="9"/>
      <c r="C226" s="18"/>
      <c r="D226" s="9"/>
      <c r="E226" s="9"/>
      <c r="F226" s="9"/>
      <c r="G226" s="9"/>
      <c r="H226" s="9"/>
    </row>
    <row r="227" spans="2:8" x14ac:dyDescent="0.35">
      <c r="B227" s="9"/>
      <c r="C227" s="9"/>
      <c r="D227" s="9"/>
      <c r="E227" s="9"/>
      <c r="F227" s="9"/>
      <c r="G227" s="9"/>
      <c r="H227" s="9"/>
    </row>
    <row r="228" spans="2:8" x14ac:dyDescent="0.35">
      <c r="B228" s="9"/>
      <c r="C228" s="18"/>
      <c r="D228" s="9"/>
      <c r="E228" s="9"/>
      <c r="F228" s="9"/>
      <c r="G228" s="9"/>
      <c r="H228" s="9"/>
    </row>
    <row r="229" spans="2:8" x14ac:dyDescent="0.35">
      <c r="B229" s="9"/>
      <c r="C229" s="9"/>
      <c r="D229" s="9"/>
      <c r="E229" s="9"/>
      <c r="F229" s="9"/>
      <c r="G229" s="9"/>
      <c r="H229" s="9"/>
    </row>
    <row r="230" spans="2:8" x14ac:dyDescent="0.35">
      <c r="B230" s="9"/>
      <c r="C230" s="18"/>
      <c r="D230" s="9"/>
      <c r="E230" s="9"/>
      <c r="F230" s="9"/>
      <c r="G230" s="9"/>
      <c r="H230" s="9"/>
    </row>
    <row r="231" spans="2:8" x14ac:dyDescent="0.35">
      <c r="B231" s="9"/>
      <c r="C231" s="9"/>
      <c r="D231" s="9"/>
      <c r="E231" s="9"/>
      <c r="F231" s="9"/>
      <c r="G231" s="9"/>
      <c r="H231" s="9"/>
    </row>
    <row r="232" spans="2:8" x14ac:dyDescent="0.35">
      <c r="B232" s="9"/>
      <c r="C232" s="18"/>
      <c r="D232" s="9"/>
      <c r="E232" s="9"/>
      <c r="F232" s="9"/>
      <c r="G232" s="9"/>
      <c r="H232" s="9"/>
    </row>
    <row r="233" spans="2:8" x14ac:dyDescent="0.35">
      <c r="B233" s="9"/>
      <c r="C233" s="9"/>
      <c r="D233" s="9"/>
      <c r="E233" s="9"/>
      <c r="F233" s="9"/>
      <c r="G233" s="9"/>
      <c r="H233" s="9"/>
    </row>
    <row r="234" spans="2:8" x14ac:dyDescent="0.35">
      <c r="B234" s="9"/>
      <c r="C234" s="18"/>
      <c r="D234" s="9"/>
      <c r="E234" s="9"/>
      <c r="F234" s="9"/>
      <c r="G234" s="9"/>
      <c r="H234" s="9"/>
    </row>
    <row r="235" spans="2:8" x14ac:dyDescent="0.35">
      <c r="B235" s="9"/>
      <c r="C235" s="9"/>
      <c r="D235" s="9"/>
      <c r="E235" s="9"/>
      <c r="F235" s="9"/>
      <c r="G235" s="9"/>
      <c r="H235" s="9"/>
    </row>
    <row r="236" spans="2:8" x14ac:dyDescent="0.35">
      <c r="B236" s="9"/>
      <c r="C236" s="18"/>
      <c r="D236" s="9"/>
      <c r="E236" s="9"/>
      <c r="F236" s="9"/>
      <c r="G236" s="9"/>
      <c r="H236" s="9"/>
    </row>
    <row r="237" spans="2:8" x14ac:dyDescent="0.35">
      <c r="B237" s="9"/>
      <c r="C237" s="9"/>
      <c r="D237" s="9"/>
      <c r="E237" s="9"/>
      <c r="F237" s="9"/>
      <c r="G237" s="9"/>
      <c r="H237" s="9"/>
    </row>
    <row r="238" spans="2:8" x14ac:dyDescent="0.35">
      <c r="B238" s="9"/>
      <c r="C238" s="18"/>
      <c r="D238" s="9"/>
      <c r="E238" s="9"/>
      <c r="F238" s="9"/>
      <c r="G238" s="9"/>
      <c r="H238" s="9"/>
    </row>
    <row r="239" spans="2:8" x14ac:dyDescent="0.35">
      <c r="B239" s="9"/>
      <c r="C239" s="9"/>
      <c r="D239" s="9"/>
      <c r="E239" s="9"/>
      <c r="F239" s="9"/>
      <c r="G239" s="9"/>
      <c r="H239" s="9"/>
    </row>
    <row r="240" spans="2:8" x14ac:dyDescent="0.35">
      <c r="B240" s="9"/>
      <c r="C240" s="18"/>
      <c r="D240" s="9"/>
      <c r="E240" s="9"/>
      <c r="F240" s="9"/>
      <c r="G240" s="9"/>
      <c r="H240" s="9"/>
    </row>
    <row r="241" spans="2:8" x14ac:dyDescent="0.35">
      <c r="B241" s="9"/>
      <c r="C241" s="9"/>
      <c r="D241" s="9"/>
      <c r="E241" s="9"/>
      <c r="F241" s="9"/>
      <c r="G241" s="9"/>
      <c r="H241" s="9"/>
    </row>
    <row r="242" spans="2:8" x14ac:dyDescent="0.35">
      <c r="B242" s="9"/>
      <c r="C242" s="18"/>
      <c r="D242" s="9"/>
      <c r="E242" s="9"/>
      <c r="F242" s="9"/>
      <c r="G242" s="9"/>
      <c r="H242" s="9"/>
    </row>
    <row r="243" spans="2:8" x14ac:dyDescent="0.35">
      <c r="B243" s="9"/>
      <c r="C243" s="9"/>
      <c r="D243" s="9"/>
      <c r="E243" s="9"/>
      <c r="F243" s="9"/>
      <c r="G243" s="9"/>
      <c r="H243" s="9"/>
    </row>
    <row r="244" spans="2:8" x14ac:dyDescent="0.35">
      <c r="B244" s="9"/>
      <c r="C244" s="18"/>
      <c r="D244" s="9"/>
      <c r="E244" s="9"/>
      <c r="F244" s="9"/>
      <c r="G244" s="9"/>
      <c r="H244" s="9"/>
    </row>
    <row r="245" spans="2:8" x14ac:dyDescent="0.35">
      <c r="B245" s="9"/>
      <c r="C245" s="9"/>
      <c r="D245" s="9"/>
      <c r="E245" s="9"/>
      <c r="F245" s="9"/>
      <c r="G245" s="9"/>
      <c r="H245" s="9"/>
    </row>
    <row r="246" spans="2:8" x14ac:dyDescent="0.35">
      <c r="B246" s="9"/>
      <c r="C246" s="18"/>
      <c r="D246" s="9"/>
      <c r="E246" s="9"/>
      <c r="F246" s="9"/>
      <c r="G246" s="9"/>
      <c r="H246" s="9"/>
    </row>
    <row r="247" spans="2:8" x14ac:dyDescent="0.35">
      <c r="B247" s="9"/>
      <c r="C247" s="9"/>
      <c r="D247" s="9"/>
      <c r="E247" s="9"/>
      <c r="F247" s="9"/>
      <c r="G247" s="9"/>
      <c r="H247" s="9"/>
    </row>
    <row r="248" spans="2:8" x14ac:dyDescent="0.35">
      <c r="B248" s="9"/>
      <c r="C248" s="18"/>
      <c r="D248" s="9"/>
      <c r="E248" s="9"/>
      <c r="F248" s="9"/>
      <c r="G248" s="9"/>
      <c r="H248" s="9"/>
    </row>
    <row r="249" spans="2:8" x14ac:dyDescent="0.35">
      <c r="B249" s="9"/>
      <c r="C249" s="9"/>
      <c r="D249" s="9"/>
      <c r="E249" s="9"/>
      <c r="F249" s="9"/>
      <c r="G249" s="9"/>
      <c r="H249" s="9"/>
    </row>
    <row r="250" spans="2:8" x14ac:dyDescent="0.35">
      <c r="B250" s="9"/>
      <c r="C250" s="18"/>
      <c r="D250" s="9"/>
      <c r="E250" s="9"/>
      <c r="F250" s="9"/>
      <c r="G250" s="9"/>
      <c r="H250" s="9"/>
    </row>
    <row r="251" spans="2:8" x14ac:dyDescent="0.35">
      <c r="B251" s="9"/>
      <c r="C251" s="9"/>
      <c r="D251" s="9"/>
      <c r="E251" s="9"/>
      <c r="F251" s="9"/>
      <c r="G251" s="9"/>
      <c r="H251" s="9"/>
    </row>
    <row r="252" spans="2:8" x14ac:dyDescent="0.35">
      <c r="B252" s="9"/>
      <c r="C252" s="18"/>
      <c r="D252" s="9"/>
      <c r="E252" s="9"/>
      <c r="F252" s="9"/>
      <c r="G252" s="9"/>
      <c r="H252" s="9"/>
    </row>
    <row r="253" spans="2:8" x14ac:dyDescent="0.35">
      <c r="B253" s="9"/>
      <c r="C253" s="9"/>
      <c r="D253" s="9"/>
      <c r="E253" s="9"/>
      <c r="F253" s="9"/>
      <c r="G253" s="9"/>
      <c r="H253" s="9"/>
    </row>
    <row r="254" spans="2:8" x14ac:dyDescent="0.35">
      <c r="B254" s="9"/>
      <c r="C254" s="18"/>
      <c r="D254" s="9"/>
      <c r="E254" s="9"/>
      <c r="F254" s="9"/>
      <c r="G254" s="9"/>
      <c r="H254" s="9"/>
    </row>
    <row r="255" spans="2:8" x14ac:dyDescent="0.35">
      <c r="B255" s="9"/>
      <c r="C255" s="9"/>
      <c r="D255" s="9"/>
      <c r="E255" s="9"/>
      <c r="F255" s="9"/>
      <c r="G255" s="9"/>
      <c r="H255" s="9"/>
    </row>
    <row r="256" spans="2:8" x14ac:dyDescent="0.35">
      <c r="B256" s="9"/>
      <c r="C256" s="18"/>
      <c r="D256" s="9"/>
      <c r="E256" s="9"/>
      <c r="F256" s="9"/>
      <c r="G256" s="9"/>
      <c r="H256" s="9"/>
    </row>
    <row r="257" spans="2:8" x14ac:dyDescent="0.35">
      <c r="B257" s="9"/>
      <c r="C257" s="9"/>
      <c r="D257" s="9"/>
      <c r="E257" s="9"/>
      <c r="F257" s="9"/>
      <c r="G257" s="9"/>
      <c r="H257" s="9"/>
    </row>
    <row r="258" spans="2:8" x14ac:dyDescent="0.35">
      <c r="B258" s="9"/>
      <c r="C258" s="18"/>
      <c r="D258" s="9"/>
      <c r="E258" s="9"/>
      <c r="F258" s="9"/>
      <c r="G258" s="9"/>
      <c r="H258" s="9"/>
    </row>
    <row r="259" spans="2:8" x14ac:dyDescent="0.35">
      <c r="B259" s="9"/>
      <c r="C259" s="9"/>
      <c r="D259" s="9"/>
      <c r="E259" s="9"/>
      <c r="F259" s="9"/>
      <c r="G259" s="9"/>
      <c r="H259" s="9"/>
    </row>
    <row r="260" spans="2:8" x14ac:dyDescent="0.35">
      <c r="B260" s="9"/>
      <c r="C260" s="18"/>
      <c r="D260" s="9"/>
      <c r="E260" s="9"/>
      <c r="F260" s="9"/>
      <c r="G260" s="9"/>
      <c r="H260" s="9"/>
    </row>
    <row r="261" spans="2:8" x14ac:dyDescent="0.35">
      <c r="B261" s="9"/>
      <c r="C261" s="9"/>
      <c r="D261" s="9"/>
      <c r="E261" s="9"/>
      <c r="F261" s="9"/>
      <c r="G261" s="9"/>
      <c r="H261" s="9"/>
    </row>
    <row r="262" spans="2:8" x14ac:dyDescent="0.35">
      <c r="B262" s="9"/>
      <c r="C262" s="18"/>
      <c r="D262" s="9"/>
      <c r="E262" s="9"/>
      <c r="F262" s="9"/>
      <c r="G262" s="9"/>
      <c r="H262" s="9"/>
    </row>
    <row r="263" spans="2:8" x14ac:dyDescent="0.35">
      <c r="B263" s="9"/>
      <c r="C263" s="9"/>
      <c r="D263" s="9"/>
      <c r="E263" s="9"/>
      <c r="F263" s="9"/>
      <c r="G263" s="9"/>
      <c r="H263" s="9"/>
    </row>
    <row r="264" spans="2:8" x14ac:dyDescent="0.35">
      <c r="B264" s="9"/>
      <c r="C264" s="18"/>
      <c r="D264" s="9"/>
      <c r="E264" s="9"/>
      <c r="F264" s="9"/>
      <c r="G264" s="9"/>
      <c r="H264" s="9"/>
    </row>
    <row r="265" spans="2:8" x14ac:dyDescent="0.35">
      <c r="B265" s="9"/>
      <c r="C265" s="9"/>
      <c r="D265" s="9"/>
      <c r="E265" s="9"/>
      <c r="F265" s="9"/>
      <c r="G265" s="9"/>
      <c r="H265" s="9"/>
    </row>
    <row r="266" spans="2:8" x14ac:dyDescent="0.35">
      <c r="B266" s="9"/>
      <c r="C266" s="18"/>
      <c r="D266" s="9"/>
      <c r="E266" s="9"/>
      <c r="F266" s="9"/>
      <c r="G266" s="9"/>
      <c r="H266" s="9"/>
    </row>
    <row r="267" spans="2:8" x14ac:dyDescent="0.35">
      <c r="B267" s="9"/>
      <c r="C267" s="9"/>
      <c r="D267" s="9"/>
      <c r="E267" s="9"/>
      <c r="F267" s="9"/>
      <c r="G267" s="9"/>
      <c r="H267" s="9"/>
    </row>
    <row r="268" spans="2:8" x14ac:dyDescent="0.35">
      <c r="B268" s="9"/>
      <c r="C268" s="18"/>
      <c r="D268" s="9"/>
      <c r="E268" s="9"/>
      <c r="F268" s="9"/>
      <c r="G268" s="9"/>
      <c r="H268" s="9"/>
    </row>
    <row r="269" spans="2:8" x14ac:dyDescent="0.35">
      <c r="B269" s="9"/>
      <c r="C269" s="9"/>
      <c r="D269" s="9"/>
      <c r="E269" s="9"/>
      <c r="F269" s="9"/>
      <c r="G269" s="9"/>
      <c r="H269" s="9"/>
    </row>
    <row r="270" spans="2:8" x14ac:dyDescent="0.35">
      <c r="B270" s="9"/>
      <c r="C270" s="18"/>
      <c r="D270" s="9"/>
      <c r="E270" s="9"/>
      <c r="F270" s="9"/>
      <c r="G270" s="9"/>
      <c r="H270" s="9"/>
    </row>
    <row r="271" spans="2:8" x14ac:dyDescent="0.35">
      <c r="B271" s="9"/>
      <c r="C271" s="9"/>
      <c r="D271" s="9"/>
      <c r="E271" s="9"/>
      <c r="F271" s="9"/>
      <c r="G271" s="9"/>
      <c r="H271" s="9"/>
    </row>
    <row r="272" spans="2:8" x14ac:dyDescent="0.35">
      <c r="B272" s="9"/>
      <c r="C272" s="18"/>
      <c r="D272" s="9"/>
      <c r="E272" s="9"/>
      <c r="F272" s="9"/>
      <c r="G272" s="9"/>
      <c r="H272" s="9"/>
    </row>
    <row r="273" spans="2:8" x14ac:dyDescent="0.35">
      <c r="B273" s="9"/>
      <c r="C273" s="9"/>
      <c r="D273" s="9"/>
      <c r="E273" s="9"/>
      <c r="F273" s="9"/>
      <c r="G273" s="9"/>
      <c r="H273" s="9"/>
    </row>
    <row r="274" spans="2:8" x14ac:dyDescent="0.35">
      <c r="B274" s="9"/>
      <c r="C274" s="18"/>
      <c r="D274" s="9"/>
      <c r="E274" s="9"/>
      <c r="F274" s="9"/>
      <c r="G274" s="9"/>
      <c r="H274" s="9"/>
    </row>
    <row r="275" spans="2:8" x14ac:dyDescent="0.35">
      <c r="B275" s="9"/>
      <c r="C275" s="9"/>
      <c r="D275" s="9"/>
      <c r="E275" s="9"/>
      <c r="F275" s="9"/>
      <c r="G275" s="9"/>
      <c r="H275" s="9"/>
    </row>
    <row r="276" spans="2:8" x14ac:dyDescent="0.35">
      <c r="B276" s="9"/>
      <c r="C276" s="18"/>
      <c r="D276" s="9"/>
      <c r="E276" s="9"/>
      <c r="F276" s="9"/>
      <c r="G276" s="9"/>
      <c r="H276" s="9"/>
    </row>
    <row r="277" spans="2:8" x14ac:dyDescent="0.35">
      <c r="B277" s="9"/>
      <c r="C277" s="9"/>
      <c r="D277" s="9"/>
      <c r="E277" s="9"/>
      <c r="F277" s="9"/>
      <c r="G277" s="9"/>
      <c r="H277" s="9"/>
    </row>
    <row r="278" spans="2:8" x14ac:dyDescent="0.35">
      <c r="B278" s="9"/>
      <c r="C278" s="18"/>
      <c r="D278" s="9"/>
      <c r="E278" s="9"/>
      <c r="F278" s="9"/>
      <c r="G278" s="9"/>
      <c r="H278" s="9"/>
    </row>
    <row r="279" spans="2:8" x14ac:dyDescent="0.35">
      <c r="B279" s="9"/>
      <c r="C279" s="9"/>
      <c r="D279" s="9"/>
      <c r="E279" s="9"/>
      <c r="F279" s="9"/>
      <c r="G279" s="9"/>
      <c r="H279" s="9"/>
    </row>
    <row r="280" spans="2:8" x14ac:dyDescent="0.35">
      <c r="B280" s="9"/>
      <c r="C280" s="18"/>
      <c r="D280" s="9"/>
      <c r="E280" s="9"/>
      <c r="F280" s="9"/>
      <c r="G280" s="9"/>
      <c r="H280" s="9"/>
    </row>
    <row r="281" spans="2:8" x14ac:dyDescent="0.35">
      <c r="B281" s="9"/>
      <c r="C281" s="9"/>
      <c r="D281" s="9"/>
      <c r="E281" s="9"/>
      <c r="F281" s="9"/>
      <c r="G281" s="9"/>
      <c r="H281" s="9"/>
    </row>
    <row r="282" spans="2:8" x14ac:dyDescent="0.35">
      <c r="B282" s="9"/>
      <c r="C282" s="18"/>
      <c r="D282" s="9"/>
      <c r="E282" s="9"/>
      <c r="F282" s="9"/>
      <c r="G282" s="9"/>
      <c r="H282" s="9"/>
    </row>
    <row r="283" spans="2:8" x14ac:dyDescent="0.35">
      <c r="B283" s="9"/>
      <c r="C283" s="9"/>
      <c r="D283" s="9"/>
      <c r="E283" s="9"/>
      <c r="F283" s="9"/>
      <c r="G283" s="9"/>
      <c r="H283" s="9"/>
    </row>
    <row r="284" spans="2:8" x14ac:dyDescent="0.35">
      <c r="B284" s="9"/>
      <c r="C284" s="18"/>
      <c r="D284" s="9"/>
      <c r="E284" s="9"/>
      <c r="F284" s="9"/>
      <c r="G284" s="9"/>
      <c r="H284" s="9"/>
    </row>
    <row r="285" spans="2:8" x14ac:dyDescent="0.35">
      <c r="B285" s="9"/>
      <c r="C285" s="9"/>
      <c r="D285" s="9"/>
      <c r="E285" s="9"/>
      <c r="F285" s="9"/>
      <c r="G285" s="9"/>
      <c r="H285" s="9"/>
    </row>
    <row r="286" spans="2:8" x14ac:dyDescent="0.35">
      <c r="B286" s="9"/>
      <c r="C286" s="18"/>
      <c r="D286" s="9"/>
      <c r="E286" s="9"/>
      <c r="F286" s="9"/>
      <c r="G286" s="9"/>
      <c r="H286" s="9"/>
    </row>
    <row r="287" spans="2:8" x14ac:dyDescent="0.35">
      <c r="B287" s="9"/>
      <c r="C287" s="9"/>
      <c r="D287" s="9"/>
      <c r="E287" s="9"/>
      <c r="F287" s="9"/>
      <c r="G287" s="9"/>
      <c r="H287" s="9"/>
    </row>
    <row r="288" spans="2:8" x14ac:dyDescent="0.35">
      <c r="B288" s="9"/>
      <c r="C288" s="18"/>
      <c r="D288" s="9"/>
      <c r="E288" s="9"/>
      <c r="F288" s="9"/>
      <c r="G288" s="9"/>
      <c r="H288" s="9"/>
    </row>
    <row r="289" spans="2:8" x14ac:dyDescent="0.35">
      <c r="B289" s="9"/>
      <c r="C289" s="9"/>
      <c r="D289" s="9"/>
      <c r="E289" s="9"/>
      <c r="F289" s="9"/>
      <c r="G289" s="9"/>
      <c r="H289" s="9"/>
    </row>
    <row r="290" spans="2:8" x14ac:dyDescent="0.35">
      <c r="B290" s="9"/>
      <c r="C290" s="18"/>
      <c r="D290" s="9"/>
      <c r="E290" s="9"/>
      <c r="F290" s="9"/>
      <c r="G290" s="9"/>
      <c r="H290" s="9"/>
    </row>
    <row r="291" spans="2:8" x14ac:dyDescent="0.35">
      <c r="B291" s="9"/>
      <c r="C291" s="9"/>
      <c r="D291" s="9"/>
      <c r="E291" s="9"/>
      <c r="F291" s="9"/>
      <c r="G291" s="9"/>
      <c r="H291" s="9"/>
    </row>
    <row r="292" spans="2:8" x14ac:dyDescent="0.35">
      <c r="B292" s="9"/>
      <c r="C292" s="18"/>
      <c r="D292" s="9"/>
      <c r="E292" s="9"/>
      <c r="F292" s="9"/>
      <c r="G292" s="9"/>
      <c r="H292" s="9"/>
    </row>
    <row r="293" spans="2:8" x14ac:dyDescent="0.35">
      <c r="B293" s="9"/>
      <c r="C293" s="9"/>
      <c r="D293" s="9"/>
      <c r="E293" s="9"/>
      <c r="F293" s="9"/>
      <c r="G293" s="9"/>
      <c r="H293" s="9"/>
    </row>
    <row r="294" spans="2:8" x14ac:dyDescent="0.35">
      <c r="B294" s="9"/>
      <c r="C294" s="18"/>
      <c r="D294" s="9"/>
      <c r="E294" s="9"/>
      <c r="F294" s="9"/>
      <c r="G294" s="9"/>
      <c r="H294" s="9"/>
    </row>
    <row r="295" spans="2:8" x14ac:dyDescent="0.35">
      <c r="B295" s="9"/>
      <c r="C295" s="9"/>
      <c r="D295" s="9"/>
      <c r="E295" s="9"/>
      <c r="F295" s="9"/>
      <c r="G295" s="9"/>
      <c r="H295" s="9"/>
    </row>
    <row r="296" spans="2:8" x14ac:dyDescent="0.35">
      <c r="B296" s="9"/>
      <c r="C296" s="18"/>
      <c r="D296" s="9"/>
      <c r="E296" s="9"/>
      <c r="F296" s="9"/>
      <c r="G296" s="9"/>
      <c r="H296" s="9"/>
    </row>
    <row r="297" spans="2:8" x14ac:dyDescent="0.35">
      <c r="B297" s="9"/>
      <c r="C297" s="9"/>
      <c r="D297" s="9"/>
      <c r="E297" s="9"/>
      <c r="F297" s="9"/>
      <c r="G297" s="9"/>
      <c r="H297" s="9"/>
    </row>
    <row r="298" spans="2:8" x14ac:dyDescent="0.35">
      <c r="B298" s="9"/>
      <c r="C298" s="18"/>
      <c r="D298" s="9"/>
      <c r="E298" s="9"/>
      <c r="F298" s="9"/>
      <c r="G298" s="9"/>
      <c r="H298" s="9"/>
    </row>
    <row r="299" spans="2:8" x14ac:dyDescent="0.35">
      <c r="B299" s="9"/>
      <c r="C299" s="9"/>
      <c r="D299" s="9"/>
      <c r="E299" s="9"/>
      <c r="F299" s="9"/>
      <c r="G299" s="9"/>
      <c r="H299" s="9"/>
    </row>
    <row r="300" spans="2:8" x14ac:dyDescent="0.35">
      <c r="B300" s="9"/>
      <c r="C300" s="18"/>
      <c r="D300" s="9"/>
      <c r="E300" s="9"/>
      <c r="F300" s="9"/>
      <c r="G300" s="9"/>
      <c r="H300" s="9"/>
    </row>
    <row r="301" spans="2:8" x14ac:dyDescent="0.35">
      <c r="B301" s="9"/>
      <c r="C301" s="9"/>
      <c r="D301" s="9"/>
      <c r="E301" s="9"/>
      <c r="F301" s="9"/>
      <c r="G301" s="9"/>
      <c r="H301" s="9"/>
    </row>
    <row r="302" spans="2:8" x14ac:dyDescent="0.35">
      <c r="B302" s="9"/>
      <c r="C302" s="18"/>
      <c r="D302" s="9"/>
      <c r="E302" s="9"/>
      <c r="F302" s="9"/>
      <c r="G302" s="9"/>
      <c r="H302" s="9"/>
    </row>
    <row r="303" spans="2:8" x14ac:dyDescent="0.35">
      <c r="B303" s="9"/>
      <c r="C303" s="9"/>
      <c r="D303" s="9"/>
      <c r="E303" s="9"/>
      <c r="F303" s="9"/>
      <c r="G303" s="9"/>
      <c r="H303" s="9"/>
    </row>
    <row r="304" spans="2:8" x14ac:dyDescent="0.35">
      <c r="B304" s="9"/>
      <c r="C304" s="18"/>
      <c r="D304" s="9"/>
      <c r="E304" s="9"/>
      <c r="F304" s="9"/>
      <c r="G304" s="9"/>
      <c r="H304" s="9"/>
    </row>
    <row r="305" spans="2:8" x14ac:dyDescent="0.35">
      <c r="B305" s="9"/>
      <c r="C305" s="9"/>
      <c r="D305" s="9"/>
      <c r="E305" s="9"/>
      <c r="F305" s="9"/>
      <c r="G305" s="9"/>
      <c r="H305" s="9"/>
    </row>
    <row r="306" spans="2:8" x14ac:dyDescent="0.35">
      <c r="B306" s="9"/>
      <c r="C306" s="18"/>
      <c r="D306" s="9"/>
      <c r="E306" s="9"/>
      <c r="F306" s="9"/>
      <c r="G306" s="9"/>
      <c r="H306" s="9"/>
    </row>
    <row r="307" spans="2:8" x14ac:dyDescent="0.35">
      <c r="B307" s="9"/>
      <c r="C307" s="9"/>
      <c r="D307" s="9"/>
      <c r="E307" s="9"/>
      <c r="F307" s="9"/>
      <c r="G307" s="9"/>
      <c r="H307" s="9"/>
    </row>
    <row r="308" spans="2:8" x14ac:dyDescent="0.35">
      <c r="B308" s="9"/>
      <c r="C308" s="18"/>
      <c r="D308" s="9"/>
      <c r="E308" s="9"/>
      <c r="F308" s="9"/>
      <c r="G308" s="9"/>
      <c r="H308" s="9"/>
    </row>
    <row r="309" spans="2:8" x14ac:dyDescent="0.35">
      <c r="B309" s="9"/>
      <c r="C309" s="9"/>
      <c r="D309" s="9"/>
      <c r="E309" s="9"/>
      <c r="F309" s="9"/>
      <c r="G309" s="9"/>
      <c r="H309" s="9"/>
    </row>
    <row r="310" spans="2:8" x14ac:dyDescent="0.35">
      <c r="B310" s="9"/>
      <c r="C310" s="18"/>
      <c r="D310" s="9"/>
      <c r="E310" s="9"/>
      <c r="F310" s="9"/>
      <c r="G310" s="9"/>
      <c r="H310" s="9"/>
    </row>
    <row r="311" spans="2:8" x14ac:dyDescent="0.35">
      <c r="B311" s="9"/>
      <c r="C311" s="9"/>
      <c r="D311" s="9"/>
      <c r="E311" s="9"/>
      <c r="F311" s="9"/>
      <c r="G311" s="9"/>
      <c r="H311" s="9"/>
    </row>
    <row r="312" spans="2:8" x14ac:dyDescent="0.35">
      <c r="B312" s="9"/>
      <c r="C312" s="18"/>
      <c r="D312" s="9"/>
      <c r="E312" s="9"/>
      <c r="F312" s="9"/>
      <c r="G312" s="9"/>
      <c r="H312" s="9"/>
    </row>
    <row r="313" spans="2:8" x14ac:dyDescent="0.35">
      <c r="B313" s="9"/>
      <c r="C313" s="9"/>
      <c r="D313" s="9"/>
      <c r="E313" s="9"/>
      <c r="F313" s="9"/>
      <c r="G313" s="9"/>
      <c r="H313" s="9"/>
    </row>
    <row r="314" spans="2:8" x14ac:dyDescent="0.35">
      <c r="B314" s="9"/>
      <c r="C314" s="18"/>
      <c r="D314" s="9"/>
      <c r="E314" s="9"/>
      <c r="F314" s="9"/>
      <c r="G314" s="9"/>
      <c r="H314" s="9"/>
    </row>
    <row r="315" spans="2:8" x14ac:dyDescent="0.35">
      <c r="B315" s="9"/>
      <c r="C315" s="9"/>
      <c r="D315" s="9"/>
      <c r="E315" s="9"/>
      <c r="F315" s="9"/>
      <c r="G315" s="9"/>
      <c r="H315" s="9"/>
    </row>
    <row r="316" spans="2:8" x14ac:dyDescent="0.35">
      <c r="B316" s="9"/>
      <c r="C316" s="18"/>
      <c r="D316" s="9"/>
      <c r="E316" s="9"/>
      <c r="F316" s="9"/>
      <c r="G316" s="9"/>
      <c r="H316" s="9"/>
    </row>
    <row r="317" spans="2:8" x14ac:dyDescent="0.35">
      <c r="B317" s="9"/>
      <c r="C317" s="9"/>
      <c r="D317" s="9"/>
      <c r="E317" s="9"/>
      <c r="F317" s="9"/>
      <c r="G317" s="9"/>
      <c r="H317" s="9"/>
    </row>
    <row r="318" spans="2:8" x14ac:dyDescent="0.35">
      <c r="B318" s="9"/>
      <c r="C318" s="18"/>
      <c r="D318" s="9"/>
      <c r="E318" s="9"/>
      <c r="F318" s="9"/>
      <c r="G318" s="9"/>
      <c r="H318" s="9"/>
    </row>
    <row r="319" spans="2:8" x14ac:dyDescent="0.35">
      <c r="B319" s="9"/>
      <c r="C319" s="9"/>
      <c r="D319" s="9"/>
      <c r="E319" s="9"/>
      <c r="F319" s="9"/>
      <c r="G319" s="9"/>
      <c r="H319" s="9"/>
    </row>
    <row r="320" spans="2:8" x14ac:dyDescent="0.35">
      <c r="B320" s="9"/>
      <c r="C320" s="18"/>
      <c r="D320" s="9"/>
      <c r="E320" s="9"/>
      <c r="F320" s="9"/>
      <c r="G320" s="9"/>
      <c r="H320" s="9"/>
    </row>
    <row r="321" spans="2:8" x14ac:dyDescent="0.35">
      <c r="B321" s="9"/>
      <c r="C321" s="9"/>
      <c r="D321" s="9"/>
      <c r="E321" s="9"/>
      <c r="F321" s="9"/>
      <c r="G321" s="9"/>
      <c r="H321" s="9"/>
    </row>
    <row r="322" spans="2:8" x14ac:dyDescent="0.35">
      <c r="B322" s="9"/>
      <c r="C322" s="18"/>
      <c r="D322" s="9"/>
      <c r="E322" s="9"/>
      <c r="F322" s="9"/>
      <c r="G322" s="9"/>
      <c r="H322" s="9"/>
    </row>
    <row r="323" spans="2:8" x14ac:dyDescent="0.35">
      <c r="B323" s="9"/>
      <c r="C323" s="9"/>
      <c r="D323" s="9"/>
      <c r="E323" s="9"/>
      <c r="F323" s="9"/>
      <c r="G323" s="9"/>
      <c r="H323" s="9"/>
    </row>
    <row r="324" spans="2:8" x14ac:dyDescent="0.35">
      <c r="B324" s="9"/>
      <c r="C324" s="18"/>
      <c r="D324" s="9"/>
      <c r="E324" s="9"/>
      <c r="F324" s="9"/>
      <c r="G324" s="9"/>
      <c r="H324" s="9"/>
    </row>
    <row r="325" spans="2:8" x14ac:dyDescent="0.35">
      <c r="B325" s="9"/>
      <c r="C325" s="9"/>
      <c r="D325" s="9"/>
      <c r="E325" s="9"/>
      <c r="F325" s="9"/>
      <c r="G325" s="9"/>
      <c r="H325" s="9"/>
    </row>
    <row r="326" spans="2:8" x14ac:dyDescent="0.35">
      <c r="B326" s="9"/>
      <c r="C326" s="18"/>
      <c r="D326" s="9"/>
      <c r="E326" s="9"/>
      <c r="F326" s="9"/>
      <c r="G326" s="9"/>
      <c r="H326" s="9"/>
    </row>
    <row r="327" spans="2:8" x14ac:dyDescent="0.35">
      <c r="B327" s="9"/>
      <c r="C327" s="9"/>
      <c r="D327" s="9"/>
      <c r="E327" s="9"/>
      <c r="F327" s="9"/>
      <c r="G327" s="9"/>
      <c r="H327" s="9"/>
    </row>
    <row r="328" spans="2:8" x14ac:dyDescent="0.35">
      <c r="B328" s="9"/>
      <c r="C328" s="18"/>
      <c r="D328" s="9"/>
      <c r="E328" s="9"/>
      <c r="F328" s="9"/>
      <c r="G328" s="9"/>
      <c r="H328" s="9"/>
    </row>
    <row r="329" spans="2:8" x14ac:dyDescent="0.35">
      <c r="B329" s="9"/>
      <c r="C329" s="9"/>
      <c r="D329" s="9"/>
      <c r="E329" s="9"/>
      <c r="F329" s="9"/>
      <c r="G329" s="9"/>
      <c r="H329" s="9"/>
    </row>
    <row r="330" spans="2:8" x14ac:dyDescent="0.35">
      <c r="B330" s="9"/>
      <c r="C330" s="18"/>
      <c r="D330" s="9"/>
      <c r="E330" s="9"/>
      <c r="F330" s="9"/>
      <c r="G330" s="9"/>
      <c r="H330" s="9"/>
    </row>
    <row r="331" spans="2:8" x14ac:dyDescent="0.35">
      <c r="B331" s="9"/>
      <c r="C331" s="9"/>
      <c r="D331" s="9"/>
      <c r="E331" s="9"/>
      <c r="F331" s="9"/>
      <c r="G331" s="9"/>
      <c r="H331" s="9"/>
    </row>
    <row r="332" spans="2:8" x14ac:dyDescent="0.35">
      <c r="B332" s="9"/>
      <c r="C332" s="18"/>
      <c r="D332" s="9"/>
      <c r="E332" s="9"/>
      <c r="F332" s="9"/>
      <c r="G332" s="9"/>
      <c r="H332" s="9"/>
    </row>
    <row r="333" spans="2:8" x14ac:dyDescent="0.35">
      <c r="B333" s="9"/>
      <c r="C333" s="9"/>
      <c r="D333" s="9"/>
      <c r="E333" s="9"/>
      <c r="F333" s="9"/>
      <c r="G333" s="9"/>
      <c r="H333" s="9"/>
    </row>
    <row r="334" spans="2:8" x14ac:dyDescent="0.35">
      <c r="B334" s="9"/>
      <c r="C334" s="18"/>
      <c r="D334" s="9"/>
      <c r="E334" s="9"/>
      <c r="F334" s="9"/>
      <c r="G334" s="9"/>
      <c r="H334" s="9"/>
    </row>
    <row r="335" spans="2:8" x14ac:dyDescent="0.35">
      <c r="B335" s="9"/>
      <c r="C335" s="9"/>
      <c r="D335" s="9"/>
      <c r="E335" s="9"/>
      <c r="F335" s="9"/>
      <c r="G335" s="9"/>
      <c r="H335" s="9"/>
    </row>
    <row r="336" spans="2:8" x14ac:dyDescent="0.35">
      <c r="B336" s="9"/>
      <c r="C336" s="18"/>
      <c r="D336" s="9"/>
      <c r="E336" s="9"/>
      <c r="F336" s="9"/>
      <c r="G336" s="9"/>
      <c r="H336" s="9"/>
    </row>
    <row r="337" spans="2:8" x14ac:dyDescent="0.35">
      <c r="B337" s="9"/>
      <c r="C337" s="9"/>
      <c r="D337" s="9"/>
      <c r="E337" s="9"/>
      <c r="F337" s="9"/>
      <c r="G337" s="9"/>
      <c r="H337" s="9"/>
    </row>
    <row r="338" spans="2:8" x14ac:dyDescent="0.35">
      <c r="B338" s="9"/>
      <c r="C338" s="18"/>
      <c r="D338" s="9"/>
      <c r="E338" s="9"/>
      <c r="F338" s="9"/>
      <c r="G338" s="9"/>
      <c r="H338" s="9"/>
    </row>
    <row r="339" spans="2:8" x14ac:dyDescent="0.35">
      <c r="B339" s="9"/>
      <c r="C339" s="9"/>
      <c r="D339" s="9"/>
      <c r="E339" s="9"/>
      <c r="F339" s="9"/>
      <c r="G339" s="9"/>
      <c r="H339" s="9"/>
    </row>
    <row r="340" spans="2:8" x14ac:dyDescent="0.35">
      <c r="B340" s="9"/>
      <c r="C340" s="18"/>
      <c r="D340" s="9"/>
      <c r="E340" s="9"/>
      <c r="F340" s="9"/>
      <c r="G340" s="9"/>
      <c r="H340" s="9"/>
    </row>
    <row r="341" spans="2:8" x14ac:dyDescent="0.35">
      <c r="B341" s="9"/>
      <c r="C341" s="9"/>
      <c r="D341" s="9"/>
      <c r="E341" s="9"/>
      <c r="F341" s="9"/>
      <c r="G341" s="9"/>
      <c r="H341" s="9"/>
    </row>
    <row r="342" spans="2:8" x14ac:dyDescent="0.35">
      <c r="B342" s="9"/>
      <c r="C342" s="18"/>
      <c r="D342" s="9"/>
      <c r="E342" s="9"/>
      <c r="F342" s="9"/>
      <c r="G342" s="9"/>
      <c r="H342" s="9"/>
    </row>
    <row r="343" spans="2:8" x14ac:dyDescent="0.35">
      <c r="B343" s="9"/>
      <c r="C343" s="9"/>
      <c r="D343" s="9"/>
      <c r="E343" s="9"/>
      <c r="F343" s="9"/>
      <c r="G343" s="9"/>
      <c r="H343" s="9"/>
    </row>
    <row r="344" spans="2:8" x14ac:dyDescent="0.35">
      <c r="B344" s="9"/>
      <c r="C344" s="18"/>
      <c r="D344" s="9"/>
      <c r="E344" s="9"/>
      <c r="F344" s="9"/>
      <c r="G344" s="9"/>
      <c r="H344" s="9"/>
    </row>
    <row r="345" spans="2:8" x14ac:dyDescent="0.35">
      <c r="B345" s="9"/>
      <c r="C345" s="9"/>
      <c r="D345" s="9"/>
      <c r="E345" s="9"/>
      <c r="F345" s="9"/>
      <c r="G345" s="9"/>
      <c r="H345" s="9"/>
    </row>
    <row r="346" spans="2:8" x14ac:dyDescent="0.35">
      <c r="B346" s="9"/>
      <c r="C346" s="18"/>
      <c r="D346" s="9"/>
      <c r="E346" s="9"/>
      <c r="F346" s="9"/>
      <c r="G346" s="9"/>
      <c r="H346" s="9"/>
    </row>
    <row r="347" spans="2:8" x14ac:dyDescent="0.35">
      <c r="B347" s="9"/>
      <c r="C347" s="9"/>
      <c r="D347" s="9"/>
      <c r="E347" s="9"/>
      <c r="F347" s="9"/>
      <c r="G347" s="9"/>
      <c r="H347" s="9"/>
    </row>
    <row r="348" spans="2:8" x14ac:dyDescent="0.35">
      <c r="B348" s="9"/>
      <c r="C348" s="18"/>
      <c r="D348" s="9"/>
      <c r="E348" s="9"/>
      <c r="F348" s="9"/>
      <c r="G348" s="9"/>
      <c r="H348" s="9"/>
    </row>
    <row r="349" spans="2:8" x14ac:dyDescent="0.35">
      <c r="B349" s="9"/>
      <c r="C349" s="9"/>
      <c r="D349" s="9"/>
      <c r="E349" s="9"/>
      <c r="F349" s="9"/>
      <c r="G349" s="9"/>
      <c r="H349" s="9"/>
    </row>
    <row r="350" spans="2:8" x14ac:dyDescent="0.35">
      <c r="B350" s="9"/>
      <c r="C350" s="18"/>
      <c r="D350" s="9"/>
      <c r="E350" s="9"/>
      <c r="F350" s="9"/>
      <c r="G350" s="9"/>
      <c r="H350" s="9"/>
    </row>
    <row r="351" spans="2:8" x14ac:dyDescent="0.35">
      <c r="B351" s="9"/>
      <c r="C351" s="9"/>
      <c r="D351" s="9"/>
      <c r="E351" s="9"/>
      <c r="F351" s="9"/>
      <c r="G351" s="9"/>
      <c r="H351" s="9"/>
    </row>
    <row r="352" spans="2:8" x14ac:dyDescent="0.35">
      <c r="B352" s="9"/>
      <c r="C352" s="18"/>
      <c r="D352" s="9"/>
      <c r="E352" s="9"/>
      <c r="F352" s="9"/>
      <c r="G352" s="9"/>
      <c r="H352" s="9"/>
    </row>
    <row r="353" spans="2:8" x14ac:dyDescent="0.35">
      <c r="B353" s="9"/>
      <c r="C353" s="9"/>
      <c r="D353" s="9"/>
      <c r="E353" s="9"/>
      <c r="F353" s="9"/>
      <c r="G353" s="9"/>
      <c r="H353" s="9"/>
    </row>
    <row r="354" spans="2:8" x14ac:dyDescent="0.35">
      <c r="B354" s="9"/>
      <c r="C354" s="18"/>
      <c r="D354" s="9"/>
      <c r="E354" s="9"/>
      <c r="F354" s="9"/>
      <c r="G354" s="9"/>
      <c r="H354" s="9"/>
    </row>
    <row r="355" spans="2:8" x14ac:dyDescent="0.35">
      <c r="B355" s="9"/>
      <c r="C355" s="9"/>
      <c r="D355" s="9"/>
      <c r="E355" s="9"/>
      <c r="F355" s="9"/>
      <c r="G355" s="9"/>
      <c r="H355" s="9"/>
    </row>
    <row r="356" spans="2:8" x14ac:dyDescent="0.35">
      <c r="B356" s="9"/>
      <c r="C356" s="18"/>
      <c r="D356" s="9"/>
      <c r="E356" s="9"/>
      <c r="F356" s="9"/>
      <c r="G356" s="9"/>
      <c r="H356" s="9"/>
    </row>
    <row r="357" spans="2:8" x14ac:dyDescent="0.35">
      <c r="B357" s="9"/>
      <c r="C357" s="9"/>
      <c r="D357" s="9"/>
      <c r="E357" s="9"/>
      <c r="F357" s="9"/>
      <c r="G357" s="9"/>
      <c r="H357" s="9"/>
    </row>
    <row r="358" spans="2:8" x14ac:dyDescent="0.35">
      <c r="B358" s="9"/>
      <c r="C358" s="18"/>
      <c r="D358" s="9"/>
      <c r="E358" s="9"/>
      <c r="F358" s="9"/>
      <c r="G358" s="9"/>
      <c r="H358" s="9"/>
    </row>
    <row r="359" spans="2:8" x14ac:dyDescent="0.35">
      <c r="B359" s="9"/>
      <c r="C359" s="9"/>
      <c r="D359" s="9"/>
      <c r="E359" s="9"/>
      <c r="F359" s="9"/>
      <c r="G359" s="9"/>
      <c r="H359" s="9"/>
    </row>
    <row r="360" spans="2:8" x14ac:dyDescent="0.35">
      <c r="B360" s="9"/>
      <c r="C360" s="18"/>
      <c r="D360" s="9"/>
      <c r="E360" s="9"/>
      <c r="F360" s="9"/>
      <c r="G360" s="9"/>
      <c r="H360" s="9"/>
    </row>
    <row r="361" spans="2:8" x14ac:dyDescent="0.35">
      <c r="B361" s="9"/>
      <c r="C361" s="9"/>
      <c r="D361" s="9"/>
      <c r="E361" s="9"/>
      <c r="F361" s="9"/>
      <c r="G361" s="9"/>
      <c r="H361" s="9"/>
    </row>
    <row r="362" spans="2:8" x14ac:dyDescent="0.35">
      <c r="B362" s="9"/>
      <c r="C362" s="18"/>
      <c r="D362" s="9"/>
      <c r="E362" s="9"/>
      <c r="F362" s="9"/>
      <c r="G362" s="9"/>
      <c r="H362" s="9"/>
    </row>
    <row r="363" spans="2:8" x14ac:dyDescent="0.35">
      <c r="B363" s="9"/>
      <c r="C363" s="9"/>
      <c r="D363" s="9"/>
      <c r="E363" s="9"/>
      <c r="F363" s="9"/>
      <c r="G363" s="9"/>
      <c r="H363" s="9"/>
    </row>
    <row r="364" spans="2:8" x14ac:dyDescent="0.35">
      <c r="B364" s="9"/>
      <c r="C364" s="18"/>
      <c r="D364" s="9"/>
      <c r="E364" s="9"/>
      <c r="F364" s="9"/>
      <c r="G364" s="9"/>
      <c r="H364" s="9"/>
    </row>
    <row r="365" spans="2:8" x14ac:dyDescent="0.35">
      <c r="B365" s="9"/>
      <c r="C365" s="9"/>
      <c r="D365" s="9"/>
      <c r="E365" s="9"/>
      <c r="F365" s="9"/>
      <c r="G365" s="9"/>
      <c r="H365" s="9"/>
    </row>
    <row r="366" spans="2:8" x14ac:dyDescent="0.35">
      <c r="B366" s="9"/>
      <c r="C366" s="18"/>
      <c r="D366" s="9"/>
      <c r="E366" s="9"/>
      <c r="F366" s="9"/>
      <c r="G366" s="9"/>
      <c r="H366" s="9"/>
    </row>
    <row r="367" spans="2:8" x14ac:dyDescent="0.35">
      <c r="B367" s="9"/>
      <c r="C367" s="9"/>
      <c r="D367" s="9"/>
      <c r="E367" s="9"/>
      <c r="F367" s="9"/>
      <c r="G367" s="9"/>
      <c r="H367" s="9"/>
    </row>
    <row r="368" spans="2:8" x14ac:dyDescent="0.35">
      <c r="B368" s="9"/>
      <c r="C368" s="18"/>
      <c r="D368" s="9"/>
      <c r="E368" s="9"/>
      <c r="F368" s="9"/>
      <c r="G368" s="9"/>
      <c r="H368" s="9"/>
    </row>
    <row r="369" spans="2:8" x14ac:dyDescent="0.35">
      <c r="B369" s="9"/>
      <c r="C369" s="9"/>
      <c r="D369" s="9"/>
      <c r="E369" s="9"/>
      <c r="F369" s="9"/>
      <c r="G369" s="9"/>
      <c r="H369" s="9"/>
    </row>
    <row r="370" spans="2:8" x14ac:dyDescent="0.35">
      <c r="B370" s="9"/>
      <c r="C370" s="18"/>
      <c r="D370" s="9"/>
      <c r="E370" s="9"/>
      <c r="F370" s="9"/>
      <c r="G370" s="9"/>
      <c r="H370" s="9"/>
    </row>
    <row r="371" spans="2:8" x14ac:dyDescent="0.35">
      <c r="B371" s="9"/>
      <c r="C371" s="9"/>
      <c r="D371" s="9"/>
      <c r="E371" s="9"/>
      <c r="F371" s="9"/>
      <c r="G371" s="9"/>
      <c r="H371" s="9"/>
    </row>
    <row r="372" spans="2:8" x14ac:dyDescent="0.35">
      <c r="B372" s="9"/>
      <c r="C372" s="18"/>
      <c r="D372" s="9"/>
      <c r="E372" s="9"/>
      <c r="F372" s="9"/>
      <c r="G372" s="9"/>
      <c r="H372" s="9"/>
    </row>
    <row r="373" spans="2:8" x14ac:dyDescent="0.35">
      <c r="B373" s="9"/>
      <c r="C373" s="9"/>
      <c r="D373" s="9"/>
      <c r="E373" s="9"/>
      <c r="F373" s="9"/>
      <c r="G373" s="9"/>
      <c r="H373" s="9"/>
    </row>
    <row r="374" spans="2:8" x14ac:dyDescent="0.35">
      <c r="B374" s="9"/>
      <c r="C374" s="18"/>
      <c r="D374" s="9"/>
      <c r="E374" s="9"/>
      <c r="F374" s="9"/>
      <c r="G374" s="9"/>
      <c r="H374" s="9"/>
    </row>
    <row r="375" spans="2:8" x14ac:dyDescent="0.35">
      <c r="B375" s="9"/>
      <c r="C375" s="9"/>
      <c r="D375" s="9"/>
      <c r="E375" s="9"/>
      <c r="F375" s="9"/>
      <c r="G375" s="9"/>
      <c r="H375" s="9"/>
    </row>
    <row r="376" spans="2:8" x14ac:dyDescent="0.35">
      <c r="B376" s="9"/>
      <c r="C376" s="18"/>
      <c r="D376" s="9"/>
      <c r="E376" s="9"/>
      <c r="F376" s="9"/>
      <c r="G376" s="9"/>
      <c r="H376" s="9"/>
    </row>
    <row r="377" spans="2:8" x14ac:dyDescent="0.35">
      <c r="B377" s="9"/>
      <c r="C377" s="9"/>
      <c r="D377" s="9"/>
      <c r="E377" s="9"/>
      <c r="F377" s="9"/>
      <c r="G377" s="9"/>
      <c r="H377" s="9"/>
    </row>
    <row r="378" spans="2:8" x14ac:dyDescent="0.35">
      <c r="B378" s="9"/>
      <c r="C378" s="18"/>
      <c r="D378" s="9"/>
      <c r="E378" s="9"/>
      <c r="F378" s="9"/>
      <c r="G378" s="9"/>
      <c r="H378" s="9"/>
    </row>
    <row r="379" spans="2:8" x14ac:dyDescent="0.35">
      <c r="B379" s="9"/>
      <c r="C379" s="9"/>
      <c r="D379" s="9"/>
      <c r="E379" s="9"/>
      <c r="F379" s="9"/>
      <c r="G379" s="9"/>
      <c r="H379" s="9"/>
    </row>
    <row r="380" spans="2:8" x14ac:dyDescent="0.35">
      <c r="B380" s="9"/>
      <c r="C380" s="18"/>
      <c r="D380" s="9"/>
      <c r="E380" s="9"/>
      <c r="F380" s="9"/>
      <c r="G380" s="9"/>
      <c r="H380" s="9"/>
    </row>
    <row r="381" spans="2:8" x14ac:dyDescent="0.35">
      <c r="B381" s="9"/>
      <c r="C381" s="9"/>
      <c r="D381" s="9"/>
      <c r="E381" s="9"/>
      <c r="F381" s="9"/>
      <c r="G381" s="9"/>
      <c r="H381" s="9"/>
    </row>
    <row r="382" spans="2:8" x14ac:dyDescent="0.35">
      <c r="B382" s="9"/>
      <c r="C382" s="18"/>
      <c r="D382" s="9"/>
      <c r="E382" s="9"/>
      <c r="F382" s="9"/>
      <c r="G382" s="9"/>
      <c r="H382" s="9"/>
    </row>
    <row r="383" spans="2:8" x14ac:dyDescent="0.35">
      <c r="B383" s="9"/>
      <c r="C383" s="9"/>
      <c r="D383" s="9"/>
      <c r="E383" s="9"/>
      <c r="F383" s="9"/>
      <c r="G383" s="9"/>
      <c r="H383" s="9"/>
    </row>
    <row r="384" spans="2:8" x14ac:dyDescent="0.35">
      <c r="B384" s="9"/>
      <c r="C384" s="18"/>
      <c r="D384" s="9"/>
      <c r="E384" s="9"/>
      <c r="F384" s="9"/>
      <c r="G384" s="9"/>
      <c r="H384" s="9"/>
    </row>
    <row r="385" spans="2:8" x14ac:dyDescent="0.35">
      <c r="B385" s="9"/>
      <c r="C385" s="9"/>
      <c r="D385" s="9"/>
      <c r="E385" s="9"/>
      <c r="F385" s="9"/>
      <c r="G385" s="9"/>
      <c r="H385" s="9"/>
    </row>
    <row r="386" spans="2:8" x14ac:dyDescent="0.35">
      <c r="B386" s="9"/>
      <c r="C386" s="18"/>
      <c r="D386" s="9"/>
      <c r="E386" s="9"/>
      <c r="F386" s="9"/>
      <c r="G386" s="9"/>
      <c r="H386" s="9"/>
    </row>
    <row r="387" spans="2:8" x14ac:dyDescent="0.35">
      <c r="B387" s="9"/>
      <c r="C387" s="9"/>
      <c r="D387" s="9"/>
      <c r="E387" s="9"/>
      <c r="F387" s="9"/>
      <c r="G387" s="9"/>
      <c r="H387" s="9"/>
    </row>
    <row r="388" spans="2:8" x14ac:dyDescent="0.35">
      <c r="B388" s="9"/>
      <c r="C388" s="18"/>
      <c r="D388" s="9"/>
      <c r="E388" s="9"/>
      <c r="F388" s="9"/>
      <c r="G388" s="9"/>
      <c r="H388" s="9"/>
    </row>
    <row r="389" spans="2:8" x14ac:dyDescent="0.35">
      <c r="B389" s="9"/>
      <c r="C389" s="9"/>
      <c r="D389" s="9"/>
      <c r="E389" s="9"/>
      <c r="F389" s="9"/>
      <c r="G389" s="9"/>
      <c r="H389" s="9"/>
    </row>
    <row r="390" spans="2:8" x14ac:dyDescent="0.35">
      <c r="B390" s="9"/>
      <c r="C390" s="18"/>
      <c r="D390" s="9"/>
      <c r="E390" s="9"/>
      <c r="F390" s="9"/>
      <c r="G390" s="9"/>
      <c r="H390" s="9"/>
    </row>
    <row r="391" spans="2:8" x14ac:dyDescent="0.35">
      <c r="B391" s="9"/>
      <c r="C391" s="9"/>
      <c r="D391" s="9"/>
      <c r="E391" s="9"/>
      <c r="F391" s="9"/>
      <c r="G391" s="9"/>
      <c r="H391" s="9"/>
    </row>
    <row r="392" spans="2:8" x14ac:dyDescent="0.35">
      <c r="B392" s="9"/>
      <c r="C392" s="18"/>
      <c r="D392" s="9"/>
      <c r="E392" s="9"/>
      <c r="F392" s="9"/>
      <c r="G392" s="9"/>
      <c r="H392" s="9"/>
    </row>
    <row r="393" spans="2:8" x14ac:dyDescent="0.35">
      <c r="B393" s="9"/>
      <c r="C393" s="9"/>
      <c r="D393" s="9"/>
      <c r="E393" s="9"/>
      <c r="F393" s="9"/>
      <c r="G393" s="9"/>
      <c r="H393" s="9"/>
    </row>
    <row r="394" spans="2:8" x14ac:dyDescent="0.35">
      <c r="B394" s="9"/>
      <c r="C394" s="18"/>
      <c r="D394" s="9"/>
      <c r="E394" s="9"/>
      <c r="F394" s="9"/>
      <c r="G394" s="9"/>
      <c r="H394" s="9"/>
    </row>
    <row r="395" spans="2:8" x14ac:dyDescent="0.35">
      <c r="B395" s="9"/>
      <c r="C395" s="9"/>
      <c r="D395" s="9"/>
      <c r="E395" s="9"/>
      <c r="F395" s="9"/>
      <c r="G395" s="9"/>
      <c r="H395" s="9"/>
    </row>
    <row r="396" spans="2:8" x14ac:dyDescent="0.35">
      <c r="B396" s="9"/>
      <c r="C396" s="18"/>
      <c r="D396" s="9"/>
      <c r="E396" s="9"/>
      <c r="F396" s="9"/>
      <c r="G396" s="9"/>
      <c r="H396" s="9"/>
    </row>
    <row r="397" spans="2:8" x14ac:dyDescent="0.35">
      <c r="B397" s="9"/>
      <c r="C397" s="9"/>
      <c r="D397" s="9"/>
      <c r="E397" s="9"/>
      <c r="F397" s="9"/>
      <c r="G397" s="9"/>
      <c r="H397" s="9"/>
    </row>
    <row r="398" spans="2:8" x14ac:dyDescent="0.35">
      <c r="B398" s="9"/>
      <c r="C398" s="18"/>
      <c r="D398" s="9"/>
      <c r="E398" s="9"/>
      <c r="F398" s="9"/>
      <c r="G398" s="9"/>
      <c r="H398" s="9"/>
    </row>
    <row r="399" spans="2:8" x14ac:dyDescent="0.35">
      <c r="B399" s="9"/>
      <c r="C399" s="9"/>
      <c r="D399" s="9"/>
      <c r="E399" s="9"/>
      <c r="F399" s="9"/>
      <c r="G399" s="9"/>
      <c r="H399" s="9"/>
    </row>
    <row r="400" spans="2:8" x14ac:dyDescent="0.35">
      <c r="B400" s="9"/>
      <c r="C400" s="18"/>
      <c r="D400" s="9"/>
      <c r="E400" s="9"/>
      <c r="F400" s="9"/>
      <c r="G400" s="9"/>
      <c r="H400" s="9"/>
    </row>
    <row r="401" spans="2:8" x14ac:dyDescent="0.35">
      <c r="B401" s="9"/>
      <c r="C401" s="9"/>
      <c r="D401" s="9"/>
      <c r="E401" s="9"/>
      <c r="F401" s="9"/>
      <c r="G401" s="9"/>
      <c r="H401" s="9"/>
    </row>
    <row r="402" spans="2:8" x14ac:dyDescent="0.35">
      <c r="B402" s="9"/>
      <c r="C402" s="18"/>
      <c r="D402" s="9"/>
      <c r="E402" s="9"/>
      <c r="F402" s="9"/>
      <c r="G402" s="9"/>
      <c r="H402" s="9"/>
    </row>
    <row r="403" spans="2:8" x14ac:dyDescent="0.35">
      <c r="B403" s="9"/>
      <c r="C403" s="9"/>
      <c r="D403" s="9"/>
      <c r="E403" s="9"/>
      <c r="F403" s="9"/>
      <c r="G403" s="9"/>
      <c r="H403" s="9"/>
    </row>
    <row r="404" spans="2:8" x14ac:dyDescent="0.35">
      <c r="B404" s="9"/>
      <c r="C404" s="18"/>
      <c r="D404" s="9"/>
      <c r="E404" s="9"/>
      <c r="F404" s="9"/>
      <c r="G404" s="9"/>
      <c r="H404" s="9"/>
    </row>
    <row r="405" spans="2:8" x14ac:dyDescent="0.35">
      <c r="B405" s="9"/>
      <c r="C405" s="9"/>
      <c r="D405" s="9"/>
      <c r="E405" s="9"/>
      <c r="F405" s="9"/>
      <c r="G405" s="9"/>
      <c r="H405" s="9"/>
    </row>
    <row r="406" spans="2:8" x14ac:dyDescent="0.35">
      <c r="B406" s="9"/>
      <c r="C406" s="18"/>
      <c r="D406" s="9"/>
      <c r="E406" s="9"/>
      <c r="F406" s="9"/>
      <c r="G406" s="9"/>
      <c r="H406" s="9"/>
    </row>
    <row r="407" spans="2:8" x14ac:dyDescent="0.35">
      <c r="B407" s="9"/>
      <c r="C407" s="9"/>
      <c r="D407" s="9"/>
      <c r="E407" s="9"/>
      <c r="F407" s="9"/>
      <c r="G407" s="9"/>
      <c r="H407" s="9"/>
    </row>
    <row r="408" spans="2:8" x14ac:dyDescent="0.35">
      <c r="B408" s="9"/>
      <c r="C408" s="18"/>
      <c r="D408" s="9"/>
      <c r="E408" s="9"/>
      <c r="F408" s="9"/>
      <c r="G408" s="9"/>
      <c r="H408" s="9"/>
    </row>
    <row r="409" spans="2:8" x14ac:dyDescent="0.35">
      <c r="B409" s="9"/>
      <c r="C409" s="9"/>
      <c r="D409" s="9"/>
      <c r="E409" s="9"/>
      <c r="F409" s="9"/>
      <c r="G409" s="9"/>
      <c r="H409" s="9"/>
    </row>
    <row r="410" spans="2:8" x14ac:dyDescent="0.35">
      <c r="B410" s="9"/>
      <c r="C410" s="18"/>
      <c r="D410" s="9"/>
      <c r="E410" s="9"/>
      <c r="F410" s="9"/>
      <c r="G410" s="9"/>
      <c r="H410" s="9"/>
    </row>
    <row r="411" spans="2:8" x14ac:dyDescent="0.35">
      <c r="B411" s="9"/>
      <c r="C411" s="9"/>
      <c r="D411" s="9"/>
      <c r="E411" s="9"/>
      <c r="F411" s="9"/>
      <c r="G411" s="9"/>
      <c r="H411" s="9"/>
    </row>
    <row r="412" spans="2:8" x14ac:dyDescent="0.35">
      <c r="B412" s="9"/>
      <c r="C412" s="18"/>
      <c r="D412" s="9"/>
      <c r="E412" s="9"/>
      <c r="F412" s="9"/>
      <c r="G412" s="9"/>
      <c r="H412" s="9"/>
    </row>
    <row r="413" spans="2:8" x14ac:dyDescent="0.35">
      <c r="B413" s="9"/>
      <c r="C413" s="9"/>
      <c r="D413" s="9"/>
      <c r="E413" s="9"/>
      <c r="F413" s="9"/>
      <c r="G413" s="9"/>
      <c r="H413" s="9"/>
    </row>
    <row r="414" spans="2:8" x14ac:dyDescent="0.35">
      <c r="B414" s="9"/>
      <c r="C414" s="18"/>
      <c r="D414" s="9"/>
      <c r="E414" s="9"/>
      <c r="F414" s="9"/>
      <c r="G414" s="9"/>
      <c r="H414" s="9"/>
    </row>
    <row r="415" spans="2:8" x14ac:dyDescent="0.35">
      <c r="B415" s="9"/>
      <c r="C415" s="9"/>
      <c r="D415" s="9"/>
      <c r="E415" s="9"/>
      <c r="F415" s="9"/>
      <c r="G415" s="9"/>
      <c r="H415" s="9"/>
    </row>
    <row r="416" spans="2:8" x14ac:dyDescent="0.35">
      <c r="B416" s="9"/>
      <c r="C416" s="18"/>
      <c r="D416" s="9"/>
      <c r="E416" s="9"/>
      <c r="F416" s="9"/>
      <c r="G416" s="9"/>
      <c r="H416" s="9"/>
    </row>
    <row r="417" spans="2:8" x14ac:dyDescent="0.35">
      <c r="B417" s="9"/>
      <c r="C417" s="9"/>
      <c r="D417" s="9"/>
      <c r="E417" s="9"/>
      <c r="F417" s="9"/>
      <c r="G417" s="9"/>
      <c r="H417" s="9"/>
    </row>
    <row r="418" spans="2:8" x14ac:dyDescent="0.35">
      <c r="B418" s="9"/>
      <c r="C418" s="18"/>
      <c r="D418" s="9"/>
      <c r="E418" s="9"/>
      <c r="F418" s="9"/>
      <c r="G418" s="9"/>
      <c r="H418" s="9"/>
    </row>
    <row r="419" spans="2:8" x14ac:dyDescent="0.35">
      <c r="B419" s="9"/>
      <c r="C419" s="9"/>
      <c r="D419" s="9"/>
      <c r="E419" s="9"/>
      <c r="F419" s="9"/>
      <c r="G419" s="9"/>
      <c r="H419" s="9"/>
    </row>
    <row r="420" spans="2:8" x14ac:dyDescent="0.35">
      <c r="B420" s="9"/>
      <c r="C420" s="18"/>
      <c r="D420" s="9"/>
      <c r="E420" s="9"/>
      <c r="F420" s="9"/>
      <c r="G420" s="9"/>
      <c r="H420" s="9"/>
    </row>
    <row r="421" spans="2:8" x14ac:dyDescent="0.35">
      <c r="B421" s="9"/>
      <c r="C421" s="9"/>
      <c r="D421" s="9"/>
      <c r="E421" s="9"/>
      <c r="F421" s="9"/>
      <c r="G421" s="9"/>
      <c r="H421" s="9"/>
    </row>
    <row r="422" spans="2:8" x14ac:dyDescent="0.35">
      <c r="B422" s="9"/>
      <c r="C422" s="18"/>
      <c r="D422" s="9"/>
      <c r="E422" s="9"/>
      <c r="F422" s="9"/>
      <c r="G422" s="9"/>
      <c r="H422" s="9"/>
    </row>
    <row r="423" spans="2:8" x14ac:dyDescent="0.35">
      <c r="B423" s="9"/>
      <c r="C423" s="9"/>
      <c r="D423" s="9"/>
      <c r="E423" s="9"/>
      <c r="F423" s="9"/>
      <c r="G423" s="9"/>
      <c r="H423" s="9"/>
    </row>
    <row r="424" spans="2:8" x14ac:dyDescent="0.35">
      <c r="B424" s="9"/>
      <c r="C424" s="18"/>
      <c r="D424" s="9"/>
      <c r="E424" s="9"/>
      <c r="F424" s="9"/>
      <c r="G424" s="9"/>
      <c r="H424" s="9"/>
    </row>
    <row r="425" spans="2:8" x14ac:dyDescent="0.35">
      <c r="B425" s="9"/>
      <c r="C425" s="9"/>
      <c r="D425" s="9"/>
      <c r="E425" s="9"/>
      <c r="F425" s="9"/>
      <c r="G425" s="9"/>
      <c r="H425" s="9"/>
    </row>
    <row r="426" spans="2:8" x14ac:dyDescent="0.35">
      <c r="B426" s="9"/>
      <c r="C426" s="18"/>
      <c r="D426" s="9"/>
      <c r="E426" s="9"/>
      <c r="F426" s="9"/>
      <c r="G426" s="9"/>
      <c r="H426" s="9"/>
    </row>
    <row r="427" spans="2:8" x14ac:dyDescent="0.35">
      <c r="B427" s="9"/>
      <c r="C427" s="9"/>
      <c r="D427" s="9"/>
      <c r="E427" s="9"/>
      <c r="F427" s="9"/>
      <c r="G427" s="9"/>
      <c r="H427" s="9"/>
    </row>
    <row r="428" spans="2:8" x14ac:dyDescent="0.35">
      <c r="B428" s="9"/>
      <c r="C428" s="18"/>
      <c r="D428" s="9"/>
      <c r="E428" s="9"/>
      <c r="F428" s="9"/>
      <c r="G428" s="9"/>
      <c r="H428" s="9"/>
    </row>
    <row r="429" spans="2:8" x14ac:dyDescent="0.35">
      <c r="B429" s="9"/>
      <c r="C429" s="9"/>
      <c r="D429" s="9"/>
      <c r="E429" s="9"/>
      <c r="F429" s="9"/>
      <c r="G429" s="9"/>
      <c r="H429" s="9"/>
    </row>
    <row r="430" spans="2:8" x14ac:dyDescent="0.35">
      <c r="B430" s="9"/>
      <c r="C430" s="18"/>
      <c r="D430" s="9"/>
      <c r="E430" s="9"/>
      <c r="F430" s="9"/>
      <c r="G430" s="9"/>
      <c r="H430" s="9"/>
    </row>
    <row r="431" spans="2:8" x14ac:dyDescent="0.35">
      <c r="B431" s="9"/>
      <c r="C431" s="9"/>
      <c r="D431" s="9"/>
      <c r="E431" s="9"/>
      <c r="F431" s="9"/>
      <c r="G431" s="9"/>
      <c r="H431" s="9"/>
    </row>
    <row r="432" spans="2:8" x14ac:dyDescent="0.35">
      <c r="B432" s="9"/>
      <c r="C432" s="18"/>
      <c r="D432" s="9"/>
      <c r="E432" s="9"/>
      <c r="F432" s="9"/>
      <c r="G432" s="9"/>
      <c r="H432" s="9"/>
    </row>
    <row r="433" spans="2:8" x14ac:dyDescent="0.35">
      <c r="B433" s="9"/>
      <c r="C433" s="9"/>
      <c r="D433" s="9"/>
      <c r="E433" s="9"/>
      <c r="F433" s="9"/>
      <c r="G433" s="9"/>
      <c r="H433" s="9"/>
    </row>
    <row r="434" spans="2:8" x14ac:dyDescent="0.35">
      <c r="B434" s="9"/>
      <c r="C434" s="18"/>
      <c r="D434" s="9"/>
      <c r="E434" s="9"/>
      <c r="F434" s="9"/>
      <c r="G434" s="9"/>
      <c r="H434" s="9"/>
    </row>
    <row r="435" spans="2:8" x14ac:dyDescent="0.35">
      <c r="B435" s="9"/>
      <c r="C435" s="9"/>
      <c r="D435" s="9"/>
      <c r="E435" s="9"/>
      <c r="F435" s="9"/>
      <c r="G435" s="9"/>
      <c r="H435" s="9"/>
    </row>
    <row r="436" spans="2:8" x14ac:dyDescent="0.35">
      <c r="B436" s="9"/>
      <c r="C436" s="18"/>
      <c r="D436" s="9"/>
      <c r="E436" s="9"/>
      <c r="F436" s="9"/>
      <c r="G436" s="9"/>
      <c r="H436" s="9"/>
    </row>
    <row r="437" spans="2:8" x14ac:dyDescent="0.35">
      <c r="B437" s="9"/>
      <c r="C437" s="9"/>
      <c r="D437" s="9"/>
      <c r="E437" s="9"/>
      <c r="F437" s="9"/>
      <c r="G437" s="9"/>
      <c r="H437" s="9"/>
    </row>
    <row r="438" spans="2:8" x14ac:dyDescent="0.35">
      <c r="B438" s="9"/>
      <c r="C438" s="18"/>
      <c r="D438" s="9"/>
      <c r="E438" s="9"/>
      <c r="F438" s="9"/>
      <c r="G438" s="9"/>
      <c r="H438" s="9"/>
    </row>
    <row r="439" spans="2:8" x14ac:dyDescent="0.35">
      <c r="B439" s="9"/>
      <c r="C439" s="9"/>
      <c r="D439" s="9"/>
      <c r="E439" s="9"/>
      <c r="F439" s="9"/>
      <c r="G439" s="9"/>
      <c r="H439" s="9"/>
    </row>
    <row r="440" spans="2:8" x14ac:dyDescent="0.35">
      <c r="B440" s="9"/>
      <c r="C440" s="18"/>
      <c r="D440" s="9"/>
      <c r="E440" s="9"/>
      <c r="F440" s="9"/>
      <c r="G440" s="9"/>
      <c r="H440" s="9"/>
    </row>
    <row r="441" spans="2:8" x14ac:dyDescent="0.35">
      <c r="B441" s="9"/>
      <c r="C441" s="9"/>
      <c r="D441" s="9"/>
      <c r="E441" s="9"/>
      <c r="F441" s="9"/>
      <c r="G441" s="9"/>
      <c r="H441" s="9"/>
    </row>
    <row r="442" spans="2:8" x14ac:dyDescent="0.35">
      <c r="B442" s="9"/>
      <c r="C442" s="18"/>
      <c r="D442" s="9"/>
      <c r="E442" s="9"/>
      <c r="F442" s="9"/>
      <c r="G442" s="9"/>
      <c r="H442" s="9"/>
    </row>
    <row r="443" spans="2:8" x14ac:dyDescent="0.35">
      <c r="B443" s="9"/>
      <c r="C443" s="9"/>
      <c r="D443" s="9"/>
      <c r="E443" s="9"/>
      <c r="F443" s="9"/>
      <c r="G443" s="9"/>
      <c r="H443" s="9"/>
    </row>
    <row r="444" spans="2:8" x14ac:dyDescent="0.35">
      <c r="B444" s="9"/>
      <c r="C444" s="18"/>
      <c r="D444" s="9"/>
      <c r="E444" s="9"/>
      <c r="F444" s="9"/>
      <c r="G444" s="9"/>
      <c r="H444" s="9"/>
    </row>
    <row r="445" spans="2:8" x14ac:dyDescent="0.35">
      <c r="B445" s="9"/>
      <c r="C445" s="9"/>
      <c r="D445" s="9"/>
      <c r="E445" s="9"/>
      <c r="F445" s="9"/>
      <c r="G445" s="9"/>
      <c r="H445" s="9"/>
    </row>
    <row r="446" spans="2:8" x14ac:dyDescent="0.35">
      <c r="B446" s="9"/>
      <c r="C446" s="18"/>
      <c r="D446" s="9"/>
      <c r="E446" s="9"/>
      <c r="F446" s="9"/>
      <c r="G446" s="9"/>
      <c r="H446" s="9"/>
    </row>
    <row r="447" spans="2:8" x14ac:dyDescent="0.35">
      <c r="B447" s="9"/>
      <c r="C447" s="9"/>
      <c r="D447" s="9"/>
      <c r="E447" s="9"/>
      <c r="F447" s="9"/>
      <c r="G447" s="9"/>
      <c r="H447" s="9"/>
    </row>
    <row r="448" spans="2:8" x14ac:dyDescent="0.35">
      <c r="B448" s="9"/>
      <c r="C448" s="18"/>
      <c r="D448" s="9"/>
      <c r="E448" s="9"/>
      <c r="F448" s="9"/>
      <c r="G448" s="9"/>
      <c r="H448" s="9"/>
    </row>
    <row r="449" spans="2:8" x14ac:dyDescent="0.35">
      <c r="B449" s="9"/>
      <c r="C449" s="9"/>
      <c r="D449" s="9"/>
      <c r="E449" s="9"/>
      <c r="F449" s="9"/>
      <c r="G449" s="9"/>
      <c r="H449" s="9"/>
    </row>
    <row r="450" spans="2:8" x14ac:dyDescent="0.35">
      <c r="B450" s="9"/>
      <c r="C450" s="18"/>
      <c r="D450" s="9"/>
      <c r="E450" s="9"/>
      <c r="F450" s="9"/>
      <c r="G450" s="9"/>
      <c r="H450" s="9"/>
    </row>
    <row r="451" spans="2:8" x14ac:dyDescent="0.35">
      <c r="B451" s="9"/>
      <c r="C451" s="9"/>
      <c r="D451" s="9"/>
      <c r="E451" s="9"/>
      <c r="F451" s="9"/>
      <c r="G451" s="9"/>
      <c r="H451" s="9"/>
    </row>
    <row r="452" spans="2:8" x14ac:dyDescent="0.35">
      <c r="B452" s="9"/>
      <c r="C452" s="18"/>
      <c r="D452" s="9"/>
      <c r="E452" s="9"/>
      <c r="F452" s="9"/>
      <c r="G452" s="9"/>
      <c r="H452" s="9"/>
    </row>
    <row r="453" spans="2:8" x14ac:dyDescent="0.35">
      <c r="B453" s="9"/>
      <c r="C453" s="9"/>
      <c r="D453" s="9"/>
      <c r="E453" s="9"/>
      <c r="F453" s="9"/>
      <c r="G453" s="9"/>
      <c r="H453" s="9"/>
    </row>
    <row r="454" spans="2:8" x14ac:dyDescent="0.35">
      <c r="B454" s="9"/>
      <c r="C454" s="18"/>
      <c r="D454" s="9"/>
      <c r="E454" s="9"/>
      <c r="F454" s="9"/>
      <c r="G454" s="9"/>
      <c r="H454" s="9"/>
    </row>
    <row r="455" spans="2:8" x14ac:dyDescent="0.35">
      <c r="B455" s="9"/>
      <c r="C455" s="9"/>
      <c r="D455" s="9"/>
      <c r="E455" s="9"/>
      <c r="F455" s="9"/>
      <c r="G455" s="9"/>
      <c r="H455" s="9"/>
    </row>
    <row r="456" spans="2:8" x14ac:dyDescent="0.35">
      <c r="B456" s="9"/>
      <c r="C456" s="18"/>
      <c r="D456" s="9"/>
      <c r="E456" s="9"/>
      <c r="F456" s="9"/>
      <c r="G456" s="9"/>
      <c r="H456" s="9"/>
    </row>
    <row r="457" spans="2:8" x14ac:dyDescent="0.35">
      <c r="B457" s="9"/>
      <c r="C457" s="9"/>
      <c r="D457" s="9"/>
      <c r="E457" s="9"/>
      <c r="F457" s="9"/>
      <c r="G457" s="9"/>
      <c r="H457" s="9"/>
    </row>
    <row r="458" spans="2:8" x14ac:dyDescent="0.35">
      <c r="B458" s="9"/>
      <c r="C458" s="18"/>
      <c r="D458" s="9"/>
      <c r="E458" s="9"/>
      <c r="F458" s="9"/>
      <c r="G458" s="9"/>
      <c r="H458" s="9"/>
    </row>
    <row r="459" spans="2:8" x14ac:dyDescent="0.35">
      <c r="B459" s="9"/>
      <c r="C459" s="9"/>
      <c r="D459" s="9"/>
      <c r="E459" s="9"/>
      <c r="F459" s="9"/>
      <c r="G459" s="9"/>
      <c r="H459" s="9"/>
    </row>
    <row r="460" spans="2:8" x14ac:dyDescent="0.35">
      <c r="B460" s="9"/>
      <c r="C460" s="18"/>
      <c r="D460" s="9"/>
      <c r="E460" s="9"/>
      <c r="F460" s="9"/>
      <c r="G460" s="9"/>
      <c r="H460" s="9"/>
    </row>
    <row r="461" spans="2:8" x14ac:dyDescent="0.35">
      <c r="B461" s="9"/>
      <c r="C461" s="9"/>
      <c r="D461" s="9"/>
      <c r="E461" s="9"/>
      <c r="F461" s="9"/>
      <c r="G461" s="9"/>
      <c r="H461" s="9"/>
    </row>
    <row r="462" spans="2:8" x14ac:dyDescent="0.35">
      <c r="B462" s="9"/>
      <c r="C462" s="18"/>
      <c r="D462" s="9"/>
      <c r="E462" s="9"/>
      <c r="F462" s="9"/>
      <c r="G462" s="9"/>
      <c r="H462" s="9"/>
    </row>
    <row r="463" spans="2:8" x14ac:dyDescent="0.35">
      <c r="B463" s="9"/>
      <c r="C463" s="9"/>
      <c r="D463" s="9"/>
      <c r="E463" s="9"/>
      <c r="F463" s="9"/>
      <c r="G463" s="9"/>
      <c r="H463" s="9"/>
    </row>
    <row r="464" spans="2:8" x14ac:dyDescent="0.35">
      <c r="B464" s="9"/>
      <c r="C464" s="18"/>
      <c r="D464" s="9"/>
      <c r="E464" s="9"/>
      <c r="F464" s="9"/>
      <c r="G464" s="9"/>
      <c r="H464" s="9"/>
    </row>
    <row r="465" spans="2:8" x14ac:dyDescent="0.35">
      <c r="B465" s="9"/>
      <c r="C465" s="9"/>
      <c r="D465" s="9"/>
      <c r="E465" s="9"/>
      <c r="F465" s="9"/>
      <c r="G465" s="9"/>
      <c r="H465" s="9"/>
    </row>
    <row r="466" spans="2:8" x14ac:dyDescent="0.35">
      <c r="B466" s="9"/>
      <c r="C466" s="18"/>
      <c r="D466" s="9"/>
      <c r="E466" s="9"/>
      <c r="F466" s="9"/>
      <c r="G466" s="9"/>
      <c r="H466" s="9"/>
    </row>
    <row r="467" spans="2:8" x14ac:dyDescent="0.35">
      <c r="B467" s="9"/>
      <c r="C467" s="9"/>
      <c r="D467" s="9"/>
      <c r="E467" s="9"/>
      <c r="F467" s="9"/>
      <c r="G467" s="9"/>
      <c r="H467" s="9"/>
    </row>
    <row r="468" spans="2:8" x14ac:dyDescent="0.35">
      <c r="B468" s="9"/>
      <c r="C468" s="18"/>
      <c r="D468" s="9"/>
      <c r="E468" s="9"/>
      <c r="F468" s="9"/>
      <c r="G468" s="9"/>
      <c r="H468" s="9"/>
    </row>
    <row r="469" spans="2:8" x14ac:dyDescent="0.35">
      <c r="B469" s="9"/>
      <c r="C469" s="9"/>
      <c r="D469" s="9"/>
      <c r="E469" s="9"/>
      <c r="F469" s="9"/>
      <c r="G469" s="9"/>
      <c r="H469" s="9"/>
    </row>
    <row r="470" spans="2:8" x14ac:dyDescent="0.35">
      <c r="B470" s="9"/>
      <c r="C470" s="18"/>
      <c r="D470" s="9"/>
      <c r="E470" s="9"/>
      <c r="F470" s="9"/>
      <c r="G470" s="9"/>
      <c r="H470" s="9"/>
    </row>
    <row r="471" spans="2:8" x14ac:dyDescent="0.35">
      <c r="B471" s="9"/>
      <c r="C471" s="9"/>
      <c r="D471" s="9"/>
      <c r="E471" s="9"/>
      <c r="F471" s="9"/>
      <c r="G471" s="9"/>
      <c r="H471" s="9"/>
    </row>
    <row r="472" spans="2:8" x14ac:dyDescent="0.35">
      <c r="B472" s="9"/>
      <c r="C472" s="18"/>
      <c r="D472" s="9"/>
      <c r="E472" s="9"/>
      <c r="F472" s="9"/>
      <c r="G472" s="9"/>
      <c r="H472" s="9"/>
    </row>
    <row r="473" spans="2:8" x14ac:dyDescent="0.35">
      <c r="B473" s="9"/>
      <c r="C473" s="9"/>
      <c r="D473" s="9"/>
      <c r="E473" s="9"/>
      <c r="F473" s="9"/>
      <c r="G473" s="9"/>
      <c r="H473" s="9"/>
    </row>
    <row r="474" spans="2:8" x14ac:dyDescent="0.35">
      <c r="B474" s="9"/>
      <c r="C474" s="18"/>
      <c r="D474" s="9"/>
      <c r="E474" s="9"/>
      <c r="F474" s="9"/>
      <c r="G474" s="9"/>
      <c r="H474" s="9"/>
    </row>
    <row r="475" spans="2:8" x14ac:dyDescent="0.35">
      <c r="B475" s="9"/>
      <c r="C475" s="9"/>
      <c r="D475" s="9"/>
      <c r="E475" s="9"/>
      <c r="F475" s="9"/>
      <c r="G475" s="9"/>
      <c r="H475" s="9"/>
    </row>
    <row r="476" spans="2:8" x14ac:dyDescent="0.35">
      <c r="B476" s="9"/>
      <c r="C476" s="18"/>
      <c r="D476" s="9"/>
      <c r="E476" s="9"/>
      <c r="F476" s="9"/>
      <c r="G476" s="9"/>
      <c r="H476" s="9"/>
    </row>
    <row r="477" spans="2:8" x14ac:dyDescent="0.35">
      <c r="B477" s="9"/>
      <c r="C477" s="9"/>
      <c r="D477" s="9"/>
      <c r="E477" s="9"/>
      <c r="F477" s="9"/>
      <c r="G477" s="9"/>
      <c r="H477" s="9"/>
    </row>
    <row r="478" spans="2:8" x14ac:dyDescent="0.35">
      <c r="B478" s="9"/>
      <c r="C478" s="18"/>
      <c r="D478" s="9"/>
      <c r="E478" s="9"/>
      <c r="F478" s="9"/>
      <c r="G478" s="9"/>
      <c r="H478" s="9"/>
    </row>
    <row r="479" spans="2:8" x14ac:dyDescent="0.35">
      <c r="B479" s="9"/>
      <c r="C479" s="9"/>
      <c r="D479" s="9"/>
      <c r="E479" s="9"/>
      <c r="F479" s="9"/>
      <c r="G479" s="9"/>
      <c r="H479" s="9"/>
    </row>
    <row r="480" spans="2:8" x14ac:dyDescent="0.35">
      <c r="B480" s="9"/>
      <c r="C480" s="18"/>
      <c r="D480" s="9"/>
      <c r="E480" s="9"/>
      <c r="F480" s="9"/>
      <c r="G480" s="9"/>
      <c r="H480" s="9"/>
    </row>
    <row r="481" spans="2:8" x14ac:dyDescent="0.35">
      <c r="B481" s="9"/>
      <c r="C481" s="9"/>
      <c r="D481" s="9"/>
      <c r="E481" s="9"/>
      <c r="F481" s="9"/>
      <c r="G481" s="9"/>
      <c r="H481" s="9"/>
    </row>
    <row r="482" spans="2:8" x14ac:dyDescent="0.35">
      <c r="B482" s="9"/>
      <c r="C482" s="18"/>
      <c r="D482" s="9"/>
      <c r="E482" s="9"/>
      <c r="F482" s="9"/>
      <c r="G482" s="9"/>
      <c r="H482" s="9"/>
    </row>
    <row r="483" spans="2:8" x14ac:dyDescent="0.35">
      <c r="B483" s="9"/>
      <c r="C483" s="9"/>
      <c r="D483" s="9"/>
      <c r="E483" s="9"/>
      <c r="F483" s="9"/>
      <c r="G483" s="9"/>
      <c r="H483" s="9"/>
    </row>
    <row r="484" spans="2:8" x14ac:dyDescent="0.35">
      <c r="B484" s="9"/>
      <c r="C484" s="18"/>
      <c r="D484" s="9"/>
      <c r="E484" s="9"/>
      <c r="F484" s="9"/>
      <c r="G484" s="9"/>
      <c r="H484" s="9"/>
    </row>
    <row r="485" spans="2:8" x14ac:dyDescent="0.35">
      <c r="B485" s="9"/>
      <c r="C485" s="9"/>
      <c r="D485" s="9"/>
      <c r="E485" s="9"/>
      <c r="F485" s="9"/>
      <c r="G485" s="9"/>
      <c r="H485" s="9"/>
    </row>
    <row r="486" spans="2:8" x14ac:dyDescent="0.35">
      <c r="B486" s="9"/>
      <c r="C486" s="18"/>
      <c r="D486" s="9"/>
      <c r="E486" s="9"/>
      <c r="F486" s="9"/>
      <c r="G486" s="9"/>
      <c r="H486" s="9"/>
    </row>
    <row r="487" spans="2:8" x14ac:dyDescent="0.35">
      <c r="B487" s="9"/>
      <c r="C487" s="9"/>
      <c r="D487" s="9"/>
      <c r="E487" s="9"/>
      <c r="F487" s="9"/>
      <c r="G487" s="9"/>
      <c r="H487" s="9"/>
    </row>
    <row r="488" spans="2:8" x14ac:dyDescent="0.35">
      <c r="B488" s="9"/>
      <c r="C488" s="18"/>
      <c r="D488" s="9"/>
      <c r="E488" s="9"/>
      <c r="F488" s="9"/>
      <c r="G488" s="9"/>
      <c r="H488" s="9"/>
    </row>
    <row r="489" spans="2:8" x14ac:dyDescent="0.35">
      <c r="B489" s="9"/>
      <c r="C489" s="9"/>
      <c r="D489" s="9"/>
      <c r="E489" s="9"/>
      <c r="F489" s="9"/>
      <c r="G489" s="9"/>
      <c r="H489" s="9"/>
    </row>
    <row r="490" spans="2:8" x14ac:dyDescent="0.35">
      <c r="B490" s="9"/>
      <c r="C490" s="18"/>
      <c r="D490" s="9"/>
      <c r="E490" s="9"/>
      <c r="F490" s="9"/>
      <c r="G490" s="9"/>
      <c r="H490" s="9"/>
    </row>
    <row r="491" spans="2:8" x14ac:dyDescent="0.35">
      <c r="B491" s="9"/>
      <c r="C491" s="9"/>
      <c r="D491" s="9"/>
      <c r="E491" s="9"/>
      <c r="F491" s="9"/>
      <c r="G491" s="9"/>
      <c r="H491" s="9"/>
    </row>
    <row r="492" spans="2:8" x14ac:dyDescent="0.35">
      <c r="B492" s="9"/>
      <c r="C492" s="18"/>
      <c r="D492" s="9"/>
      <c r="E492" s="9"/>
      <c r="F492" s="9"/>
      <c r="G492" s="9"/>
      <c r="H492" s="9"/>
    </row>
    <row r="493" spans="2:8" x14ac:dyDescent="0.35">
      <c r="B493" s="9"/>
      <c r="C493" s="9"/>
      <c r="D493" s="9"/>
      <c r="E493" s="9"/>
      <c r="F493" s="9"/>
      <c r="G493" s="9"/>
      <c r="H493" s="9"/>
    </row>
    <row r="494" spans="2:8" x14ac:dyDescent="0.35">
      <c r="B494" s="9"/>
      <c r="C494" s="18"/>
      <c r="D494" s="9"/>
      <c r="E494" s="9"/>
      <c r="F494" s="9"/>
      <c r="G494" s="9"/>
      <c r="H494" s="9"/>
    </row>
    <row r="495" spans="2:8" x14ac:dyDescent="0.35">
      <c r="B495" s="9"/>
      <c r="C495" s="9"/>
      <c r="D495" s="9"/>
      <c r="E495" s="9"/>
      <c r="F495" s="9"/>
      <c r="G495" s="9"/>
      <c r="H495" s="9"/>
    </row>
    <row r="496" spans="2:8" x14ac:dyDescent="0.35">
      <c r="B496" s="9"/>
      <c r="C496" s="18"/>
      <c r="D496" s="9"/>
      <c r="E496" s="9"/>
      <c r="F496" s="9"/>
      <c r="G496" s="9"/>
      <c r="H496" s="9"/>
    </row>
    <row r="497" spans="2:8" x14ac:dyDescent="0.35">
      <c r="B497" s="9"/>
      <c r="C497" s="9"/>
      <c r="D497" s="9"/>
      <c r="E497" s="9"/>
      <c r="F497" s="9"/>
      <c r="G497" s="9"/>
      <c r="H497" s="9"/>
    </row>
    <row r="498" spans="2:8" x14ac:dyDescent="0.35">
      <c r="B498" s="9"/>
      <c r="C498" s="18"/>
      <c r="D498" s="9"/>
      <c r="E498" s="9"/>
      <c r="F498" s="9"/>
      <c r="G498" s="9"/>
      <c r="H498" s="9"/>
    </row>
    <row r="499" spans="2:8" x14ac:dyDescent="0.35">
      <c r="B499" s="9"/>
      <c r="C499" s="9"/>
      <c r="D499" s="9"/>
      <c r="E499" s="9"/>
      <c r="F499" s="9"/>
      <c r="G499" s="9"/>
      <c r="H499" s="9"/>
    </row>
    <row r="500" spans="2:8" x14ac:dyDescent="0.35">
      <c r="B500" s="9"/>
      <c r="C500" s="18"/>
      <c r="D500" s="9"/>
      <c r="E500" s="9"/>
      <c r="F500" s="9"/>
      <c r="G500" s="9"/>
      <c r="H500" s="9"/>
    </row>
    <row r="501" spans="2:8" x14ac:dyDescent="0.35">
      <c r="B501" s="9"/>
      <c r="C501" s="9"/>
      <c r="D501" s="9"/>
      <c r="E501" s="9"/>
      <c r="F501" s="9"/>
      <c r="G501" s="9"/>
      <c r="H501" s="9"/>
    </row>
    <row r="502" spans="2:8" x14ac:dyDescent="0.35">
      <c r="B502" s="9"/>
      <c r="C502" s="18"/>
      <c r="D502" s="9"/>
      <c r="E502" s="9"/>
      <c r="F502" s="9"/>
      <c r="G502" s="9"/>
      <c r="H502" s="9"/>
    </row>
    <row r="503" spans="2:8" x14ac:dyDescent="0.35">
      <c r="B503" s="9"/>
      <c r="C503" s="9"/>
      <c r="D503" s="9"/>
      <c r="E503" s="9"/>
      <c r="F503" s="9"/>
      <c r="G503" s="9"/>
      <c r="H503" s="9"/>
    </row>
    <row r="504" spans="2:8" x14ac:dyDescent="0.35">
      <c r="B504" s="9"/>
      <c r="C504" s="18"/>
      <c r="D504" s="9"/>
      <c r="E504" s="9"/>
      <c r="F504" s="9"/>
      <c r="G504" s="9"/>
      <c r="H504" s="9"/>
    </row>
    <row r="505" spans="2:8" x14ac:dyDescent="0.35">
      <c r="B505" s="9"/>
      <c r="C505" s="9"/>
      <c r="D505" s="9"/>
      <c r="E505" s="9"/>
      <c r="F505" s="9"/>
      <c r="G505" s="9"/>
      <c r="H505" s="9"/>
    </row>
    <row r="506" spans="2:8" x14ac:dyDescent="0.35">
      <c r="B506" s="9"/>
      <c r="C506" s="18"/>
      <c r="D506" s="9"/>
      <c r="E506" s="9"/>
      <c r="F506" s="9"/>
      <c r="G506" s="9"/>
      <c r="H506" s="9"/>
    </row>
    <row r="507" spans="2:8" x14ac:dyDescent="0.35">
      <c r="B507" s="9"/>
      <c r="C507" s="9"/>
      <c r="D507" s="9"/>
      <c r="E507" s="9"/>
      <c r="F507" s="9"/>
      <c r="G507" s="9"/>
      <c r="H507" s="9"/>
    </row>
    <row r="508" spans="2:8" x14ac:dyDescent="0.35">
      <c r="B508" s="9"/>
      <c r="C508" s="18"/>
      <c r="D508" s="9"/>
      <c r="E508" s="9"/>
      <c r="F508" s="9"/>
      <c r="G508" s="9"/>
      <c r="H508" s="9"/>
    </row>
    <row r="509" spans="2:8" x14ac:dyDescent="0.35">
      <c r="B509" s="9"/>
      <c r="C509" s="9"/>
      <c r="D509" s="9"/>
      <c r="E509" s="9"/>
      <c r="F509" s="9"/>
      <c r="G509" s="9"/>
      <c r="H509" s="9"/>
    </row>
    <row r="510" spans="2:8" x14ac:dyDescent="0.35">
      <c r="B510" s="9"/>
      <c r="C510" s="18"/>
      <c r="D510" s="9"/>
      <c r="E510" s="9"/>
      <c r="F510" s="9"/>
      <c r="G510" s="9"/>
      <c r="H510" s="9"/>
    </row>
    <row r="511" spans="2:8" x14ac:dyDescent="0.35">
      <c r="B511" s="9"/>
      <c r="C511" s="9"/>
      <c r="D511" s="9"/>
      <c r="E511" s="9"/>
      <c r="F511" s="9"/>
      <c r="G511" s="9"/>
      <c r="H511" s="9"/>
    </row>
    <row r="512" spans="2:8" x14ac:dyDescent="0.35">
      <c r="B512" s="9"/>
      <c r="C512" s="18"/>
      <c r="D512" s="9"/>
      <c r="E512" s="9"/>
      <c r="F512" s="9"/>
      <c r="G512" s="9"/>
      <c r="H512" s="9"/>
    </row>
    <row r="513" spans="2:8" x14ac:dyDescent="0.35">
      <c r="B513" s="9"/>
      <c r="C513" s="9"/>
      <c r="D513" s="9"/>
      <c r="E513" s="9"/>
      <c r="F513" s="9"/>
      <c r="G513" s="9"/>
      <c r="H513" s="9"/>
    </row>
    <row r="514" spans="2:8" x14ac:dyDescent="0.35">
      <c r="B514" s="9"/>
      <c r="C514" s="18"/>
      <c r="D514" s="9"/>
      <c r="E514" s="9"/>
      <c r="F514" s="9"/>
      <c r="G514" s="9"/>
      <c r="H514" s="9"/>
    </row>
    <row r="515" spans="2:8" x14ac:dyDescent="0.35">
      <c r="B515" s="9"/>
      <c r="C515" s="9"/>
      <c r="D515" s="9"/>
      <c r="E515" s="9"/>
      <c r="F515" s="9"/>
      <c r="G515" s="9"/>
      <c r="H515" s="9"/>
    </row>
    <row r="516" spans="2:8" x14ac:dyDescent="0.35">
      <c r="B516" s="9"/>
      <c r="C516" s="18"/>
      <c r="D516" s="9"/>
      <c r="E516" s="9"/>
      <c r="F516" s="9"/>
      <c r="G516" s="9"/>
      <c r="H516" s="9"/>
    </row>
    <row r="517" spans="2:8" x14ac:dyDescent="0.35">
      <c r="B517" s="9"/>
      <c r="C517" s="9"/>
      <c r="D517" s="9"/>
      <c r="E517" s="9"/>
      <c r="F517" s="9"/>
      <c r="G517" s="9"/>
      <c r="H517" s="9"/>
    </row>
    <row r="518" spans="2:8" x14ac:dyDescent="0.35">
      <c r="B518" s="9"/>
      <c r="C518" s="18"/>
      <c r="D518" s="9"/>
      <c r="E518" s="9"/>
      <c r="F518" s="9"/>
      <c r="G518" s="9"/>
      <c r="H518" s="9"/>
    </row>
    <row r="519" spans="2:8" x14ac:dyDescent="0.35">
      <c r="B519" s="9"/>
      <c r="C519" s="9"/>
      <c r="D519" s="9"/>
      <c r="E519" s="9"/>
      <c r="F519" s="9"/>
      <c r="G519" s="9"/>
      <c r="H519" s="9"/>
    </row>
    <row r="520" spans="2:8" x14ac:dyDescent="0.35">
      <c r="B520" s="9"/>
      <c r="C520" s="18"/>
      <c r="D520" s="9"/>
      <c r="E520" s="9"/>
      <c r="F520" s="9"/>
      <c r="G520" s="9"/>
      <c r="H520" s="9"/>
    </row>
    <row r="521" spans="2:8" x14ac:dyDescent="0.35">
      <c r="B521" s="9"/>
      <c r="C521" s="9"/>
      <c r="D521" s="9"/>
      <c r="E521" s="9"/>
      <c r="F521" s="9"/>
      <c r="G521" s="9"/>
      <c r="H521" s="9"/>
    </row>
    <row r="522" spans="2:8" x14ac:dyDescent="0.35">
      <c r="B522" s="9"/>
      <c r="C522" s="18"/>
      <c r="D522" s="9"/>
      <c r="E522" s="9"/>
      <c r="F522" s="9"/>
      <c r="G522" s="9"/>
      <c r="H522" s="9"/>
    </row>
    <row r="523" spans="2:8" x14ac:dyDescent="0.35">
      <c r="B523" s="9"/>
      <c r="C523" s="9"/>
      <c r="D523" s="9"/>
      <c r="E523" s="9"/>
      <c r="F523" s="9"/>
      <c r="G523" s="9"/>
      <c r="H523" s="9"/>
    </row>
    <row r="524" spans="2:8" x14ac:dyDescent="0.35">
      <c r="B524" s="9"/>
      <c r="C524" s="18"/>
      <c r="D524" s="9"/>
      <c r="E524" s="9"/>
      <c r="F524" s="9"/>
      <c r="G524" s="9"/>
      <c r="H524" s="9"/>
    </row>
    <row r="525" spans="2:8" x14ac:dyDescent="0.35">
      <c r="B525" s="9"/>
      <c r="C525" s="9"/>
      <c r="D525" s="9"/>
      <c r="E525" s="9"/>
      <c r="F525" s="9"/>
      <c r="G525" s="9"/>
      <c r="H525" s="9"/>
    </row>
    <row r="526" spans="2:8" x14ac:dyDescent="0.35">
      <c r="B526" s="9"/>
      <c r="C526" s="18"/>
      <c r="D526" s="9"/>
      <c r="E526" s="9"/>
      <c r="F526" s="9"/>
      <c r="G526" s="9"/>
      <c r="H526" s="9"/>
    </row>
    <row r="527" spans="2:8" x14ac:dyDescent="0.35">
      <c r="B527" s="9"/>
      <c r="C527" s="9"/>
      <c r="D527" s="9"/>
      <c r="E527" s="9"/>
      <c r="F527" s="9"/>
      <c r="G527" s="9"/>
      <c r="H527" s="9"/>
    </row>
    <row r="528" spans="2:8" x14ac:dyDescent="0.35">
      <c r="B528" s="9"/>
      <c r="C528" s="18"/>
      <c r="D528" s="9"/>
      <c r="E528" s="9"/>
      <c r="F528" s="9"/>
      <c r="G528" s="9"/>
      <c r="H528" s="9"/>
    </row>
    <row r="529" spans="2:8" x14ac:dyDescent="0.35">
      <c r="B529" s="9"/>
      <c r="C529" s="9"/>
      <c r="D529" s="9"/>
      <c r="E529" s="9"/>
      <c r="F529" s="9"/>
      <c r="G529" s="9"/>
      <c r="H529" s="9"/>
    </row>
    <row r="530" spans="2:8" x14ac:dyDescent="0.35">
      <c r="B530" s="9"/>
      <c r="C530" s="18"/>
      <c r="D530" s="9"/>
      <c r="E530" s="9"/>
      <c r="F530" s="9"/>
      <c r="G530" s="9"/>
      <c r="H530" s="9"/>
    </row>
    <row r="531" spans="2:8" x14ac:dyDescent="0.35">
      <c r="B531" s="9"/>
      <c r="C531" s="9"/>
      <c r="D531" s="9"/>
      <c r="E531" s="9"/>
      <c r="F531" s="9"/>
      <c r="G531" s="9"/>
      <c r="H531" s="9"/>
    </row>
    <row r="532" spans="2:8" x14ac:dyDescent="0.35">
      <c r="B532" s="9"/>
      <c r="C532" s="18"/>
      <c r="D532" s="9"/>
      <c r="E532" s="9"/>
      <c r="F532" s="9"/>
      <c r="G532" s="9"/>
      <c r="H532" s="9"/>
    </row>
    <row r="533" spans="2:8" x14ac:dyDescent="0.35">
      <c r="B533" s="9"/>
      <c r="C533" s="9"/>
      <c r="D533" s="9"/>
      <c r="E533" s="9"/>
      <c r="F533" s="9"/>
      <c r="G533" s="9"/>
      <c r="H533" s="9"/>
    </row>
    <row r="534" spans="2:8" x14ac:dyDescent="0.35">
      <c r="B534" s="9"/>
      <c r="C534" s="18"/>
      <c r="D534" s="9"/>
      <c r="E534" s="9"/>
      <c r="F534" s="9"/>
      <c r="G534" s="9"/>
      <c r="H534" s="9"/>
    </row>
    <row r="535" spans="2:8" x14ac:dyDescent="0.35">
      <c r="B535" s="9"/>
      <c r="C535" s="9"/>
      <c r="D535" s="9"/>
      <c r="E535" s="9"/>
      <c r="F535" s="9"/>
      <c r="G535" s="9"/>
      <c r="H535" s="9"/>
    </row>
    <row r="536" spans="2:8" x14ac:dyDescent="0.35">
      <c r="B536" s="9"/>
      <c r="C536" s="18"/>
      <c r="D536" s="9"/>
      <c r="E536" s="9"/>
      <c r="F536" s="9"/>
      <c r="G536" s="9"/>
      <c r="H536" s="9"/>
    </row>
    <row r="537" spans="2:8" x14ac:dyDescent="0.35">
      <c r="B537" s="9"/>
      <c r="C537" s="9"/>
      <c r="D537" s="9"/>
      <c r="E537" s="9"/>
      <c r="F537" s="9"/>
      <c r="G537" s="9"/>
      <c r="H537" s="9"/>
    </row>
    <row r="538" spans="2:8" x14ac:dyDescent="0.35">
      <c r="B538" s="9"/>
      <c r="C538" s="18"/>
      <c r="D538" s="9"/>
      <c r="E538" s="9"/>
      <c r="F538" s="9"/>
      <c r="G538" s="9"/>
      <c r="H538" s="9"/>
    </row>
    <row r="539" spans="2:8" x14ac:dyDescent="0.35">
      <c r="B539" s="9"/>
      <c r="C539" s="9"/>
      <c r="D539" s="9"/>
      <c r="E539" s="9"/>
      <c r="F539" s="9"/>
      <c r="G539" s="9"/>
      <c r="H539" s="9"/>
    </row>
    <row r="540" spans="2:8" x14ac:dyDescent="0.35">
      <c r="B540" s="9"/>
      <c r="C540" s="18"/>
      <c r="D540" s="9"/>
      <c r="E540" s="9"/>
      <c r="F540" s="9"/>
      <c r="G540" s="9"/>
      <c r="H540" s="9"/>
    </row>
    <row r="541" spans="2:8" x14ac:dyDescent="0.35">
      <c r="B541" s="9"/>
      <c r="C541" s="9"/>
      <c r="D541" s="9"/>
      <c r="E541" s="9"/>
      <c r="F541" s="9"/>
      <c r="G541" s="9"/>
      <c r="H541" s="9"/>
    </row>
    <row r="542" spans="2:8" x14ac:dyDescent="0.35">
      <c r="B542" s="9"/>
      <c r="C542" s="18"/>
      <c r="D542" s="9"/>
      <c r="E542" s="9"/>
      <c r="F542" s="9"/>
      <c r="G542" s="9"/>
      <c r="H542" s="9"/>
    </row>
    <row r="543" spans="2:8" x14ac:dyDescent="0.35">
      <c r="B543" s="9"/>
      <c r="C543" s="9"/>
      <c r="D543" s="9"/>
      <c r="E543" s="9"/>
      <c r="F543" s="9"/>
      <c r="G543" s="9"/>
      <c r="H543" s="9"/>
    </row>
    <row r="544" spans="2:8" x14ac:dyDescent="0.35">
      <c r="B544" s="9"/>
      <c r="C544" s="18"/>
      <c r="D544" s="9"/>
      <c r="E544" s="9"/>
      <c r="F544" s="9"/>
      <c r="G544" s="9"/>
      <c r="H544" s="9"/>
    </row>
    <row r="545" spans="2:8" x14ac:dyDescent="0.35">
      <c r="B545" s="9"/>
      <c r="C545" s="9"/>
      <c r="D545" s="9"/>
      <c r="E545" s="9"/>
      <c r="F545" s="9"/>
      <c r="G545" s="9"/>
      <c r="H545" s="9"/>
    </row>
    <row r="546" spans="2:8" x14ac:dyDescent="0.35">
      <c r="B546" s="9"/>
      <c r="C546" s="18"/>
      <c r="D546" s="9"/>
      <c r="E546" s="9"/>
      <c r="F546" s="9"/>
      <c r="G546" s="9"/>
      <c r="H546" s="9"/>
    </row>
    <row r="547" spans="2:8" x14ac:dyDescent="0.35">
      <c r="B547" s="9"/>
      <c r="C547" s="9"/>
      <c r="D547" s="9"/>
      <c r="E547" s="9"/>
      <c r="F547" s="9"/>
      <c r="G547" s="9"/>
      <c r="H547" s="9"/>
    </row>
    <row r="548" spans="2:8" x14ac:dyDescent="0.35">
      <c r="B548" s="9"/>
      <c r="C548" s="18"/>
      <c r="D548" s="9"/>
      <c r="E548" s="9"/>
      <c r="F548" s="9"/>
      <c r="G548" s="9"/>
      <c r="H548" s="9"/>
    </row>
    <row r="549" spans="2:8" x14ac:dyDescent="0.35">
      <c r="B549" s="9"/>
      <c r="C549" s="9"/>
      <c r="D549" s="9"/>
      <c r="E549" s="9"/>
      <c r="F549" s="9"/>
      <c r="G549" s="9"/>
      <c r="H549" s="9"/>
    </row>
    <row r="550" spans="2:8" x14ac:dyDescent="0.35">
      <c r="B550" s="9"/>
      <c r="C550" s="18"/>
      <c r="D550" s="9"/>
      <c r="E550" s="9"/>
      <c r="F550" s="9"/>
      <c r="G550" s="9"/>
      <c r="H550" s="9"/>
    </row>
    <row r="551" spans="2:8" x14ac:dyDescent="0.35">
      <c r="B551" s="9"/>
      <c r="C551" s="9"/>
      <c r="D551" s="9"/>
      <c r="E551" s="9"/>
      <c r="F551" s="9"/>
      <c r="G551" s="9"/>
      <c r="H551" s="9"/>
    </row>
    <row r="552" spans="2:8" x14ac:dyDescent="0.35">
      <c r="B552" s="9"/>
      <c r="C552" s="18"/>
      <c r="D552" s="9"/>
      <c r="E552" s="9"/>
      <c r="F552" s="9"/>
      <c r="G552" s="9"/>
      <c r="H552" s="9"/>
    </row>
    <row r="553" spans="2:8" x14ac:dyDescent="0.35">
      <c r="B553" s="9"/>
      <c r="C553" s="9"/>
      <c r="D553" s="9"/>
      <c r="E553" s="9"/>
      <c r="F553" s="9"/>
      <c r="G553" s="9"/>
      <c r="H553" s="9"/>
    </row>
    <row r="554" spans="2:8" x14ac:dyDescent="0.35">
      <c r="B554" s="9"/>
      <c r="C554" s="18"/>
      <c r="D554" s="9"/>
      <c r="E554" s="9"/>
      <c r="F554" s="9"/>
      <c r="G554" s="9"/>
      <c r="H554" s="9"/>
    </row>
    <row r="555" spans="2:8" x14ac:dyDescent="0.35">
      <c r="B555" s="9"/>
      <c r="C555" s="9"/>
      <c r="D555" s="9"/>
      <c r="E555" s="9"/>
      <c r="F555" s="9"/>
      <c r="G555" s="9"/>
      <c r="H555" s="9"/>
    </row>
    <row r="556" spans="2:8" x14ac:dyDescent="0.35">
      <c r="B556" s="9"/>
      <c r="C556" s="18"/>
      <c r="D556" s="9"/>
      <c r="E556" s="9"/>
      <c r="F556" s="9"/>
      <c r="G556" s="9"/>
      <c r="H556" s="9"/>
    </row>
    <row r="557" spans="2:8" x14ac:dyDescent="0.35">
      <c r="B557" s="9"/>
      <c r="C557" s="9"/>
      <c r="D557" s="9"/>
      <c r="E557" s="9"/>
      <c r="F557" s="9"/>
      <c r="G557" s="9"/>
      <c r="H557" s="9"/>
    </row>
    <row r="558" spans="2:8" x14ac:dyDescent="0.35">
      <c r="B558" s="9"/>
      <c r="C558" s="18"/>
      <c r="D558" s="9"/>
      <c r="E558" s="9"/>
      <c r="F558" s="9"/>
      <c r="G558" s="9"/>
      <c r="H558" s="9"/>
    </row>
    <row r="559" spans="2:8" x14ac:dyDescent="0.35">
      <c r="B559" s="9"/>
      <c r="C559" s="9"/>
      <c r="D559" s="9"/>
      <c r="E559" s="9"/>
      <c r="F559" s="9"/>
      <c r="G559" s="9"/>
      <c r="H559" s="9"/>
    </row>
    <row r="560" spans="2:8" x14ac:dyDescent="0.35">
      <c r="B560" s="9"/>
      <c r="C560" s="18"/>
      <c r="D560" s="9"/>
      <c r="E560" s="9"/>
      <c r="F560" s="9"/>
      <c r="G560" s="9"/>
      <c r="H560" s="9"/>
    </row>
    <row r="561" spans="2:8" x14ac:dyDescent="0.35">
      <c r="B561" s="9"/>
      <c r="C561" s="9"/>
      <c r="D561" s="9"/>
      <c r="E561" s="9"/>
      <c r="F561" s="9"/>
      <c r="G561" s="9"/>
      <c r="H561" s="9"/>
    </row>
    <row r="562" spans="2:8" x14ac:dyDescent="0.35">
      <c r="B562" s="9"/>
      <c r="C562" s="18"/>
      <c r="D562" s="9"/>
      <c r="E562" s="9"/>
      <c r="F562" s="9"/>
      <c r="G562" s="9"/>
      <c r="H562" s="9"/>
    </row>
    <row r="563" spans="2:8" x14ac:dyDescent="0.35">
      <c r="B563" s="9"/>
      <c r="C563" s="9"/>
      <c r="D563" s="9"/>
      <c r="E563" s="9"/>
      <c r="F563" s="9"/>
      <c r="G563" s="9"/>
      <c r="H563" s="9"/>
    </row>
    <row r="564" spans="2:8" x14ac:dyDescent="0.35">
      <c r="B564" s="9"/>
      <c r="C564" s="18"/>
      <c r="D564" s="9"/>
      <c r="E564" s="9"/>
      <c r="F564" s="9"/>
      <c r="G564" s="9"/>
      <c r="H564" s="9"/>
    </row>
    <row r="565" spans="2:8" x14ac:dyDescent="0.35">
      <c r="B565" s="9"/>
      <c r="C565" s="9"/>
      <c r="D565" s="9"/>
      <c r="E565" s="9"/>
      <c r="F565" s="9"/>
      <c r="G565" s="9"/>
      <c r="H565" s="9"/>
    </row>
    <row r="566" spans="2:8" x14ac:dyDescent="0.35">
      <c r="B566" s="9"/>
      <c r="C566" s="18"/>
      <c r="D566" s="9"/>
      <c r="E566" s="9"/>
      <c r="F566" s="9"/>
      <c r="G566" s="9"/>
      <c r="H566" s="9"/>
    </row>
    <row r="567" spans="2:8" x14ac:dyDescent="0.35">
      <c r="B567" s="9"/>
      <c r="C567" s="9"/>
      <c r="D567" s="9"/>
      <c r="E567" s="9"/>
      <c r="F567" s="9"/>
      <c r="G567" s="9"/>
      <c r="H567" s="9"/>
    </row>
    <row r="568" spans="2:8" x14ac:dyDescent="0.35">
      <c r="B568" s="9"/>
      <c r="C568" s="18"/>
      <c r="D568" s="9"/>
      <c r="E568" s="9"/>
      <c r="F568" s="9"/>
      <c r="G568" s="9"/>
      <c r="H568" s="9"/>
    </row>
    <row r="569" spans="2:8" x14ac:dyDescent="0.35">
      <c r="B569" s="9"/>
      <c r="C569" s="9"/>
      <c r="D569" s="9"/>
      <c r="E569" s="9"/>
      <c r="F569" s="9"/>
      <c r="G569" s="9"/>
      <c r="H569" s="9"/>
    </row>
    <row r="570" spans="2:8" x14ac:dyDescent="0.35">
      <c r="B570" s="9"/>
      <c r="C570" s="18"/>
      <c r="D570" s="9"/>
      <c r="E570" s="9"/>
      <c r="F570" s="9"/>
      <c r="G570" s="9"/>
      <c r="H570" s="9"/>
    </row>
    <row r="571" spans="2:8" x14ac:dyDescent="0.35">
      <c r="B571" s="9"/>
      <c r="C571" s="9"/>
      <c r="D571" s="9"/>
      <c r="E571" s="9"/>
      <c r="F571" s="9"/>
      <c r="G571" s="9"/>
      <c r="H571" s="9"/>
    </row>
    <row r="572" spans="2:8" x14ac:dyDescent="0.35">
      <c r="B572" s="9"/>
      <c r="C572" s="18"/>
      <c r="D572" s="9"/>
      <c r="E572" s="9"/>
      <c r="F572" s="9"/>
      <c r="G572" s="9"/>
      <c r="H572" s="9"/>
    </row>
    <row r="573" spans="2:8" x14ac:dyDescent="0.35">
      <c r="B573" s="9"/>
      <c r="C573" s="9"/>
      <c r="D573" s="9"/>
      <c r="E573" s="9"/>
      <c r="F573" s="9"/>
      <c r="G573" s="9"/>
      <c r="H573" s="9"/>
    </row>
    <row r="574" spans="2:8" x14ac:dyDescent="0.35">
      <c r="B574" s="9"/>
      <c r="C574" s="18"/>
      <c r="D574" s="9"/>
      <c r="E574" s="9"/>
      <c r="F574" s="9"/>
      <c r="G574" s="9"/>
      <c r="H574" s="9"/>
    </row>
    <row r="575" spans="2:8" x14ac:dyDescent="0.35">
      <c r="B575" s="9"/>
      <c r="C575" s="9"/>
      <c r="D575" s="9"/>
      <c r="E575" s="9"/>
      <c r="F575" s="9"/>
      <c r="G575" s="9"/>
      <c r="H575" s="9"/>
    </row>
    <row r="576" spans="2:8" x14ac:dyDescent="0.35">
      <c r="B576" s="9"/>
      <c r="C576" s="18"/>
      <c r="D576" s="9"/>
      <c r="E576" s="9"/>
      <c r="F576" s="9"/>
      <c r="G576" s="9"/>
      <c r="H576" s="9"/>
    </row>
    <row r="577" spans="2:8" x14ac:dyDescent="0.35">
      <c r="B577" s="9"/>
      <c r="C577" s="9"/>
      <c r="D577" s="9"/>
      <c r="E577" s="9"/>
      <c r="F577" s="9"/>
      <c r="G577" s="9"/>
      <c r="H577" s="9"/>
    </row>
    <row r="578" spans="2:8" x14ac:dyDescent="0.35">
      <c r="B578" s="9"/>
      <c r="C578" s="18"/>
      <c r="D578" s="9"/>
      <c r="E578" s="9"/>
      <c r="F578" s="9"/>
      <c r="G578" s="9"/>
      <c r="H578" s="9"/>
    </row>
    <row r="579" spans="2:8" x14ac:dyDescent="0.35">
      <c r="B579" s="9"/>
      <c r="C579" s="9"/>
      <c r="D579" s="9"/>
      <c r="E579" s="9"/>
      <c r="F579" s="9"/>
      <c r="G579" s="9"/>
      <c r="H579" s="9"/>
    </row>
    <row r="580" spans="2:8" x14ac:dyDescent="0.35">
      <c r="B580" s="9"/>
      <c r="C580" s="18"/>
      <c r="D580" s="9"/>
      <c r="E580" s="9"/>
      <c r="F580" s="9"/>
      <c r="G580" s="9"/>
      <c r="H580" s="9"/>
    </row>
    <row r="581" spans="2:8" x14ac:dyDescent="0.35">
      <c r="B581" s="9"/>
      <c r="C581" s="9"/>
      <c r="D581" s="9"/>
      <c r="E581" s="9"/>
      <c r="F581" s="9"/>
      <c r="G581" s="9"/>
      <c r="H581" s="9"/>
    </row>
    <row r="582" spans="2:8" x14ac:dyDescent="0.35">
      <c r="B582" s="9"/>
      <c r="C582" s="18"/>
      <c r="D582" s="9"/>
      <c r="E582" s="9"/>
      <c r="F582" s="9"/>
      <c r="G582" s="9"/>
      <c r="H582" s="9"/>
    </row>
    <row r="583" spans="2:8" x14ac:dyDescent="0.35">
      <c r="B583" s="9"/>
      <c r="C583" s="9"/>
      <c r="D583" s="9"/>
      <c r="E583" s="9"/>
      <c r="F583" s="9"/>
      <c r="G583" s="9"/>
      <c r="H583" s="9"/>
    </row>
    <row r="584" spans="2:8" x14ac:dyDescent="0.35">
      <c r="B584" s="9"/>
      <c r="C584" s="18"/>
      <c r="D584" s="9"/>
      <c r="E584" s="9"/>
      <c r="F584" s="9"/>
      <c r="G584" s="9"/>
      <c r="H584" s="9"/>
    </row>
    <row r="585" spans="2:8" x14ac:dyDescent="0.35">
      <c r="B585" s="9"/>
      <c r="C585" s="9"/>
      <c r="D585" s="9"/>
      <c r="E585" s="9"/>
      <c r="F585" s="9"/>
      <c r="G585" s="9"/>
      <c r="H585" s="9"/>
    </row>
    <row r="586" spans="2:8" x14ac:dyDescent="0.35">
      <c r="B586" s="9"/>
      <c r="C586" s="18"/>
      <c r="D586" s="9"/>
      <c r="E586" s="9"/>
      <c r="F586" s="9"/>
      <c r="G586" s="9"/>
      <c r="H586" s="9"/>
    </row>
    <row r="587" spans="2:8" x14ac:dyDescent="0.35">
      <c r="B587" s="9"/>
      <c r="C587" s="9"/>
      <c r="D587" s="9"/>
      <c r="E587" s="9"/>
      <c r="F587" s="9"/>
      <c r="G587" s="9"/>
      <c r="H587" s="9"/>
    </row>
    <row r="588" spans="2:8" x14ac:dyDescent="0.35">
      <c r="B588" s="9"/>
      <c r="C588" s="18"/>
      <c r="D588" s="9"/>
      <c r="E588" s="9"/>
      <c r="F588" s="9"/>
      <c r="G588" s="9"/>
      <c r="H588" s="9"/>
    </row>
    <row r="589" spans="2:8" x14ac:dyDescent="0.35">
      <c r="B589" s="9"/>
      <c r="C589" s="9"/>
      <c r="D589" s="9"/>
      <c r="E589" s="9"/>
      <c r="F589" s="9"/>
      <c r="G589" s="9"/>
      <c r="H589" s="9"/>
    </row>
    <row r="590" spans="2:8" x14ac:dyDescent="0.35">
      <c r="B590" s="9"/>
      <c r="C590" s="18"/>
      <c r="D590" s="9"/>
      <c r="E590" s="9"/>
      <c r="F590" s="9"/>
      <c r="G590" s="9"/>
      <c r="H590" s="9"/>
    </row>
    <row r="591" spans="2:8" x14ac:dyDescent="0.35">
      <c r="B591" s="9"/>
      <c r="C591" s="9"/>
      <c r="D591" s="9"/>
      <c r="E591" s="9"/>
      <c r="F591" s="9"/>
      <c r="G591" s="9"/>
      <c r="H591" s="9"/>
    </row>
    <row r="592" spans="2:8" x14ac:dyDescent="0.35">
      <c r="B592" s="9"/>
      <c r="C592" s="18"/>
      <c r="D592" s="9"/>
      <c r="E592" s="9"/>
      <c r="F592" s="9"/>
      <c r="G592" s="9"/>
      <c r="H592" s="9"/>
    </row>
    <row r="593" spans="2:8" x14ac:dyDescent="0.35">
      <c r="B593" s="9"/>
      <c r="C593" s="9"/>
      <c r="D593" s="9"/>
      <c r="E593" s="9"/>
      <c r="F593" s="9"/>
      <c r="G593" s="9"/>
      <c r="H593" s="9"/>
    </row>
    <row r="594" spans="2:8" x14ac:dyDescent="0.35">
      <c r="B594" s="9"/>
      <c r="C594" s="18"/>
      <c r="D594" s="9"/>
      <c r="E594" s="9"/>
      <c r="F594" s="9"/>
      <c r="G594" s="9"/>
      <c r="H594" s="9"/>
    </row>
    <row r="595" spans="2:8" x14ac:dyDescent="0.35">
      <c r="B595" s="9"/>
      <c r="C595" s="9"/>
      <c r="D595" s="9"/>
      <c r="E595" s="9"/>
      <c r="F595" s="9"/>
      <c r="G595" s="9"/>
      <c r="H595" s="9"/>
    </row>
    <row r="596" spans="2:8" x14ac:dyDescent="0.35">
      <c r="B596" s="9"/>
      <c r="C596" s="18"/>
      <c r="D596" s="9"/>
      <c r="E596" s="9"/>
      <c r="F596" s="9"/>
      <c r="G596" s="9"/>
      <c r="H596" s="9"/>
    </row>
    <row r="597" spans="2:8" x14ac:dyDescent="0.35">
      <c r="B597" s="9"/>
      <c r="C597" s="9"/>
      <c r="D597" s="9"/>
      <c r="E597" s="9"/>
      <c r="F597" s="9"/>
      <c r="G597" s="9"/>
      <c r="H597" s="9"/>
    </row>
    <row r="598" spans="2:8" x14ac:dyDescent="0.35">
      <c r="B598" s="9"/>
      <c r="C598" s="18"/>
      <c r="D598" s="9"/>
      <c r="E598" s="9"/>
      <c r="F598" s="9"/>
      <c r="G598" s="9"/>
      <c r="H598" s="9"/>
    </row>
    <row r="599" spans="2:8" x14ac:dyDescent="0.35">
      <c r="B599" s="9"/>
      <c r="C599" s="9"/>
      <c r="D599" s="9"/>
      <c r="E599" s="9"/>
      <c r="F599" s="9"/>
      <c r="G599" s="9"/>
      <c r="H599" s="9"/>
    </row>
    <row r="600" spans="2:8" x14ac:dyDescent="0.35">
      <c r="B600" s="9"/>
      <c r="C600" s="18"/>
      <c r="D600" s="9"/>
      <c r="E600" s="9"/>
      <c r="F600" s="9"/>
      <c r="G600" s="9"/>
      <c r="H600" s="9"/>
    </row>
    <row r="601" spans="2:8" x14ac:dyDescent="0.35">
      <c r="B601" s="9"/>
      <c r="C601" s="9"/>
      <c r="D601" s="9"/>
      <c r="E601" s="9"/>
      <c r="F601" s="9"/>
      <c r="G601" s="9"/>
      <c r="H601" s="9"/>
    </row>
    <row r="602" spans="2:8" x14ac:dyDescent="0.35">
      <c r="B602" s="9"/>
      <c r="C602" s="18"/>
      <c r="D602" s="9"/>
      <c r="E602" s="9"/>
      <c r="F602" s="9"/>
      <c r="G602" s="9"/>
      <c r="H602" s="9"/>
    </row>
    <row r="603" spans="2:8" x14ac:dyDescent="0.35">
      <c r="B603" s="9"/>
      <c r="C603" s="9"/>
      <c r="D603" s="9"/>
      <c r="E603" s="9"/>
      <c r="F603" s="9"/>
      <c r="G603" s="9"/>
      <c r="H603" s="9"/>
    </row>
    <row r="604" spans="2:8" x14ac:dyDescent="0.35">
      <c r="B604" s="9"/>
      <c r="C604" s="18"/>
      <c r="D604" s="9"/>
      <c r="E604" s="9"/>
      <c r="F604" s="9"/>
      <c r="G604" s="9"/>
      <c r="H604" s="9"/>
    </row>
    <row r="605" spans="2:8" x14ac:dyDescent="0.35">
      <c r="B605" s="9"/>
      <c r="C605" s="9"/>
      <c r="D605" s="9"/>
      <c r="E605" s="9"/>
      <c r="F605" s="9"/>
      <c r="G605" s="9"/>
      <c r="H605" s="9"/>
    </row>
    <row r="606" spans="2:8" x14ac:dyDescent="0.35">
      <c r="B606" s="9"/>
      <c r="C606" s="18"/>
      <c r="D606" s="9"/>
      <c r="E606" s="9"/>
      <c r="F606" s="9"/>
      <c r="G606" s="9"/>
      <c r="H606" s="9"/>
    </row>
    <row r="607" spans="2:8" x14ac:dyDescent="0.35">
      <c r="B607" s="9"/>
      <c r="C607" s="9"/>
      <c r="D607" s="9"/>
      <c r="E607" s="9"/>
      <c r="F607" s="9"/>
      <c r="G607" s="9"/>
      <c r="H607" s="9"/>
    </row>
    <row r="608" spans="2:8" x14ac:dyDescent="0.35">
      <c r="B608" s="9"/>
      <c r="C608" s="18"/>
      <c r="D608" s="9"/>
      <c r="E608" s="9"/>
      <c r="F608" s="9"/>
      <c r="G608" s="9"/>
      <c r="H608" s="9"/>
    </row>
    <row r="609" spans="2:8" x14ac:dyDescent="0.35">
      <c r="B609" s="9"/>
      <c r="C609" s="9"/>
      <c r="D609" s="9"/>
      <c r="E609" s="9"/>
      <c r="F609" s="9"/>
      <c r="G609" s="9"/>
      <c r="H609" s="9"/>
    </row>
    <row r="610" spans="2:8" x14ac:dyDescent="0.35">
      <c r="B610" s="9"/>
      <c r="C610" s="18"/>
      <c r="D610" s="9"/>
      <c r="E610" s="9"/>
      <c r="F610" s="9"/>
      <c r="G610" s="9"/>
      <c r="H610" s="9"/>
    </row>
    <row r="611" spans="2:8" x14ac:dyDescent="0.35">
      <c r="B611" s="9"/>
      <c r="C611" s="9"/>
      <c r="D611" s="9"/>
      <c r="E611" s="9"/>
      <c r="F611" s="9"/>
      <c r="G611" s="9"/>
      <c r="H611" s="9"/>
    </row>
    <row r="612" spans="2:8" x14ac:dyDescent="0.35">
      <c r="B612" s="9"/>
      <c r="C612" s="18"/>
      <c r="D612" s="9"/>
      <c r="E612" s="9"/>
      <c r="F612" s="9"/>
      <c r="G612" s="9"/>
      <c r="H612" s="9"/>
    </row>
    <row r="613" spans="2:8" x14ac:dyDescent="0.35">
      <c r="B613" s="9"/>
      <c r="C613" s="9"/>
      <c r="D613" s="9"/>
      <c r="E613" s="9"/>
      <c r="F613" s="9"/>
      <c r="G613" s="9"/>
      <c r="H613" s="9"/>
    </row>
    <row r="614" spans="2:8" x14ac:dyDescent="0.35">
      <c r="B614" s="9"/>
      <c r="C614" s="18"/>
      <c r="D614" s="9"/>
      <c r="E614" s="9"/>
      <c r="F614" s="9"/>
      <c r="G614" s="9"/>
      <c r="H614" s="9"/>
    </row>
    <row r="615" spans="2:8" x14ac:dyDescent="0.35">
      <c r="B615" s="9"/>
      <c r="C615" s="9"/>
      <c r="D615" s="9"/>
      <c r="E615" s="9"/>
      <c r="F615" s="9"/>
      <c r="G615" s="9"/>
      <c r="H615" s="9"/>
    </row>
    <row r="616" spans="2:8" x14ac:dyDescent="0.35">
      <c r="B616" s="9"/>
      <c r="C616" s="18"/>
      <c r="D616" s="9"/>
      <c r="E616" s="9"/>
      <c r="F616" s="9"/>
      <c r="G616" s="9"/>
      <c r="H616" s="9"/>
    </row>
    <row r="617" spans="2:8" x14ac:dyDescent="0.35">
      <c r="B617" s="9"/>
      <c r="C617" s="9"/>
      <c r="D617" s="9"/>
      <c r="E617" s="9"/>
      <c r="F617" s="9"/>
      <c r="G617" s="9"/>
      <c r="H617" s="9"/>
    </row>
    <row r="618" spans="2:8" x14ac:dyDescent="0.35">
      <c r="B618" s="9"/>
      <c r="C618" s="18"/>
      <c r="D618" s="9"/>
      <c r="E618" s="9"/>
      <c r="F618" s="9"/>
      <c r="G618" s="9"/>
      <c r="H618" s="9"/>
    </row>
    <row r="619" spans="2:8" x14ac:dyDescent="0.35">
      <c r="B619" s="9"/>
      <c r="C619" s="9"/>
      <c r="D619" s="9"/>
      <c r="E619" s="9"/>
      <c r="F619" s="9"/>
      <c r="G619" s="9"/>
      <c r="H619" s="9"/>
    </row>
    <row r="620" spans="2:8" x14ac:dyDescent="0.35">
      <c r="B620" s="9"/>
      <c r="C620" s="18"/>
      <c r="D620" s="9"/>
      <c r="E620" s="9"/>
      <c r="F620" s="9"/>
      <c r="G620" s="9"/>
      <c r="H620" s="9"/>
    </row>
    <row r="621" spans="2:8" x14ac:dyDescent="0.35">
      <c r="B621" s="9"/>
      <c r="C621" s="9"/>
      <c r="D621" s="9"/>
      <c r="E621" s="9"/>
      <c r="F621" s="9"/>
      <c r="G621" s="9"/>
      <c r="H621" s="9"/>
    </row>
    <row r="622" spans="2:8" x14ac:dyDescent="0.35">
      <c r="B622" s="9"/>
      <c r="C622" s="18"/>
      <c r="D622" s="9"/>
      <c r="E622" s="9"/>
      <c r="F622" s="9"/>
      <c r="G622" s="9"/>
      <c r="H622" s="9"/>
    </row>
    <row r="623" spans="2:8" x14ac:dyDescent="0.35">
      <c r="B623" s="9"/>
      <c r="C623" s="9"/>
      <c r="D623" s="9"/>
      <c r="E623" s="9"/>
      <c r="F623" s="9"/>
      <c r="G623" s="9"/>
      <c r="H623" s="9"/>
    </row>
    <row r="624" spans="2:8" x14ac:dyDescent="0.35">
      <c r="B624" s="9"/>
      <c r="C624" s="18"/>
      <c r="D624" s="9"/>
      <c r="E624" s="9"/>
      <c r="F624" s="9"/>
      <c r="G624" s="9"/>
      <c r="H624" s="9"/>
    </row>
    <row r="625" spans="2:8" x14ac:dyDescent="0.35">
      <c r="B625" s="9"/>
      <c r="C625" s="9"/>
      <c r="D625" s="9"/>
      <c r="E625" s="9"/>
      <c r="F625" s="9"/>
      <c r="G625" s="9"/>
      <c r="H625" s="9"/>
    </row>
    <row r="626" spans="2:8" x14ac:dyDescent="0.35">
      <c r="B626" s="9"/>
      <c r="C626" s="18"/>
      <c r="D626" s="9"/>
      <c r="E626" s="9"/>
      <c r="F626" s="9"/>
      <c r="G626" s="9"/>
      <c r="H626" s="9"/>
    </row>
    <row r="627" spans="2:8" x14ac:dyDescent="0.35">
      <c r="B627" s="9"/>
      <c r="C627" s="9"/>
      <c r="D627" s="9"/>
      <c r="E627" s="9"/>
      <c r="F627" s="9"/>
      <c r="G627" s="9"/>
      <c r="H627" s="9"/>
    </row>
    <row r="628" spans="2:8" x14ac:dyDescent="0.35">
      <c r="B628" s="9"/>
      <c r="C628" s="18"/>
      <c r="D628" s="9"/>
      <c r="E628" s="9"/>
      <c r="F628" s="9"/>
      <c r="G628" s="9"/>
      <c r="H628" s="9"/>
    </row>
    <row r="629" spans="2:8" x14ac:dyDescent="0.35">
      <c r="B629" s="9"/>
      <c r="C629" s="9"/>
      <c r="D629" s="9"/>
      <c r="E629" s="9"/>
      <c r="F629" s="9"/>
      <c r="G629" s="9"/>
      <c r="H629" s="9"/>
    </row>
    <row r="630" spans="2:8" x14ac:dyDescent="0.35">
      <c r="B630" s="9"/>
      <c r="C630" s="18"/>
      <c r="D630" s="9"/>
      <c r="E630" s="9"/>
      <c r="F630" s="9"/>
      <c r="G630" s="9"/>
      <c r="H630" s="9"/>
    </row>
    <row r="631" spans="2:8" x14ac:dyDescent="0.35">
      <c r="B631" s="9"/>
      <c r="C631" s="9"/>
      <c r="D631" s="9"/>
      <c r="E631" s="9"/>
      <c r="F631" s="9"/>
      <c r="G631" s="9"/>
      <c r="H631" s="9"/>
    </row>
    <row r="632" spans="2:8" x14ac:dyDescent="0.35">
      <c r="B632" s="9"/>
      <c r="C632" s="18"/>
      <c r="D632" s="9"/>
      <c r="E632" s="9"/>
      <c r="F632" s="9"/>
      <c r="G632" s="9"/>
      <c r="H632" s="9"/>
    </row>
    <row r="633" spans="2:8" x14ac:dyDescent="0.35">
      <c r="B633" s="9"/>
      <c r="C633" s="9"/>
      <c r="D633" s="9"/>
      <c r="E633" s="9"/>
      <c r="F633" s="9"/>
      <c r="G633" s="9"/>
      <c r="H633" s="9"/>
    </row>
    <row r="634" spans="2:8" x14ac:dyDescent="0.35">
      <c r="B634" s="9"/>
      <c r="C634" s="18"/>
      <c r="D634" s="9"/>
      <c r="E634" s="9"/>
      <c r="F634" s="9"/>
      <c r="G634" s="9"/>
      <c r="H634" s="9"/>
    </row>
    <row r="635" spans="2:8" x14ac:dyDescent="0.35">
      <c r="B635" s="9"/>
      <c r="C635" s="9"/>
      <c r="D635" s="9"/>
      <c r="E635" s="9"/>
      <c r="F635" s="9"/>
      <c r="G635" s="9"/>
      <c r="H635" s="9"/>
    </row>
    <row r="636" spans="2:8" x14ac:dyDescent="0.35">
      <c r="B636" s="9"/>
      <c r="C636" s="18"/>
      <c r="D636" s="9"/>
      <c r="E636" s="9"/>
      <c r="F636" s="9"/>
      <c r="G636" s="9"/>
      <c r="H636" s="9"/>
    </row>
    <row r="637" spans="2:8" x14ac:dyDescent="0.35">
      <c r="B637" s="9"/>
      <c r="C637" s="9"/>
      <c r="D637" s="9"/>
      <c r="E637" s="9"/>
      <c r="F637" s="9"/>
      <c r="G637" s="9"/>
      <c r="H637" s="9"/>
    </row>
    <row r="638" spans="2:8" x14ac:dyDescent="0.35">
      <c r="B638" s="9"/>
      <c r="C638" s="18"/>
      <c r="D638" s="9"/>
      <c r="E638" s="9"/>
      <c r="F638" s="9"/>
      <c r="G638" s="9"/>
      <c r="H638" s="9"/>
    </row>
    <row r="639" spans="2:8" x14ac:dyDescent="0.35">
      <c r="B639" s="9"/>
      <c r="C639" s="9"/>
      <c r="D639" s="9"/>
      <c r="E639" s="9"/>
      <c r="F639" s="9"/>
      <c r="G639" s="9"/>
      <c r="H639" s="9"/>
    </row>
    <row r="640" spans="2:8" x14ac:dyDescent="0.35">
      <c r="B640" s="9"/>
      <c r="C640" s="18"/>
      <c r="D640" s="9"/>
      <c r="E640" s="9"/>
      <c r="F640" s="9"/>
      <c r="G640" s="9"/>
      <c r="H640" s="9"/>
    </row>
    <row r="641" spans="2:8" x14ac:dyDescent="0.35">
      <c r="B641" s="9"/>
      <c r="C641" s="9"/>
      <c r="D641" s="9"/>
      <c r="E641" s="9"/>
      <c r="F641" s="9"/>
      <c r="G641" s="9"/>
      <c r="H641" s="9"/>
    </row>
    <row r="642" spans="2:8" x14ac:dyDescent="0.35">
      <c r="B642" s="9"/>
      <c r="C642" s="18"/>
      <c r="D642" s="9"/>
      <c r="E642" s="9"/>
      <c r="F642" s="9"/>
      <c r="G642" s="9"/>
      <c r="H642" s="9"/>
    </row>
    <row r="643" spans="2:8" x14ac:dyDescent="0.35">
      <c r="B643" s="9"/>
      <c r="C643" s="9"/>
      <c r="D643" s="9"/>
      <c r="E643" s="9"/>
      <c r="F643" s="9"/>
      <c r="G643" s="9"/>
      <c r="H643" s="9"/>
    </row>
    <row r="644" spans="2:8" x14ac:dyDescent="0.35">
      <c r="B644" s="9"/>
      <c r="C644" s="18"/>
      <c r="D644" s="9"/>
      <c r="E644" s="9"/>
      <c r="F644" s="9"/>
      <c r="G644" s="9"/>
      <c r="H644" s="9"/>
    </row>
    <row r="645" spans="2:8" x14ac:dyDescent="0.35">
      <c r="B645" s="9"/>
      <c r="C645" s="9"/>
      <c r="D645" s="9"/>
      <c r="E645" s="9"/>
      <c r="F645" s="9"/>
      <c r="G645" s="9"/>
      <c r="H645" s="9"/>
    </row>
    <row r="646" spans="2:8" x14ac:dyDescent="0.35">
      <c r="B646" s="9"/>
      <c r="C646" s="18"/>
      <c r="D646" s="9"/>
      <c r="E646" s="9"/>
      <c r="F646" s="9"/>
      <c r="G646" s="9"/>
      <c r="H646" s="9"/>
    </row>
    <row r="647" spans="2:8" x14ac:dyDescent="0.35">
      <c r="B647" s="9"/>
      <c r="C647" s="9"/>
      <c r="D647" s="9"/>
      <c r="E647" s="9"/>
      <c r="F647" s="9"/>
      <c r="G647" s="9"/>
      <c r="H647" s="9"/>
    </row>
    <row r="648" spans="2:8" x14ac:dyDescent="0.35">
      <c r="B648" s="9"/>
      <c r="C648" s="18"/>
      <c r="D648" s="9"/>
      <c r="E648" s="9"/>
      <c r="F648" s="9"/>
      <c r="G648" s="9"/>
      <c r="H648" s="9"/>
    </row>
    <row r="649" spans="2:8" x14ac:dyDescent="0.35">
      <c r="B649" s="9"/>
      <c r="C649" s="9"/>
      <c r="D649" s="9"/>
      <c r="E649" s="9"/>
      <c r="F649" s="9"/>
      <c r="G649" s="9"/>
      <c r="H649" s="9"/>
    </row>
    <row r="650" spans="2:8" x14ac:dyDescent="0.35">
      <c r="B650" s="9"/>
      <c r="C650" s="18"/>
      <c r="D650" s="9"/>
      <c r="E650" s="9"/>
      <c r="F650" s="9"/>
      <c r="G650" s="9"/>
      <c r="H650" s="9"/>
    </row>
    <row r="651" spans="2:8" x14ac:dyDescent="0.35">
      <c r="B651" s="9"/>
      <c r="C651" s="9"/>
      <c r="D651" s="9"/>
      <c r="E651" s="9"/>
      <c r="F651" s="9"/>
      <c r="G651" s="9"/>
      <c r="H651" s="9"/>
    </row>
    <row r="652" spans="2:8" x14ac:dyDescent="0.35">
      <c r="B652" s="9"/>
      <c r="C652" s="18"/>
      <c r="D652" s="9"/>
      <c r="E652" s="9"/>
      <c r="F652" s="9"/>
      <c r="G652" s="9"/>
      <c r="H652" s="9"/>
    </row>
    <row r="653" spans="2:8" x14ac:dyDescent="0.35">
      <c r="B653" s="9"/>
      <c r="C653" s="9"/>
      <c r="D653" s="9"/>
      <c r="E653" s="9"/>
      <c r="F653" s="9"/>
      <c r="G653" s="9"/>
      <c r="H653" s="9"/>
    </row>
    <row r="654" spans="2:8" x14ac:dyDescent="0.35">
      <c r="B654" s="9"/>
      <c r="C654" s="18"/>
      <c r="D654" s="9"/>
      <c r="E654" s="9"/>
      <c r="F654" s="9"/>
      <c r="G654" s="9"/>
      <c r="H654" s="9"/>
    </row>
    <row r="655" spans="2:8" x14ac:dyDescent="0.35">
      <c r="B655" s="9"/>
      <c r="C655" s="9"/>
      <c r="D655" s="9"/>
      <c r="E655" s="9"/>
      <c r="F655" s="9"/>
      <c r="G655" s="9"/>
      <c r="H655" s="9"/>
    </row>
    <row r="656" spans="2:8" x14ac:dyDescent="0.35">
      <c r="B656" s="9"/>
      <c r="C656" s="18"/>
      <c r="D656" s="9"/>
      <c r="E656" s="9"/>
      <c r="F656" s="9"/>
      <c r="G656" s="9"/>
      <c r="H656" s="9"/>
    </row>
    <row r="657" spans="2:8" x14ac:dyDescent="0.35">
      <c r="B657" s="9"/>
      <c r="C657" s="9"/>
      <c r="D657" s="9"/>
      <c r="E657" s="9"/>
      <c r="F657" s="9"/>
      <c r="G657" s="9"/>
      <c r="H657" s="9"/>
    </row>
    <row r="658" spans="2:8" x14ac:dyDescent="0.35">
      <c r="B658" s="9"/>
      <c r="C658" s="18"/>
      <c r="D658" s="9"/>
      <c r="E658" s="9"/>
      <c r="F658" s="9"/>
      <c r="G658" s="9"/>
      <c r="H658" s="9"/>
    </row>
    <row r="659" spans="2:8" x14ac:dyDescent="0.35">
      <c r="B659" s="9"/>
      <c r="C659" s="9"/>
      <c r="D659" s="9"/>
      <c r="E659" s="9"/>
      <c r="F659" s="9"/>
      <c r="G659" s="9"/>
      <c r="H659" s="9"/>
    </row>
    <row r="660" spans="2:8" x14ac:dyDescent="0.35">
      <c r="B660" s="9"/>
      <c r="C660" s="18"/>
      <c r="D660" s="9"/>
      <c r="E660" s="9"/>
      <c r="F660" s="9"/>
      <c r="G660" s="9"/>
      <c r="H660" s="9"/>
    </row>
    <row r="661" spans="2:8" x14ac:dyDescent="0.35">
      <c r="B661" s="9"/>
      <c r="C661" s="9"/>
      <c r="D661" s="9"/>
      <c r="E661" s="9"/>
      <c r="F661" s="9"/>
      <c r="G661" s="9"/>
      <c r="H661" s="9"/>
    </row>
    <row r="662" spans="2:8" x14ac:dyDescent="0.35">
      <c r="B662" s="9"/>
      <c r="C662" s="18"/>
      <c r="D662" s="9"/>
      <c r="E662" s="9"/>
      <c r="F662" s="9"/>
      <c r="G662" s="9"/>
      <c r="H662" s="9"/>
    </row>
    <row r="663" spans="2:8" x14ac:dyDescent="0.35">
      <c r="B663" s="9"/>
      <c r="C663" s="9"/>
      <c r="D663" s="9"/>
      <c r="E663" s="9"/>
      <c r="F663" s="9"/>
      <c r="G663" s="9"/>
      <c r="H663" s="9"/>
    </row>
    <row r="664" spans="2:8" x14ac:dyDescent="0.35">
      <c r="B664" s="9"/>
      <c r="C664" s="18"/>
      <c r="D664" s="9"/>
      <c r="E664" s="9"/>
      <c r="F664" s="9"/>
      <c r="G664" s="9"/>
      <c r="H664" s="9"/>
    </row>
    <row r="665" spans="2:8" x14ac:dyDescent="0.35">
      <c r="B665" s="9"/>
      <c r="C665" s="9"/>
      <c r="D665" s="9"/>
      <c r="E665" s="9"/>
      <c r="F665" s="9"/>
      <c r="G665" s="9"/>
      <c r="H665" s="9"/>
    </row>
    <row r="666" spans="2:8" x14ac:dyDescent="0.35">
      <c r="B666" s="9"/>
      <c r="C666" s="18"/>
      <c r="D666" s="9"/>
      <c r="E666" s="9"/>
      <c r="F666" s="9"/>
      <c r="G666" s="9"/>
      <c r="H666" s="9"/>
    </row>
    <row r="667" spans="2:8" x14ac:dyDescent="0.35">
      <c r="B667" s="9"/>
      <c r="C667" s="9"/>
      <c r="D667" s="9"/>
      <c r="E667" s="9"/>
      <c r="F667" s="9"/>
      <c r="G667" s="9"/>
      <c r="H667" s="9"/>
    </row>
    <row r="668" spans="2:8" x14ac:dyDescent="0.35">
      <c r="B668" s="9"/>
      <c r="C668" s="18"/>
      <c r="D668" s="9"/>
      <c r="E668" s="9"/>
      <c r="F668" s="9"/>
      <c r="G668" s="9"/>
      <c r="H668" s="9"/>
    </row>
    <row r="669" spans="2:8" x14ac:dyDescent="0.35">
      <c r="B669" s="9"/>
      <c r="C669" s="9"/>
      <c r="D669" s="9"/>
      <c r="E669" s="9"/>
      <c r="F669" s="9"/>
      <c r="G669" s="9"/>
      <c r="H669" s="9"/>
    </row>
    <row r="670" spans="2:8" x14ac:dyDescent="0.35">
      <c r="B670" s="9"/>
      <c r="C670" s="18"/>
      <c r="D670" s="9"/>
      <c r="E670" s="9"/>
      <c r="F670" s="9"/>
      <c r="G670" s="9"/>
      <c r="H670" s="9"/>
    </row>
    <row r="671" spans="2:8" x14ac:dyDescent="0.35">
      <c r="B671" s="9"/>
      <c r="C671" s="9"/>
      <c r="D671" s="9"/>
      <c r="E671" s="9"/>
      <c r="F671" s="9"/>
      <c r="G671" s="9"/>
      <c r="H671" s="9"/>
    </row>
    <row r="672" spans="2:8" x14ac:dyDescent="0.35">
      <c r="B672" s="9"/>
      <c r="C672" s="18"/>
      <c r="D672" s="9"/>
      <c r="E672" s="9"/>
      <c r="F672" s="9"/>
      <c r="G672" s="9"/>
      <c r="H672" s="9"/>
    </row>
    <row r="673" spans="2:8" x14ac:dyDescent="0.35">
      <c r="B673" s="9"/>
      <c r="C673" s="9"/>
      <c r="D673" s="9"/>
      <c r="E673" s="9"/>
      <c r="F673" s="9"/>
      <c r="G673" s="9"/>
      <c r="H673" s="9"/>
    </row>
    <row r="674" spans="2:8" x14ac:dyDescent="0.35">
      <c r="B674" s="9"/>
      <c r="C674" s="18"/>
      <c r="D674" s="9"/>
      <c r="E674" s="9"/>
      <c r="F674" s="9"/>
      <c r="G674" s="9"/>
      <c r="H674" s="9"/>
    </row>
    <row r="675" spans="2:8" x14ac:dyDescent="0.35">
      <c r="B675" s="9"/>
      <c r="C675" s="9"/>
      <c r="D675" s="9"/>
      <c r="E675" s="9"/>
      <c r="F675" s="9"/>
      <c r="G675" s="9"/>
      <c r="H675" s="9"/>
    </row>
    <row r="676" spans="2:8" x14ac:dyDescent="0.35">
      <c r="B676" s="9"/>
      <c r="C676" s="18"/>
      <c r="D676" s="9"/>
      <c r="E676" s="9"/>
      <c r="F676" s="9"/>
      <c r="G676" s="9"/>
      <c r="H676" s="9"/>
    </row>
    <row r="677" spans="2:8" x14ac:dyDescent="0.35">
      <c r="B677" s="9"/>
      <c r="C677" s="9"/>
      <c r="D677" s="9"/>
      <c r="E677" s="9"/>
      <c r="F677" s="9"/>
      <c r="G677" s="9"/>
      <c r="H677" s="9"/>
    </row>
    <row r="678" spans="2:8" x14ac:dyDescent="0.35">
      <c r="B678" s="9"/>
      <c r="C678" s="18"/>
      <c r="D678" s="9"/>
      <c r="E678" s="9"/>
      <c r="F678" s="9"/>
      <c r="G678" s="9"/>
      <c r="H678" s="9"/>
    </row>
    <row r="679" spans="2:8" x14ac:dyDescent="0.35">
      <c r="B679" s="9"/>
      <c r="C679" s="9"/>
      <c r="D679" s="9"/>
      <c r="E679" s="9"/>
      <c r="F679" s="9"/>
      <c r="G679" s="9"/>
      <c r="H679" s="9"/>
    </row>
    <row r="680" spans="2:8" x14ac:dyDescent="0.35">
      <c r="B680" s="9"/>
      <c r="C680" s="18"/>
      <c r="D680" s="9"/>
      <c r="E680" s="9"/>
      <c r="F680" s="9"/>
      <c r="G680" s="9"/>
      <c r="H680" s="9"/>
    </row>
    <row r="681" spans="2:8" x14ac:dyDescent="0.35">
      <c r="B681" s="9"/>
      <c r="C681" s="9"/>
      <c r="D681" s="9"/>
      <c r="E681" s="9"/>
      <c r="F681" s="9"/>
      <c r="G681" s="9"/>
      <c r="H681" s="9"/>
    </row>
    <row r="682" spans="2:8" x14ac:dyDescent="0.35">
      <c r="B682" s="9"/>
      <c r="C682" s="18"/>
      <c r="D682" s="9"/>
      <c r="E682" s="9"/>
      <c r="F682" s="9"/>
      <c r="G682" s="9"/>
      <c r="H682" s="9"/>
    </row>
    <row r="683" spans="2:8" x14ac:dyDescent="0.35">
      <c r="B683" s="9"/>
      <c r="C683" s="9"/>
      <c r="D683" s="9"/>
      <c r="E683" s="9"/>
      <c r="F683" s="9"/>
      <c r="G683" s="9"/>
      <c r="H683" s="9"/>
    </row>
    <row r="684" spans="2:8" x14ac:dyDescent="0.35">
      <c r="B684" s="9"/>
      <c r="C684" s="18"/>
      <c r="D684" s="9"/>
      <c r="E684" s="9"/>
      <c r="F684" s="9"/>
      <c r="G684" s="9"/>
      <c r="H684" s="9"/>
    </row>
    <row r="685" spans="2:8" x14ac:dyDescent="0.35">
      <c r="B685" s="9"/>
      <c r="C685" s="9"/>
      <c r="D685" s="9"/>
      <c r="E685" s="9"/>
      <c r="F685" s="9"/>
      <c r="G685" s="9"/>
      <c r="H685" s="9"/>
    </row>
    <row r="686" spans="2:8" x14ac:dyDescent="0.35">
      <c r="B686" s="9"/>
      <c r="C686" s="18"/>
      <c r="D686" s="9"/>
      <c r="E686" s="9"/>
      <c r="F686" s="9"/>
      <c r="G686" s="9"/>
      <c r="H686" s="9"/>
    </row>
    <row r="687" spans="2:8" x14ac:dyDescent="0.35">
      <c r="B687" s="9"/>
      <c r="C687" s="9"/>
      <c r="D687" s="9"/>
      <c r="E687" s="9"/>
      <c r="F687" s="9"/>
      <c r="G687" s="9"/>
      <c r="H687" s="9"/>
    </row>
    <row r="688" spans="2:8" x14ac:dyDescent="0.35">
      <c r="B688" s="9"/>
      <c r="C688" s="18"/>
      <c r="D688" s="9"/>
      <c r="E688" s="9"/>
      <c r="F688" s="9"/>
      <c r="G688" s="9"/>
      <c r="H688" s="9"/>
    </row>
    <row r="689" spans="2:8" x14ac:dyDescent="0.35">
      <c r="B689" s="9"/>
      <c r="C689" s="9"/>
      <c r="D689" s="9"/>
      <c r="E689" s="9"/>
      <c r="F689" s="9"/>
      <c r="G689" s="9"/>
      <c r="H689" s="9"/>
    </row>
    <row r="690" spans="2:8" x14ac:dyDescent="0.35">
      <c r="B690" s="9"/>
      <c r="C690" s="18"/>
      <c r="D690" s="9"/>
      <c r="E690" s="9"/>
      <c r="F690" s="9"/>
      <c r="G690" s="9"/>
      <c r="H690" s="9"/>
    </row>
    <row r="691" spans="2:8" x14ac:dyDescent="0.35">
      <c r="B691" s="9"/>
      <c r="C691" s="9"/>
      <c r="D691" s="9"/>
      <c r="E691" s="9"/>
      <c r="F691" s="9"/>
      <c r="G691" s="9"/>
      <c r="H691" s="9"/>
    </row>
    <row r="692" spans="2:8" x14ac:dyDescent="0.35">
      <c r="B692" s="9"/>
      <c r="C692" s="18"/>
      <c r="D692" s="9"/>
      <c r="E692" s="9"/>
      <c r="F692" s="9"/>
      <c r="G692" s="9"/>
      <c r="H692" s="9"/>
    </row>
    <row r="693" spans="2:8" x14ac:dyDescent="0.35">
      <c r="B693" s="9"/>
      <c r="C693" s="9"/>
      <c r="D693" s="9"/>
      <c r="E693" s="9"/>
      <c r="F693" s="9"/>
      <c r="G693" s="9"/>
      <c r="H693" s="9"/>
    </row>
    <row r="694" spans="2:8" x14ac:dyDescent="0.35">
      <c r="B694" s="9"/>
      <c r="C694" s="18"/>
      <c r="D694" s="9"/>
      <c r="E694" s="9"/>
      <c r="F694" s="9"/>
      <c r="G694" s="9"/>
      <c r="H694" s="9"/>
    </row>
    <row r="695" spans="2:8" x14ac:dyDescent="0.35">
      <c r="B695" s="9"/>
      <c r="C695" s="9"/>
      <c r="D695" s="9"/>
      <c r="E695" s="9"/>
      <c r="F695" s="9"/>
      <c r="G695" s="9"/>
      <c r="H695" s="9"/>
    </row>
    <row r="696" spans="2:8" x14ac:dyDescent="0.35">
      <c r="B696" s="9"/>
      <c r="C696" s="18"/>
      <c r="D696" s="9"/>
      <c r="E696" s="9"/>
      <c r="F696" s="9"/>
      <c r="G696" s="9"/>
      <c r="H696" s="9"/>
    </row>
    <row r="697" spans="2:8" x14ac:dyDescent="0.35">
      <c r="B697" s="9"/>
      <c r="C697" s="9"/>
      <c r="D697" s="9"/>
      <c r="E697" s="9"/>
      <c r="F697" s="9"/>
      <c r="G697" s="9"/>
      <c r="H697" s="9"/>
    </row>
    <row r="698" spans="2:8" x14ac:dyDescent="0.35">
      <c r="B698" s="9"/>
      <c r="C698" s="18"/>
      <c r="D698" s="9"/>
      <c r="E698" s="9"/>
      <c r="F698" s="9"/>
      <c r="G698" s="9"/>
      <c r="H698" s="9"/>
    </row>
    <row r="699" spans="2:8" x14ac:dyDescent="0.35">
      <c r="B699" s="9"/>
      <c r="C699" s="9"/>
      <c r="D699" s="9"/>
      <c r="E699" s="9"/>
      <c r="F699" s="9"/>
      <c r="G699" s="9"/>
      <c r="H699" s="9"/>
    </row>
    <row r="700" spans="2:8" x14ac:dyDescent="0.35">
      <c r="B700" s="9"/>
      <c r="C700" s="18"/>
      <c r="D700" s="9"/>
      <c r="E700" s="9"/>
      <c r="F700" s="9"/>
      <c r="G700" s="9"/>
      <c r="H700" s="9"/>
    </row>
    <row r="701" spans="2:8" x14ac:dyDescent="0.35">
      <c r="B701" s="9"/>
      <c r="C701" s="9"/>
      <c r="D701" s="9"/>
      <c r="E701" s="9"/>
      <c r="F701" s="9"/>
      <c r="G701" s="9"/>
      <c r="H701" s="9"/>
    </row>
    <row r="702" spans="2:8" x14ac:dyDescent="0.35">
      <c r="B702" s="9"/>
      <c r="C702" s="18"/>
      <c r="D702" s="9"/>
      <c r="E702" s="9"/>
      <c r="F702" s="9"/>
      <c r="G702" s="9"/>
      <c r="H702" s="9"/>
    </row>
    <row r="703" spans="2:8" x14ac:dyDescent="0.35">
      <c r="B703" s="9"/>
      <c r="C703" s="9"/>
      <c r="D703" s="9"/>
      <c r="E703" s="9"/>
      <c r="F703" s="9"/>
      <c r="G703" s="9"/>
      <c r="H703" s="9"/>
    </row>
    <row r="704" spans="2:8" x14ac:dyDescent="0.35">
      <c r="B704" s="9"/>
      <c r="C704" s="18"/>
      <c r="D704" s="9"/>
      <c r="E704" s="9"/>
      <c r="F704" s="9"/>
      <c r="G704" s="9"/>
      <c r="H704" s="9"/>
    </row>
    <row r="705" spans="2:8" x14ac:dyDescent="0.35">
      <c r="B705" s="9"/>
      <c r="C705" s="9"/>
      <c r="D705" s="9"/>
      <c r="E705" s="9"/>
      <c r="F705" s="9"/>
      <c r="G705" s="9"/>
      <c r="H705" s="9"/>
    </row>
    <row r="706" spans="2:8" x14ac:dyDescent="0.35">
      <c r="B706" s="9"/>
      <c r="C706" s="18"/>
      <c r="D706" s="9"/>
      <c r="E706" s="9"/>
      <c r="F706" s="9"/>
      <c r="G706" s="9"/>
      <c r="H706" s="9"/>
    </row>
    <row r="707" spans="2:8" x14ac:dyDescent="0.35">
      <c r="B707" s="9"/>
      <c r="C707" s="9"/>
      <c r="D707" s="9"/>
      <c r="E707" s="9"/>
      <c r="F707" s="9"/>
      <c r="G707" s="9"/>
      <c r="H707" s="9"/>
    </row>
    <row r="708" spans="2:8" x14ac:dyDescent="0.35">
      <c r="B708" s="9"/>
      <c r="C708" s="18"/>
      <c r="D708" s="9"/>
      <c r="E708" s="9"/>
      <c r="F708" s="9"/>
      <c r="G708" s="9"/>
      <c r="H708" s="9"/>
    </row>
    <row r="709" spans="2:8" x14ac:dyDescent="0.35">
      <c r="B709" s="9"/>
      <c r="C709" s="9"/>
      <c r="D709" s="9"/>
      <c r="E709" s="9"/>
      <c r="F709" s="9"/>
      <c r="G709" s="9"/>
      <c r="H709" s="9"/>
    </row>
    <row r="710" spans="2:8" x14ac:dyDescent="0.35">
      <c r="B710" s="9"/>
      <c r="C710" s="18"/>
      <c r="D710" s="9"/>
      <c r="E710" s="9"/>
      <c r="F710" s="9"/>
      <c r="G710" s="9"/>
      <c r="H710" s="9"/>
    </row>
    <row r="711" spans="2:8" x14ac:dyDescent="0.35">
      <c r="B711" s="9"/>
      <c r="C711" s="9"/>
      <c r="D711" s="9"/>
      <c r="E711" s="9"/>
      <c r="F711" s="9"/>
      <c r="G711" s="9"/>
      <c r="H711" s="9"/>
    </row>
    <row r="712" spans="2:8" x14ac:dyDescent="0.35">
      <c r="B712" s="9"/>
      <c r="C712" s="18"/>
      <c r="D712" s="9"/>
      <c r="E712" s="9"/>
      <c r="F712" s="9"/>
      <c r="G712" s="9"/>
      <c r="H712" s="9"/>
    </row>
    <row r="713" spans="2:8" x14ac:dyDescent="0.35">
      <c r="B713" s="9"/>
      <c r="C713" s="9"/>
      <c r="D713" s="9"/>
      <c r="E713" s="9"/>
      <c r="F713" s="9"/>
      <c r="G713" s="9"/>
      <c r="H713" s="9"/>
    </row>
    <row r="714" spans="2:8" x14ac:dyDescent="0.35">
      <c r="B714" s="9"/>
      <c r="C714" s="18"/>
      <c r="D714" s="9"/>
      <c r="E714" s="9"/>
      <c r="F714" s="9"/>
      <c r="G714" s="9"/>
      <c r="H714" s="9"/>
    </row>
    <row r="715" spans="2:8" x14ac:dyDescent="0.35">
      <c r="B715" s="9"/>
      <c r="C715" s="9"/>
      <c r="D715" s="9"/>
      <c r="E715" s="9"/>
      <c r="F715" s="9"/>
      <c r="G715" s="9"/>
      <c r="H715" s="9"/>
    </row>
    <row r="716" spans="2:8" x14ac:dyDescent="0.35">
      <c r="B716" s="9"/>
      <c r="C716" s="18"/>
      <c r="D716" s="9"/>
      <c r="E716" s="9"/>
      <c r="F716" s="9"/>
      <c r="G716" s="9"/>
      <c r="H716" s="9"/>
    </row>
    <row r="717" spans="2:8" x14ac:dyDescent="0.35">
      <c r="B717" s="9"/>
      <c r="C717" s="9"/>
      <c r="D717" s="9"/>
      <c r="E717" s="9"/>
      <c r="F717" s="9"/>
      <c r="G717" s="9"/>
      <c r="H717" s="9"/>
    </row>
    <row r="718" spans="2:8" x14ac:dyDescent="0.35">
      <c r="B718" s="9"/>
      <c r="C718" s="18"/>
      <c r="D718" s="9"/>
      <c r="E718" s="9"/>
      <c r="F718" s="9"/>
      <c r="G718" s="9"/>
      <c r="H718" s="9"/>
    </row>
    <row r="719" spans="2:8" x14ac:dyDescent="0.35">
      <c r="B719" s="9"/>
      <c r="C719" s="9"/>
      <c r="D719" s="9"/>
      <c r="E719" s="9"/>
      <c r="F719" s="9"/>
      <c r="G719" s="9"/>
      <c r="H719" s="9"/>
    </row>
    <row r="720" spans="2:8" x14ac:dyDescent="0.35">
      <c r="B720" s="9"/>
      <c r="C720" s="18"/>
      <c r="D720" s="9"/>
      <c r="E720" s="9"/>
      <c r="F720" s="9"/>
      <c r="G720" s="9"/>
      <c r="H720" s="9"/>
    </row>
    <row r="721" spans="2:8" x14ac:dyDescent="0.35">
      <c r="B721" s="9"/>
      <c r="C721" s="9"/>
      <c r="D721" s="9"/>
      <c r="E721" s="9"/>
      <c r="F721" s="9"/>
      <c r="G721" s="9"/>
      <c r="H721" s="9"/>
    </row>
    <row r="722" spans="2:8" x14ac:dyDescent="0.35">
      <c r="B722" s="9"/>
      <c r="C722" s="18"/>
      <c r="D722" s="9"/>
      <c r="E722" s="9"/>
      <c r="F722" s="9"/>
      <c r="G722" s="9"/>
      <c r="H722" s="9"/>
    </row>
    <row r="723" spans="2:8" x14ac:dyDescent="0.35">
      <c r="B723" s="9"/>
      <c r="C723" s="9"/>
      <c r="D723" s="9"/>
      <c r="E723" s="9"/>
      <c r="F723" s="9"/>
      <c r="G723" s="9"/>
      <c r="H723" s="9"/>
    </row>
    <row r="724" spans="2:8" x14ac:dyDescent="0.35">
      <c r="B724" s="9"/>
      <c r="C724" s="18"/>
      <c r="D724" s="9"/>
      <c r="E724" s="9"/>
      <c r="F724" s="9"/>
      <c r="G724" s="9"/>
      <c r="H724" s="9"/>
    </row>
    <row r="725" spans="2:8" x14ac:dyDescent="0.35">
      <c r="B725" s="9"/>
      <c r="C725" s="9"/>
      <c r="D725" s="9"/>
      <c r="E725" s="9"/>
      <c r="F725" s="9"/>
      <c r="G725" s="9"/>
      <c r="H725" s="9"/>
    </row>
    <row r="726" spans="2:8" x14ac:dyDescent="0.35">
      <c r="B726" s="9"/>
      <c r="C726" s="18"/>
      <c r="D726" s="9"/>
      <c r="E726" s="9"/>
      <c r="F726" s="9"/>
      <c r="G726" s="9"/>
      <c r="H726" s="9"/>
    </row>
    <row r="727" spans="2:8" x14ac:dyDescent="0.35">
      <c r="B727" s="9"/>
      <c r="C727" s="9"/>
      <c r="D727" s="9"/>
      <c r="E727" s="9"/>
      <c r="F727" s="9"/>
      <c r="G727" s="9"/>
      <c r="H727" s="9"/>
    </row>
    <row r="728" spans="2:8" x14ac:dyDescent="0.35">
      <c r="B728" s="9"/>
      <c r="C728" s="18"/>
      <c r="D728" s="9"/>
      <c r="E728" s="9"/>
      <c r="F728" s="9"/>
      <c r="G728" s="9"/>
      <c r="H728" s="9"/>
    </row>
    <row r="729" spans="2:8" x14ac:dyDescent="0.35">
      <c r="B729" s="9"/>
      <c r="C729" s="9"/>
      <c r="D729" s="9"/>
      <c r="E729" s="9"/>
      <c r="F729" s="9"/>
      <c r="G729" s="9"/>
      <c r="H729" s="9"/>
    </row>
    <row r="730" spans="2:8" x14ac:dyDescent="0.35">
      <c r="B730" s="9"/>
      <c r="C730" s="18"/>
      <c r="D730" s="9"/>
      <c r="E730" s="9"/>
      <c r="F730" s="9"/>
      <c r="G730" s="9"/>
      <c r="H730" s="9"/>
    </row>
    <row r="731" spans="2:8" x14ac:dyDescent="0.35">
      <c r="B731" s="9"/>
      <c r="C731" s="9"/>
      <c r="D731" s="9"/>
      <c r="E731" s="9"/>
      <c r="F731" s="9"/>
      <c r="G731" s="9"/>
      <c r="H731" s="9"/>
    </row>
    <row r="732" spans="2:8" x14ac:dyDescent="0.35">
      <c r="B732" s="9"/>
      <c r="C732" s="18"/>
      <c r="D732" s="9"/>
      <c r="E732" s="9"/>
      <c r="F732" s="9"/>
      <c r="G732" s="9"/>
      <c r="H732" s="9"/>
    </row>
    <row r="733" spans="2:8" x14ac:dyDescent="0.35">
      <c r="B733" s="9"/>
      <c r="C733" s="9"/>
      <c r="D733" s="9"/>
      <c r="E733" s="9"/>
      <c r="F733" s="9"/>
      <c r="G733" s="9"/>
      <c r="H733" s="9"/>
    </row>
    <row r="734" spans="2:8" x14ac:dyDescent="0.35">
      <c r="B734" s="9"/>
      <c r="C734" s="18"/>
      <c r="D734" s="9"/>
      <c r="E734" s="9"/>
      <c r="F734" s="9"/>
      <c r="G734" s="9"/>
      <c r="H734" s="9"/>
    </row>
    <row r="735" spans="2:8" x14ac:dyDescent="0.35">
      <c r="B735" s="9"/>
      <c r="C735" s="9"/>
      <c r="D735" s="9"/>
      <c r="E735" s="9"/>
      <c r="F735" s="9"/>
      <c r="G735" s="9"/>
      <c r="H735" s="9"/>
    </row>
    <row r="736" spans="2:8" x14ac:dyDescent="0.35">
      <c r="B736" s="9"/>
      <c r="C736" s="18"/>
      <c r="D736" s="9"/>
      <c r="E736" s="9"/>
      <c r="F736" s="9"/>
      <c r="G736" s="9"/>
      <c r="H736" s="9"/>
    </row>
    <row r="737" spans="2:8" x14ac:dyDescent="0.35">
      <c r="B737" s="9"/>
      <c r="C737" s="9"/>
      <c r="D737" s="9"/>
      <c r="E737" s="9"/>
      <c r="F737" s="9"/>
      <c r="G737" s="9"/>
      <c r="H737" s="9"/>
    </row>
    <row r="738" spans="2:8" x14ac:dyDescent="0.35">
      <c r="B738" s="9"/>
      <c r="C738" s="18"/>
      <c r="D738" s="9"/>
      <c r="E738" s="9"/>
      <c r="F738" s="9"/>
      <c r="G738" s="9"/>
      <c r="H738" s="9"/>
    </row>
    <row r="739" spans="2:8" x14ac:dyDescent="0.35">
      <c r="B739" s="9"/>
      <c r="C739" s="9"/>
      <c r="D739" s="9"/>
      <c r="E739" s="9"/>
      <c r="F739" s="9"/>
      <c r="G739" s="9"/>
      <c r="H739" s="9"/>
    </row>
    <row r="740" spans="2:8" x14ac:dyDescent="0.35">
      <c r="B740" s="9"/>
      <c r="C740" s="18"/>
      <c r="D740" s="9"/>
      <c r="E740" s="9"/>
      <c r="F740" s="9"/>
      <c r="G740" s="9"/>
      <c r="H740" s="9"/>
    </row>
    <row r="741" spans="2:8" x14ac:dyDescent="0.35">
      <c r="B741" s="9"/>
      <c r="C741" s="9"/>
      <c r="D741" s="9"/>
      <c r="E741" s="9"/>
      <c r="F741" s="9"/>
      <c r="G741" s="9"/>
      <c r="H741" s="9"/>
    </row>
    <row r="742" spans="2:8" x14ac:dyDescent="0.35">
      <c r="B742" s="9"/>
      <c r="C742" s="18"/>
      <c r="D742" s="9"/>
      <c r="E742" s="9"/>
      <c r="F742" s="9"/>
      <c r="G742" s="9"/>
      <c r="H742" s="9"/>
    </row>
    <row r="743" spans="2:8" x14ac:dyDescent="0.35">
      <c r="B743" s="9"/>
      <c r="C743" s="9"/>
      <c r="D743" s="9"/>
      <c r="E743" s="9"/>
      <c r="F743" s="9"/>
      <c r="G743" s="9"/>
      <c r="H743" s="9"/>
    </row>
    <row r="744" spans="2:8" x14ac:dyDescent="0.35">
      <c r="B744" s="9"/>
      <c r="C744" s="18"/>
      <c r="D744" s="9"/>
      <c r="E744" s="9"/>
      <c r="F744" s="9"/>
      <c r="G744" s="9"/>
      <c r="H744" s="9"/>
    </row>
    <row r="745" spans="2:8" x14ac:dyDescent="0.35">
      <c r="B745" s="9"/>
      <c r="C745" s="9"/>
      <c r="D745" s="9"/>
      <c r="E745" s="9"/>
      <c r="F745" s="9"/>
      <c r="G745" s="9"/>
      <c r="H745" s="9"/>
    </row>
    <row r="746" spans="2:8" x14ac:dyDescent="0.35">
      <c r="B746" s="9"/>
      <c r="C746" s="18"/>
      <c r="D746" s="9"/>
      <c r="E746" s="9"/>
      <c r="F746" s="9"/>
      <c r="G746" s="9"/>
      <c r="H746" s="9"/>
    </row>
    <row r="747" spans="2:8" x14ac:dyDescent="0.35">
      <c r="B747" s="9"/>
      <c r="C747" s="9"/>
      <c r="D747" s="9"/>
      <c r="E747" s="9"/>
      <c r="F747" s="9"/>
      <c r="G747" s="9"/>
      <c r="H747" s="9"/>
    </row>
    <row r="748" spans="2:8" x14ac:dyDescent="0.35">
      <c r="B748" s="9"/>
      <c r="C748" s="18"/>
      <c r="D748" s="9"/>
      <c r="E748" s="9"/>
      <c r="F748" s="9"/>
      <c r="G748" s="9"/>
      <c r="H748" s="9"/>
    </row>
    <row r="749" spans="2:8" x14ac:dyDescent="0.35">
      <c r="B749" s="9"/>
      <c r="C749" s="9"/>
      <c r="D749" s="9"/>
      <c r="E749" s="9"/>
      <c r="F749" s="9"/>
      <c r="G749" s="9"/>
      <c r="H749" s="9"/>
    </row>
    <row r="750" spans="2:8" x14ac:dyDescent="0.35">
      <c r="B750" s="9"/>
      <c r="C750" s="18"/>
      <c r="D750" s="9"/>
      <c r="E750" s="9"/>
      <c r="F750" s="9"/>
      <c r="G750" s="9"/>
      <c r="H750" s="9"/>
    </row>
    <row r="751" spans="2:8" x14ac:dyDescent="0.35">
      <c r="B751" s="9"/>
      <c r="C751" s="9"/>
      <c r="D751" s="9"/>
      <c r="E751" s="9"/>
      <c r="F751" s="9"/>
      <c r="G751" s="9"/>
      <c r="H751" s="9"/>
    </row>
    <row r="752" spans="2:8" x14ac:dyDescent="0.35">
      <c r="B752" s="9"/>
      <c r="C752" s="18"/>
      <c r="D752" s="9"/>
      <c r="E752" s="9"/>
      <c r="F752" s="9"/>
      <c r="G752" s="9"/>
      <c r="H752" s="9"/>
    </row>
    <row r="753" spans="2:8" x14ac:dyDescent="0.35">
      <c r="B753" s="9"/>
      <c r="C753" s="9"/>
      <c r="D753" s="9"/>
      <c r="E753" s="9"/>
      <c r="F753" s="9"/>
      <c r="G753" s="9"/>
      <c r="H753" s="9"/>
    </row>
    <row r="754" spans="2:8" x14ac:dyDescent="0.35">
      <c r="B754" s="9"/>
      <c r="C754" s="18"/>
      <c r="D754" s="9"/>
      <c r="E754" s="9"/>
      <c r="F754" s="9"/>
      <c r="G754" s="9"/>
      <c r="H754" s="9"/>
    </row>
    <row r="755" spans="2:8" x14ac:dyDescent="0.35">
      <c r="B755" s="9"/>
      <c r="C755" s="9"/>
      <c r="D755" s="9"/>
      <c r="E755" s="9"/>
      <c r="F755" s="9"/>
      <c r="G755" s="9"/>
      <c r="H755" s="9"/>
    </row>
    <row r="756" spans="2:8" x14ac:dyDescent="0.35">
      <c r="B756" s="9"/>
      <c r="C756" s="18"/>
      <c r="D756" s="9"/>
      <c r="E756" s="9"/>
      <c r="F756" s="9"/>
      <c r="G756" s="9"/>
      <c r="H756" s="9"/>
    </row>
    <row r="757" spans="2:8" x14ac:dyDescent="0.35">
      <c r="B757" s="9"/>
      <c r="C757" s="9"/>
      <c r="D757" s="9"/>
      <c r="E757" s="9"/>
      <c r="F757" s="9"/>
      <c r="G757" s="9"/>
      <c r="H757" s="9"/>
    </row>
    <row r="758" spans="2:8" x14ac:dyDescent="0.35">
      <c r="B758" s="9"/>
      <c r="C758" s="18"/>
      <c r="D758" s="9"/>
      <c r="E758" s="9"/>
      <c r="F758" s="9"/>
      <c r="G758" s="9"/>
      <c r="H758" s="9"/>
    </row>
    <row r="759" spans="2:8" x14ac:dyDescent="0.35">
      <c r="B759" s="9"/>
      <c r="C759" s="9"/>
      <c r="D759" s="9"/>
      <c r="E759" s="9"/>
      <c r="F759" s="9"/>
      <c r="G759" s="9"/>
      <c r="H759" s="9"/>
    </row>
    <row r="760" spans="2:8" x14ac:dyDescent="0.35">
      <c r="B760" s="9"/>
      <c r="C760" s="18"/>
      <c r="D760" s="9"/>
      <c r="E760" s="9"/>
      <c r="F760" s="9"/>
      <c r="G760" s="9"/>
      <c r="H760" s="9"/>
    </row>
    <row r="761" spans="2:8" x14ac:dyDescent="0.35">
      <c r="B761" s="9"/>
      <c r="C761" s="9"/>
      <c r="D761" s="9"/>
      <c r="E761" s="9"/>
      <c r="F761" s="9"/>
      <c r="G761" s="9"/>
      <c r="H761" s="9"/>
    </row>
    <row r="762" spans="2:8" x14ac:dyDescent="0.35">
      <c r="B762" s="9"/>
      <c r="C762" s="18"/>
      <c r="D762" s="9"/>
      <c r="E762" s="9"/>
      <c r="F762" s="9"/>
      <c r="G762" s="9"/>
      <c r="H762" s="9"/>
    </row>
    <row r="763" spans="2:8" x14ac:dyDescent="0.35">
      <c r="B763" s="9"/>
      <c r="C763" s="9"/>
      <c r="D763" s="9"/>
      <c r="E763" s="9"/>
      <c r="F763" s="9"/>
      <c r="G763" s="9"/>
      <c r="H763" s="9"/>
    </row>
    <row r="764" spans="2:8" x14ac:dyDescent="0.35">
      <c r="B764" s="9"/>
      <c r="C764" s="18"/>
      <c r="D764" s="9"/>
      <c r="E764" s="9"/>
      <c r="F764" s="9"/>
      <c r="G764" s="9"/>
      <c r="H764" s="9"/>
    </row>
    <row r="765" spans="2:8" x14ac:dyDescent="0.35">
      <c r="B765" s="9"/>
      <c r="C765" s="9"/>
      <c r="D765" s="9"/>
      <c r="E765" s="9"/>
      <c r="F765" s="9"/>
      <c r="G765" s="9"/>
      <c r="H765" s="9"/>
    </row>
    <row r="766" spans="2:8" x14ac:dyDescent="0.35">
      <c r="B766" s="9"/>
      <c r="C766" s="18"/>
      <c r="D766" s="9"/>
      <c r="E766" s="9"/>
      <c r="F766" s="9"/>
      <c r="G766" s="9"/>
      <c r="H766" s="9"/>
    </row>
    <row r="767" spans="2:8" x14ac:dyDescent="0.35">
      <c r="B767" s="9"/>
      <c r="C767" s="9"/>
      <c r="D767" s="9"/>
      <c r="E767" s="9"/>
      <c r="F767" s="9"/>
      <c r="G767" s="9"/>
      <c r="H767" s="9"/>
    </row>
    <row r="768" spans="2:8" x14ac:dyDescent="0.35">
      <c r="B768" s="9"/>
      <c r="C768" s="18"/>
      <c r="D768" s="9"/>
      <c r="E768" s="9"/>
      <c r="F768" s="9"/>
      <c r="G768" s="9"/>
      <c r="H768" s="9"/>
    </row>
    <row r="769" spans="2:8" x14ac:dyDescent="0.35">
      <c r="B769" s="9"/>
      <c r="C769" s="9"/>
      <c r="D769" s="9"/>
      <c r="E769" s="9"/>
      <c r="F769" s="9"/>
      <c r="G769" s="9"/>
      <c r="H769" s="9"/>
    </row>
    <row r="770" spans="2:8" x14ac:dyDescent="0.35">
      <c r="B770" s="9"/>
      <c r="C770" s="18"/>
      <c r="D770" s="9"/>
      <c r="E770" s="9"/>
      <c r="F770" s="9"/>
      <c r="G770" s="9"/>
      <c r="H770" s="9"/>
    </row>
    <row r="771" spans="2:8" x14ac:dyDescent="0.35">
      <c r="B771" s="9"/>
      <c r="C771" s="9"/>
      <c r="D771" s="9"/>
      <c r="E771" s="9"/>
      <c r="F771" s="9"/>
      <c r="G771" s="9"/>
      <c r="H771" s="9"/>
    </row>
    <row r="772" spans="2:8" x14ac:dyDescent="0.35">
      <c r="B772" s="9"/>
      <c r="C772" s="18"/>
      <c r="D772" s="9"/>
      <c r="E772" s="9"/>
      <c r="F772" s="9"/>
      <c r="G772" s="9"/>
      <c r="H772" s="9"/>
    </row>
    <row r="773" spans="2:8" x14ac:dyDescent="0.35">
      <c r="B773" s="9"/>
      <c r="C773" s="9"/>
      <c r="D773" s="9"/>
      <c r="E773" s="9"/>
      <c r="F773" s="9"/>
      <c r="G773" s="9"/>
      <c r="H773" s="9"/>
    </row>
    <row r="774" spans="2:8" x14ac:dyDescent="0.35">
      <c r="B774" s="9"/>
      <c r="C774" s="18"/>
      <c r="D774" s="9"/>
      <c r="E774" s="9"/>
      <c r="F774" s="9"/>
      <c r="G774" s="9"/>
      <c r="H774" s="9"/>
    </row>
    <row r="775" spans="2:8" x14ac:dyDescent="0.35">
      <c r="B775" s="9"/>
      <c r="C775" s="9"/>
      <c r="D775" s="9"/>
      <c r="E775" s="9"/>
      <c r="F775" s="9"/>
      <c r="G775" s="9"/>
      <c r="H775" s="9"/>
    </row>
    <row r="776" spans="2:8" x14ac:dyDescent="0.35">
      <c r="B776" s="9"/>
      <c r="C776" s="18"/>
      <c r="D776" s="9"/>
      <c r="E776" s="9"/>
      <c r="F776" s="9"/>
      <c r="G776" s="9"/>
      <c r="H776" s="9"/>
    </row>
    <row r="777" spans="2:8" x14ac:dyDescent="0.35">
      <c r="B777" s="9"/>
      <c r="C777" s="9"/>
      <c r="D777" s="9"/>
      <c r="E777" s="9"/>
      <c r="F777" s="9"/>
      <c r="G777" s="9"/>
      <c r="H777" s="9"/>
    </row>
    <row r="778" spans="2:8" x14ac:dyDescent="0.35">
      <c r="B778" s="9"/>
      <c r="C778" s="18"/>
      <c r="D778" s="9"/>
      <c r="E778" s="9"/>
      <c r="F778" s="9"/>
      <c r="G778" s="9"/>
      <c r="H778" s="9"/>
    </row>
    <row r="779" spans="2:8" x14ac:dyDescent="0.35">
      <c r="B779" s="9"/>
      <c r="C779" s="9"/>
      <c r="D779" s="9"/>
      <c r="E779" s="9"/>
      <c r="F779" s="9"/>
      <c r="G779" s="9"/>
      <c r="H779" s="9"/>
    </row>
    <row r="780" spans="2:8" x14ac:dyDescent="0.35">
      <c r="B780" s="9"/>
      <c r="C780" s="18"/>
      <c r="D780" s="9"/>
      <c r="E780" s="9"/>
      <c r="F780" s="9"/>
      <c r="G780" s="9"/>
      <c r="H780" s="9"/>
    </row>
    <row r="781" spans="2:8" x14ac:dyDescent="0.35">
      <c r="B781" s="9"/>
      <c r="C781" s="9"/>
      <c r="D781" s="9"/>
      <c r="E781" s="9"/>
      <c r="F781" s="9"/>
      <c r="G781" s="9"/>
      <c r="H781" s="9"/>
    </row>
    <row r="782" spans="2:8" x14ac:dyDescent="0.35">
      <c r="B782" s="9"/>
      <c r="C782" s="18"/>
      <c r="D782" s="9"/>
      <c r="E782" s="9"/>
      <c r="F782" s="9"/>
      <c r="G782" s="9"/>
      <c r="H782" s="9"/>
    </row>
    <row r="783" spans="2:8" x14ac:dyDescent="0.35">
      <c r="B783" s="9"/>
      <c r="C783" s="9"/>
      <c r="D783" s="9"/>
      <c r="E783" s="9"/>
      <c r="F783" s="9"/>
      <c r="G783" s="9"/>
      <c r="H783" s="9"/>
    </row>
    <row r="784" spans="2:8" x14ac:dyDescent="0.35">
      <c r="B784" s="9"/>
      <c r="C784" s="18"/>
      <c r="D784" s="9"/>
      <c r="E784" s="9"/>
      <c r="F784" s="9"/>
      <c r="G784" s="9"/>
      <c r="H784" s="9"/>
    </row>
    <row r="785" spans="2:8" x14ac:dyDescent="0.35">
      <c r="B785" s="9"/>
      <c r="C785" s="9"/>
      <c r="D785" s="9"/>
      <c r="E785" s="9"/>
      <c r="F785" s="9"/>
      <c r="G785" s="9"/>
      <c r="H785" s="9"/>
    </row>
    <row r="786" spans="2:8" x14ac:dyDescent="0.35">
      <c r="B786" s="9"/>
      <c r="C786" s="18"/>
      <c r="D786" s="9"/>
      <c r="E786" s="9"/>
      <c r="F786" s="9"/>
      <c r="G786" s="9"/>
      <c r="H786" s="9"/>
    </row>
    <row r="787" spans="2:8" x14ac:dyDescent="0.35">
      <c r="B787" s="9"/>
      <c r="C787" s="9"/>
      <c r="D787" s="9"/>
      <c r="E787" s="9"/>
      <c r="F787" s="9"/>
      <c r="G787" s="9"/>
      <c r="H787" s="9"/>
    </row>
    <row r="788" spans="2:8" x14ac:dyDescent="0.35">
      <c r="B788" s="9"/>
      <c r="C788" s="18"/>
      <c r="D788" s="9"/>
      <c r="E788" s="9"/>
      <c r="F788" s="9"/>
      <c r="G788" s="9"/>
      <c r="H788" s="9"/>
    </row>
    <row r="789" spans="2:8" x14ac:dyDescent="0.35">
      <c r="B789" s="9"/>
      <c r="C789" s="9"/>
      <c r="D789" s="9"/>
      <c r="E789" s="9"/>
      <c r="F789" s="9"/>
      <c r="G789" s="9"/>
      <c r="H789" s="9"/>
    </row>
    <row r="790" spans="2:8" x14ac:dyDescent="0.35">
      <c r="B790" s="9"/>
      <c r="C790" s="18"/>
      <c r="D790" s="9"/>
      <c r="E790" s="9"/>
      <c r="F790" s="9"/>
      <c r="G790" s="9"/>
      <c r="H790" s="9"/>
    </row>
    <row r="791" spans="2:8" x14ac:dyDescent="0.35">
      <c r="B791" s="9"/>
      <c r="C791" s="9"/>
      <c r="D791" s="9"/>
      <c r="E791" s="9"/>
      <c r="F791" s="9"/>
      <c r="G791" s="9"/>
      <c r="H791" s="9"/>
    </row>
    <row r="792" spans="2:8" x14ac:dyDescent="0.35">
      <c r="B792" s="9"/>
      <c r="C792" s="18"/>
      <c r="D792" s="9"/>
      <c r="E792" s="9"/>
      <c r="F792" s="9"/>
      <c r="G792" s="9"/>
      <c r="H792" s="9"/>
    </row>
    <row r="793" spans="2:8" x14ac:dyDescent="0.35">
      <c r="B793" s="9"/>
      <c r="C793" s="9"/>
      <c r="D793" s="9"/>
      <c r="E793" s="9"/>
      <c r="F793" s="9"/>
      <c r="G793" s="9"/>
      <c r="H793" s="9"/>
    </row>
    <row r="794" spans="2:8" x14ac:dyDescent="0.35">
      <c r="B794" s="9"/>
      <c r="C794" s="18"/>
      <c r="D794" s="9"/>
      <c r="E794" s="9"/>
      <c r="F794" s="9"/>
      <c r="G794" s="9"/>
      <c r="H794" s="9"/>
    </row>
    <row r="795" spans="2:8" x14ac:dyDescent="0.35">
      <c r="B795" s="9"/>
      <c r="C795" s="9"/>
      <c r="D795" s="9"/>
      <c r="E795" s="9"/>
      <c r="F795" s="9"/>
      <c r="G795" s="9"/>
      <c r="H795" s="9"/>
    </row>
    <row r="796" spans="2:8" x14ac:dyDescent="0.35">
      <c r="B796" s="9"/>
      <c r="C796" s="18"/>
      <c r="D796" s="9"/>
      <c r="E796" s="9"/>
      <c r="F796" s="9"/>
      <c r="G796" s="9"/>
      <c r="H796" s="9"/>
    </row>
    <row r="797" spans="2:8" x14ac:dyDescent="0.35">
      <c r="B797" s="9"/>
      <c r="C797" s="9"/>
      <c r="D797" s="9"/>
      <c r="E797" s="9"/>
      <c r="F797" s="9"/>
      <c r="G797" s="9"/>
      <c r="H797" s="9"/>
    </row>
    <row r="798" spans="2:8" x14ac:dyDescent="0.35">
      <c r="B798" s="9"/>
      <c r="C798" s="18"/>
      <c r="D798" s="9"/>
      <c r="E798" s="9"/>
      <c r="F798" s="9"/>
      <c r="G798" s="9"/>
      <c r="H798" s="9"/>
    </row>
    <row r="799" spans="2:8" x14ac:dyDescent="0.35">
      <c r="B799" s="9"/>
      <c r="C799" s="18"/>
      <c r="D799" s="9"/>
      <c r="E799" s="9"/>
      <c r="F799" s="9"/>
      <c r="G799" s="9"/>
      <c r="H799" s="9"/>
    </row>
    <row r="800" spans="2:8" x14ac:dyDescent="0.35">
      <c r="B800" s="9"/>
      <c r="C800" s="9"/>
      <c r="D800" s="9"/>
      <c r="E800" s="9"/>
      <c r="F800" s="9"/>
      <c r="G800" s="9"/>
      <c r="H800" s="9"/>
    </row>
    <row r="801" spans="2:8" x14ac:dyDescent="0.35">
      <c r="B801" s="10"/>
      <c r="C801" s="10"/>
      <c r="D801" s="10"/>
      <c r="E801" s="10"/>
      <c r="F801" s="10"/>
      <c r="G801" s="10"/>
      <c r="H801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O20"/>
  <sheetViews>
    <sheetView showGridLines="0" zoomScale="82" workbookViewId="0">
      <selection activeCell="I18" sqref="I18"/>
    </sheetView>
  </sheetViews>
  <sheetFormatPr defaultRowHeight="14.5" x14ac:dyDescent="0.35"/>
  <cols>
    <col min="1" max="3" width="8.7265625" style="7"/>
    <col min="4" max="4" width="16" style="7" bestFit="1" customWidth="1"/>
    <col min="5" max="5" width="8.81640625" style="7" bestFit="1" customWidth="1"/>
    <col min="6" max="6" width="10.90625" style="7" bestFit="1" customWidth="1"/>
    <col min="7" max="9" width="8.7265625" style="7"/>
    <col min="10" max="10" width="8.81640625" style="7" bestFit="1" customWidth="1"/>
    <col min="11" max="11" width="10.81640625" style="7" bestFit="1" customWidth="1"/>
    <col min="12" max="16384" width="8.7265625" style="7"/>
  </cols>
  <sheetData>
    <row r="1" spans="4:14" ht="18" customHeight="1" x14ac:dyDescent="0.45">
      <c r="D1" s="22" t="s">
        <v>896</v>
      </c>
      <c r="F1" s="6" t="s">
        <v>898</v>
      </c>
    </row>
    <row r="5" spans="4:14" x14ac:dyDescent="0.35">
      <c r="D5" s="25"/>
      <c r="E5" s="25" t="s">
        <v>894</v>
      </c>
      <c r="F5" s="25" t="s">
        <v>895</v>
      </c>
    </row>
    <row r="6" spans="4:14" x14ac:dyDescent="0.35">
      <c r="D6" s="26" t="s">
        <v>894</v>
      </c>
      <c r="E6" s="23">
        <v>1</v>
      </c>
      <c r="F6" s="23"/>
    </row>
    <row r="7" spans="4:14" ht="18.5" x14ac:dyDescent="0.45">
      <c r="D7" s="26" t="s">
        <v>895</v>
      </c>
      <c r="E7" s="23">
        <v>-2.3259458850898935E-2</v>
      </c>
      <c r="F7" s="23">
        <v>1</v>
      </c>
      <c r="H7" s="46" t="s">
        <v>958</v>
      </c>
      <c r="I7" s="46"/>
      <c r="J7" s="46"/>
      <c r="K7" s="46"/>
      <c r="L7" s="46"/>
      <c r="M7" s="46"/>
      <c r="N7" s="46"/>
    </row>
    <row r="8" spans="4:14" x14ac:dyDescent="0.35">
      <c r="D8" s="27"/>
      <c r="E8" s="24"/>
      <c r="F8" s="24"/>
    </row>
    <row r="12" spans="4:14" ht="18.5" x14ac:dyDescent="0.45">
      <c r="D12" s="22" t="s">
        <v>897</v>
      </c>
    </row>
    <row r="15" spans="4:14" x14ac:dyDescent="0.35">
      <c r="D15" s="25"/>
      <c r="E15" s="25"/>
      <c r="F15" s="25"/>
    </row>
    <row r="16" spans="4:14" x14ac:dyDescent="0.35">
      <c r="D16" s="26"/>
      <c r="E16" s="23" t="s">
        <v>894</v>
      </c>
      <c r="F16" s="23" t="s">
        <v>895</v>
      </c>
    </row>
    <row r="17" spans="3:15" x14ac:dyDescent="0.35">
      <c r="D17" s="26" t="s">
        <v>894</v>
      </c>
      <c r="E17" s="23">
        <f>VARP(DATA!$W$2:$W$800)</f>
        <v>129.6282837902823</v>
      </c>
      <c r="F17" s="23"/>
    </row>
    <row r="18" spans="3:15" x14ac:dyDescent="0.35">
      <c r="D18" s="27" t="s">
        <v>895</v>
      </c>
      <c r="E18" s="24">
        <v>-1090.5301714752943</v>
      </c>
      <c r="F18" s="24">
        <f>VARP(DATA!$X$2:$X$800)</f>
        <v>16958068.583980914</v>
      </c>
    </row>
    <row r="19" spans="3:15" ht="15.5" x14ac:dyDescent="0.35"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</row>
    <row r="20" spans="3:15" ht="18.5" x14ac:dyDescent="0.45">
      <c r="C20" s="45"/>
      <c r="D20" s="46" t="s">
        <v>957</v>
      </c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442"/>
  <sheetViews>
    <sheetView showGridLines="0" zoomScale="52" zoomScaleNormal="70" workbookViewId="0">
      <selection activeCell="H88" sqref="H88"/>
    </sheetView>
  </sheetViews>
  <sheetFormatPr defaultRowHeight="14.5" x14ac:dyDescent="0.35"/>
  <cols>
    <col min="1" max="1" width="8.7265625" style="7"/>
    <col min="2" max="2" width="8.7265625" style="21"/>
    <col min="3" max="3" width="8.7265625" style="7"/>
    <col min="4" max="4" width="8.7265625" style="21"/>
    <col min="5" max="7" width="8.7265625" style="7"/>
    <col min="8" max="8" width="39.453125" style="7" bestFit="1" customWidth="1"/>
    <col min="9" max="10" width="11.81640625" style="7" bestFit="1" customWidth="1"/>
    <col min="11" max="11" width="31.81640625" style="7" bestFit="1" customWidth="1"/>
    <col min="12" max="13" width="11.81640625" style="7" bestFit="1" customWidth="1"/>
    <col min="14" max="16384" width="8.7265625" style="7"/>
  </cols>
  <sheetData>
    <row r="1" spans="2:14" x14ac:dyDescent="0.35">
      <c r="B1" s="3" t="s">
        <v>899</v>
      </c>
      <c r="D1" s="35" t="s">
        <v>30</v>
      </c>
      <c r="H1" s="29" t="s">
        <v>900</v>
      </c>
      <c r="I1" s="30"/>
      <c r="J1" s="30"/>
      <c r="N1" s="6"/>
    </row>
    <row r="2" spans="2:14" x14ac:dyDescent="0.35">
      <c r="B2" s="36">
        <v>0.01</v>
      </c>
      <c r="D2" s="36">
        <v>0.1527</v>
      </c>
      <c r="H2" s="30"/>
      <c r="I2" s="30"/>
      <c r="J2" s="30"/>
      <c r="N2" s="6"/>
    </row>
    <row r="3" spans="2:14" x14ac:dyDescent="0.35">
      <c r="B3" s="37">
        <v>5.3499999999999999E-2</v>
      </c>
      <c r="D3" s="37">
        <v>0.18640000000000001</v>
      </c>
      <c r="H3" s="31"/>
      <c r="I3" s="31" t="s">
        <v>899</v>
      </c>
      <c r="J3" s="31" t="s">
        <v>30</v>
      </c>
      <c r="N3" s="6"/>
    </row>
    <row r="4" spans="2:14" x14ac:dyDescent="0.35">
      <c r="B4" s="36">
        <v>0.20880000000000001</v>
      </c>
      <c r="D4" s="36">
        <v>0.15959999999999999</v>
      </c>
      <c r="H4" s="32" t="s">
        <v>901</v>
      </c>
      <c r="I4" s="32">
        <v>0.10844430538172728</v>
      </c>
      <c r="J4" s="32">
        <v>9.4462453066332969E-2</v>
      </c>
      <c r="N4" s="6"/>
    </row>
    <row r="5" spans="2:14" x14ac:dyDescent="0.35">
      <c r="B5" s="37">
        <v>5.3999999999999999E-2</v>
      </c>
      <c r="D5" s="37">
        <v>0.1065</v>
      </c>
      <c r="H5" s="32" t="s">
        <v>902</v>
      </c>
      <c r="I5" s="32">
        <v>4.7144930972299022E-3</v>
      </c>
      <c r="J5" s="32">
        <v>9.1904635788466393E-4</v>
      </c>
      <c r="N5" s="6"/>
    </row>
    <row r="6" spans="2:14" x14ac:dyDescent="0.35">
      <c r="B6" s="36">
        <v>2.3099999999999999E-2</v>
      </c>
      <c r="D6" s="36">
        <v>6.0299999999999999E-2</v>
      </c>
      <c r="H6" s="32" t="s">
        <v>903</v>
      </c>
      <c r="I6" s="32">
        <v>799</v>
      </c>
      <c r="J6" s="32">
        <v>799</v>
      </c>
      <c r="N6" s="6"/>
    </row>
    <row r="7" spans="2:14" x14ac:dyDescent="0.35">
      <c r="B7" s="37">
        <v>0.126</v>
      </c>
      <c r="D7" s="37">
        <v>0.14649999999999999</v>
      </c>
      <c r="H7" s="32" t="s">
        <v>904</v>
      </c>
      <c r="I7" s="32">
        <v>6.0283184856938711E-2</v>
      </c>
      <c r="J7" s="32"/>
      <c r="N7" s="6"/>
    </row>
    <row r="8" spans="2:14" x14ac:dyDescent="0.35">
      <c r="B8" s="36">
        <v>0.24529999999999999</v>
      </c>
      <c r="D8" s="36">
        <v>0.14269999999999999</v>
      </c>
      <c r="H8" s="32" t="s">
        <v>905</v>
      </c>
      <c r="I8" s="32">
        <v>0</v>
      </c>
      <c r="J8" s="32"/>
      <c r="N8" s="6"/>
    </row>
    <row r="9" spans="2:14" x14ac:dyDescent="0.35">
      <c r="B9" s="37">
        <v>6.6500000000000004E-2</v>
      </c>
      <c r="D9" s="37">
        <v>7.9000000000000001E-2</v>
      </c>
      <c r="H9" s="32" t="s">
        <v>906</v>
      </c>
      <c r="I9" s="32">
        <v>798</v>
      </c>
      <c r="J9" s="32"/>
      <c r="N9" s="6"/>
    </row>
    <row r="10" spans="2:14" x14ac:dyDescent="0.35">
      <c r="B10" s="36">
        <v>3.9399999999999998E-2</v>
      </c>
      <c r="D10" s="36">
        <v>8.8999999999999996E-2</v>
      </c>
      <c r="H10" s="32" t="s">
        <v>907</v>
      </c>
      <c r="I10" s="32">
        <v>5.3869514246850354</v>
      </c>
      <c r="J10" s="32"/>
      <c r="N10" s="6"/>
    </row>
    <row r="11" spans="2:14" x14ac:dyDescent="0.35">
      <c r="B11" s="37">
        <v>0.17730000000000001</v>
      </c>
      <c r="D11" s="37">
        <v>0.12690000000000001</v>
      </c>
      <c r="H11" s="32" t="s">
        <v>908</v>
      </c>
      <c r="I11" s="32">
        <v>4.7183005273124012E-8</v>
      </c>
      <c r="J11" s="32"/>
      <c r="N11" s="6"/>
    </row>
    <row r="12" spans="2:14" x14ac:dyDescent="0.35">
      <c r="B12" s="36">
        <v>8.7999999999999995E-2</v>
      </c>
      <c r="D12" s="36">
        <v>0.12690000000000001</v>
      </c>
      <c r="H12" s="32" t="s">
        <v>909</v>
      </c>
      <c r="I12" s="32">
        <v>1.6467653442384391</v>
      </c>
      <c r="J12" s="32"/>
      <c r="N12" s="6"/>
    </row>
    <row r="13" spans="2:14" x14ac:dyDescent="0.35">
      <c r="B13" s="37">
        <v>0.2288</v>
      </c>
      <c r="D13" s="37">
        <v>0.1242</v>
      </c>
      <c r="H13" s="32" t="s">
        <v>910</v>
      </c>
      <c r="I13" s="32">
        <v>9.4366010546248023E-8</v>
      </c>
      <c r="J13" s="32"/>
      <c r="N13" s="6"/>
    </row>
    <row r="14" spans="2:14" x14ac:dyDescent="0.35">
      <c r="B14" s="36">
        <v>4.0099999999999997E-2</v>
      </c>
      <c r="D14" s="36">
        <v>0.1171</v>
      </c>
      <c r="H14" s="32" t="s">
        <v>911</v>
      </c>
      <c r="I14" s="32">
        <v>1.9629411928266074</v>
      </c>
      <c r="J14" s="32"/>
      <c r="N14" s="6"/>
    </row>
    <row r="15" spans="2:14" x14ac:dyDescent="0.35">
      <c r="B15" s="37">
        <v>0.15329999999999999</v>
      </c>
      <c r="D15" s="37">
        <v>0.12690000000000001</v>
      </c>
      <c r="H15" s="6"/>
      <c r="I15" s="6"/>
      <c r="J15" s="6"/>
      <c r="N15" s="6"/>
    </row>
    <row r="16" spans="2:14" x14ac:dyDescent="0.35">
      <c r="B16" s="36">
        <v>0.106</v>
      </c>
      <c r="D16" s="36">
        <v>0.1242</v>
      </c>
      <c r="I16" s="6"/>
      <c r="J16" s="6"/>
      <c r="K16" s="6"/>
      <c r="L16" s="6"/>
      <c r="M16" s="6"/>
      <c r="N16" s="6"/>
    </row>
    <row r="17" spans="2:14" x14ac:dyDescent="0.35">
      <c r="B17" s="37">
        <v>6.3E-2</v>
      </c>
      <c r="D17" s="37">
        <v>0.1242</v>
      </c>
      <c r="I17" s="6"/>
      <c r="J17" s="6"/>
      <c r="K17" s="6"/>
      <c r="L17" s="6"/>
      <c r="M17" s="6"/>
      <c r="N17" s="6"/>
    </row>
    <row r="18" spans="2:14" x14ac:dyDescent="0.35">
      <c r="B18" s="36">
        <v>3.5000000000000003E-2</v>
      </c>
      <c r="D18" s="36">
        <v>9.9099999999999994E-2</v>
      </c>
      <c r="I18" s="6"/>
      <c r="J18" s="6"/>
      <c r="K18" s="6"/>
      <c r="L18" s="6"/>
      <c r="M18" s="6"/>
      <c r="N18" s="6"/>
    </row>
    <row r="19" spans="2:14" x14ac:dyDescent="0.35">
      <c r="B19" s="37">
        <v>0.18690000000000001</v>
      </c>
      <c r="D19" s="37">
        <v>0.14269999999999999</v>
      </c>
      <c r="H19" s="29" t="s">
        <v>912</v>
      </c>
      <c r="I19" s="30"/>
      <c r="J19" s="30"/>
      <c r="K19" s="6"/>
      <c r="L19" s="6"/>
      <c r="M19" s="6"/>
      <c r="N19" s="6"/>
    </row>
    <row r="20" spans="2:14" x14ac:dyDescent="0.35">
      <c r="B20" s="36">
        <v>0.13919999999999999</v>
      </c>
      <c r="D20" s="36">
        <v>0.1065</v>
      </c>
      <c r="H20" s="30"/>
      <c r="I20" s="30"/>
      <c r="J20" s="30"/>
      <c r="K20" s="6"/>
      <c r="L20" s="6"/>
      <c r="M20" s="6"/>
      <c r="N20" s="6"/>
    </row>
    <row r="21" spans="2:14" x14ac:dyDescent="0.35">
      <c r="B21" s="37">
        <v>9.5699999999999993E-2</v>
      </c>
      <c r="D21" s="37">
        <v>0.16289999999999999</v>
      </c>
      <c r="H21" s="31"/>
      <c r="I21" s="31" t="s">
        <v>899</v>
      </c>
      <c r="J21" s="31" t="s">
        <v>30</v>
      </c>
      <c r="K21" s="6"/>
      <c r="L21" s="6"/>
      <c r="M21" s="6"/>
      <c r="N21" s="6"/>
    </row>
    <row r="22" spans="2:14" x14ac:dyDescent="0.35">
      <c r="B22" s="36">
        <v>2.5499999999999998E-2</v>
      </c>
      <c r="D22" s="36">
        <v>7.4300000000000005E-2</v>
      </c>
      <c r="H22" s="32" t="s">
        <v>901</v>
      </c>
      <c r="I22" s="32">
        <v>0.10844430538172728</v>
      </c>
      <c r="J22" s="32">
        <v>9.4462453066332969E-2</v>
      </c>
      <c r="K22" s="6"/>
      <c r="L22" s="6"/>
      <c r="M22" s="6"/>
      <c r="N22" s="6"/>
    </row>
    <row r="23" spans="2:14" x14ac:dyDescent="0.35">
      <c r="B23" s="37">
        <v>7.6700000000000004E-2</v>
      </c>
      <c r="D23" s="37">
        <v>7.4300000000000005E-2</v>
      </c>
      <c r="H23" s="32" t="s">
        <v>902</v>
      </c>
      <c r="I23" s="32">
        <v>4.7144930972299022E-3</v>
      </c>
      <c r="J23" s="32">
        <v>9.1904635788466393E-4</v>
      </c>
      <c r="K23" s="6"/>
      <c r="L23" s="6"/>
      <c r="M23" s="6"/>
      <c r="N23" s="6"/>
    </row>
    <row r="24" spans="2:14" x14ac:dyDescent="0.35">
      <c r="B24" s="36">
        <v>0.1108</v>
      </c>
      <c r="D24" s="36">
        <v>0.1114</v>
      </c>
      <c r="H24" s="32" t="s">
        <v>903</v>
      </c>
      <c r="I24" s="32">
        <v>799</v>
      </c>
      <c r="J24" s="32">
        <v>799</v>
      </c>
      <c r="K24" s="6"/>
      <c r="L24" s="6"/>
      <c r="M24" s="6"/>
      <c r="N24" s="6"/>
    </row>
    <row r="25" spans="2:14" x14ac:dyDescent="0.35">
      <c r="B25" s="37">
        <v>5.1200000000000002E-2</v>
      </c>
      <c r="D25" s="37">
        <v>0.1109</v>
      </c>
      <c r="H25" s="32" t="s">
        <v>913</v>
      </c>
      <c r="I25" s="32">
        <v>2.8167697275572833E-3</v>
      </c>
      <c r="J25" s="32"/>
      <c r="K25" s="6"/>
      <c r="L25" s="6"/>
      <c r="M25" s="6"/>
      <c r="N25" s="6"/>
    </row>
    <row r="26" spans="2:14" x14ac:dyDescent="0.35">
      <c r="B26" s="36">
        <v>7.9500000000000001E-2</v>
      </c>
      <c r="D26" s="36">
        <v>7.6600000000000001E-2</v>
      </c>
      <c r="H26" s="32" t="s">
        <v>905</v>
      </c>
      <c r="I26" s="32">
        <v>0</v>
      </c>
      <c r="J26" s="32"/>
      <c r="K26" s="6"/>
      <c r="L26" s="6"/>
      <c r="M26" s="6"/>
      <c r="N26" s="6"/>
    </row>
    <row r="27" spans="2:14" x14ac:dyDescent="0.35">
      <c r="B27" s="37">
        <v>6.4799999999999996E-2</v>
      </c>
      <c r="D27" s="37">
        <v>7.51E-2</v>
      </c>
      <c r="H27" s="32" t="s">
        <v>906</v>
      </c>
      <c r="I27" s="32">
        <v>1596</v>
      </c>
      <c r="J27" s="32"/>
      <c r="K27" s="6"/>
      <c r="L27" s="6"/>
      <c r="M27" s="6"/>
      <c r="N27" s="6"/>
    </row>
    <row r="28" spans="2:14" x14ac:dyDescent="0.35">
      <c r="B28" s="36">
        <v>0.15</v>
      </c>
      <c r="D28" s="36">
        <v>9.6299999999999997E-2</v>
      </c>
      <c r="H28" s="32" t="s">
        <v>907</v>
      </c>
      <c r="I28" s="32">
        <v>5.2655947270833581</v>
      </c>
      <c r="J28" s="32"/>
      <c r="K28" s="6"/>
      <c r="L28" s="6"/>
      <c r="M28" s="6"/>
      <c r="N28" s="6"/>
    </row>
    <row r="29" spans="2:14" x14ac:dyDescent="0.35">
      <c r="B29" s="37">
        <v>0.152</v>
      </c>
      <c r="D29" s="37">
        <v>8.9399999999999993E-2</v>
      </c>
      <c r="H29" s="32" t="s">
        <v>908</v>
      </c>
      <c r="I29" s="32">
        <v>7.9371764954519385E-8</v>
      </c>
      <c r="J29" s="32"/>
      <c r="K29" s="6"/>
      <c r="L29" s="6"/>
      <c r="M29" s="6"/>
      <c r="N29" s="6"/>
    </row>
    <row r="30" spans="2:14" x14ac:dyDescent="0.35">
      <c r="B30" s="36">
        <v>3.85E-2</v>
      </c>
      <c r="D30" s="36">
        <v>7.6600000000000001E-2</v>
      </c>
      <c r="H30" s="32" t="s">
        <v>909</v>
      </c>
      <c r="I30" s="32">
        <v>1.6458089273179557</v>
      </c>
      <c r="J30" s="32"/>
      <c r="K30" s="6"/>
      <c r="L30" s="6"/>
      <c r="M30" s="6"/>
      <c r="N30" s="6"/>
    </row>
    <row r="31" spans="2:14" x14ac:dyDescent="0.35">
      <c r="B31" s="37">
        <v>7.85E-2</v>
      </c>
      <c r="D31" s="37">
        <v>8.8999999999999996E-2</v>
      </c>
      <c r="H31" s="32" t="s">
        <v>910</v>
      </c>
      <c r="I31" s="32">
        <v>1.5874352990903877E-7</v>
      </c>
      <c r="J31" s="32"/>
      <c r="K31" s="6"/>
      <c r="L31" s="6"/>
      <c r="M31" s="6"/>
      <c r="N31" s="6"/>
    </row>
    <row r="32" spans="2:14" x14ac:dyDescent="0.35">
      <c r="B32" s="36">
        <v>9.9199999999999997E-2</v>
      </c>
      <c r="D32" s="36">
        <v>0.1148</v>
      </c>
      <c r="H32" s="32" t="s">
        <v>911</v>
      </c>
      <c r="I32" s="32">
        <v>1.9614514787236161</v>
      </c>
      <c r="J32" s="32"/>
      <c r="K32" s="6"/>
      <c r="L32" s="6"/>
      <c r="M32" s="6"/>
      <c r="N32" s="6"/>
    </row>
    <row r="33" spans="2:14" x14ac:dyDescent="0.35">
      <c r="B33" s="37">
        <v>0.23569999999999999</v>
      </c>
      <c r="D33" s="37">
        <v>0.1149</v>
      </c>
      <c r="I33" s="6"/>
      <c r="J33" s="6"/>
      <c r="K33" s="6"/>
      <c r="L33" s="6"/>
      <c r="M33" s="6"/>
      <c r="N33" s="6"/>
    </row>
    <row r="34" spans="2:14" x14ac:dyDescent="0.35">
      <c r="B34" s="36">
        <v>3.6600000000000001E-2</v>
      </c>
      <c r="D34" s="36">
        <v>0.14649999999999999</v>
      </c>
      <c r="I34" s="6"/>
      <c r="J34" s="6"/>
      <c r="K34" s="6"/>
      <c r="L34" s="6"/>
      <c r="M34" s="6"/>
      <c r="N34" s="6"/>
    </row>
    <row r="35" spans="2:14" x14ac:dyDescent="0.35">
      <c r="B35" s="37">
        <v>0.14860000000000001</v>
      </c>
      <c r="D35" s="37">
        <v>0.157</v>
      </c>
      <c r="I35" s="6"/>
      <c r="J35" s="6"/>
      <c r="K35" s="6"/>
      <c r="L35" s="6"/>
      <c r="M35" s="6"/>
      <c r="N35" s="6"/>
    </row>
    <row r="36" spans="2:14" x14ac:dyDescent="0.35">
      <c r="B36" s="36">
        <v>0.216</v>
      </c>
      <c r="D36" s="36">
        <v>7.8799999999999995E-2</v>
      </c>
      <c r="H36" s="29" t="s">
        <v>914</v>
      </c>
      <c r="I36" s="30"/>
      <c r="J36" s="30"/>
      <c r="K36" s="6"/>
      <c r="L36" s="6"/>
      <c r="M36" s="6"/>
      <c r="N36" s="6"/>
    </row>
    <row r="37" spans="2:14" x14ac:dyDescent="0.35">
      <c r="B37" s="37">
        <v>7.3700000000000002E-2</v>
      </c>
      <c r="D37" s="37">
        <v>7.0499999999999993E-2</v>
      </c>
      <c r="H37" s="30"/>
      <c r="I37" s="30"/>
      <c r="J37" s="30"/>
      <c r="K37" s="6"/>
      <c r="L37" s="6"/>
      <c r="M37" s="6"/>
      <c r="N37" s="6"/>
    </row>
    <row r="38" spans="2:14" x14ac:dyDescent="0.35">
      <c r="B38" s="36">
        <v>8.1199999999999994E-2</v>
      </c>
      <c r="D38" s="36">
        <v>0.11890000000000001</v>
      </c>
      <c r="H38" s="31"/>
      <c r="I38" s="31" t="s">
        <v>899</v>
      </c>
      <c r="J38" s="31" t="s">
        <v>30</v>
      </c>
      <c r="K38" s="6"/>
      <c r="L38" s="6"/>
      <c r="M38" s="6"/>
      <c r="N38" s="6"/>
    </row>
    <row r="39" spans="2:14" x14ac:dyDescent="0.35">
      <c r="B39" s="37">
        <v>5.0999999999999997E-2</v>
      </c>
      <c r="D39" s="37">
        <v>0.1074</v>
      </c>
      <c r="H39" s="32" t="s">
        <v>901</v>
      </c>
      <c r="I39" s="32">
        <v>0.10844430538172728</v>
      </c>
      <c r="J39" s="32">
        <v>9.4462453066332969E-2</v>
      </c>
      <c r="K39" s="6"/>
      <c r="L39" s="6"/>
      <c r="M39" s="6"/>
      <c r="N39" s="6"/>
    </row>
    <row r="40" spans="2:14" x14ac:dyDescent="0.35">
      <c r="B40" s="36">
        <v>0.1021</v>
      </c>
      <c r="D40" s="36">
        <v>0.12839999999999999</v>
      </c>
      <c r="H40" s="32" t="s">
        <v>902</v>
      </c>
      <c r="I40" s="32">
        <v>4.7144930972299022E-3</v>
      </c>
      <c r="J40" s="32">
        <v>9.1904635788466393E-4</v>
      </c>
      <c r="K40" s="6"/>
      <c r="L40" s="6"/>
      <c r="M40" s="6"/>
      <c r="N40" s="6"/>
    </row>
    <row r="41" spans="2:14" x14ac:dyDescent="0.35">
      <c r="B41" s="37">
        <v>0.25850000000000001</v>
      </c>
      <c r="D41" s="37">
        <v>7.4899999999999994E-2</v>
      </c>
      <c r="H41" s="32" t="s">
        <v>903</v>
      </c>
      <c r="I41" s="32">
        <v>799</v>
      </c>
      <c r="J41" s="32">
        <v>799</v>
      </c>
      <c r="K41" s="6"/>
      <c r="L41" s="6"/>
      <c r="M41" s="6"/>
      <c r="N41" s="6"/>
    </row>
    <row r="42" spans="2:14" x14ac:dyDescent="0.35">
      <c r="B42" s="36">
        <v>0.18720000000000001</v>
      </c>
      <c r="D42" s="36">
        <v>8.8999999999999996E-2</v>
      </c>
      <c r="H42" s="32" t="s">
        <v>906</v>
      </c>
      <c r="I42" s="32">
        <v>798</v>
      </c>
      <c r="J42" s="32">
        <v>798</v>
      </c>
      <c r="K42" s="6"/>
      <c r="L42" s="6"/>
      <c r="M42" s="6"/>
      <c r="N42" s="6"/>
    </row>
    <row r="43" spans="2:14" x14ac:dyDescent="0.35">
      <c r="B43" s="37">
        <v>5.2600000000000001E-2</v>
      </c>
      <c r="D43" s="37">
        <v>8.4900000000000003E-2</v>
      </c>
      <c r="H43" s="32" t="s">
        <v>627</v>
      </c>
      <c r="I43" s="32">
        <v>5.1297663679132377</v>
      </c>
      <c r="J43" s="32"/>
      <c r="K43" s="6"/>
      <c r="L43" s="6"/>
      <c r="M43" s="6"/>
      <c r="N43" s="6"/>
    </row>
    <row r="44" spans="2:14" x14ac:dyDescent="0.35">
      <c r="B44" s="36">
        <v>0</v>
      </c>
      <c r="D44" s="36">
        <v>7.0499999999999993E-2</v>
      </c>
      <c r="H44" s="32" t="s">
        <v>915</v>
      </c>
      <c r="I44" s="32">
        <v>3.0993017955376491E-107</v>
      </c>
      <c r="J44" s="32"/>
      <c r="K44" s="6"/>
      <c r="L44" s="6"/>
      <c r="M44" s="6"/>
      <c r="N44" s="6"/>
    </row>
    <row r="45" spans="2:14" x14ac:dyDescent="0.35">
      <c r="B45" s="37">
        <v>1.5900000000000001E-2</v>
      </c>
      <c r="D45" s="37">
        <v>0.11360000000000001</v>
      </c>
      <c r="H45" s="32" t="s">
        <v>916</v>
      </c>
      <c r="I45" s="32">
        <v>1.1235842391243305</v>
      </c>
      <c r="J45" s="32"/>
      <c r="K45" s="6"/>
      <c r="L45" s="6"/>
      <c r="M45" s="6"/>
      <c r="N45" s="6"/>
    </row>
    <row r="46" spans="2:14" x14ac:dyDescent="0.35">
      <c r="B46" s="36">
        <v>5.5999999999999999E-3</v>
      </c>
      <c r="D46" s="36">
        <v>0.1148</v>
      </c>
      <c r="H46" s="32"/>
      <c r="I46" s="32"/>
      <c r="J46" s="32"/>
      <c r="K46" s="6"/>
      <c r="L46" s="6"/>
      <c r="M46" s="6"/>
      <c r="N46" s="6"/>
    </row>
    <row r="47" spans="2:14" x14ac:dyDescent="0.35">
      <c r="B47" s="37">
        <v>0.1464</v>
      </c>
      <c r="D47" s="37">
        <v>0.11990000000000001</v>
      </c>
      <c r="H47" s="32"/>
      <c r="I47" s="32"/>
      <c r="J47" s="32"/>
      <c r="K47" s="6"/>
      <c r="L47" s="6"/>
      <c r="M47" s="6"/>
      <c r="N47" s="6"/>
    </row>
    <row r="48" spans="2:14" x14ac:dyDescent="0.35">
      <c r="B48" s="36">
        <v>0.2298</v>
      </c>
      <c r="D48" s="36">
        <v>0.1095</v>
      </c>
      <c r="K48" s="6"/>
      <c r="L48" s="6"/>
      <c r="M48" s="6"/>
      <c r="N48" s="6"/>
    </row>
    <row r="49" spans="2:14" x14ac:dyDescent="0.35">
      <c r="B49" s="37">
        <v>0.17399999999999999</v>
      </c>
      <c r="D49" s="37">
        <v>0.1099</v>
      </c>
      <c r="K49" s="6"/>
      <c r="L49" s="6"/>
      <c r="M49" s="6"/>
      <c r="N49" s="6"/>
    </row>
    <row r="50" spans="2:14" x14ac:dyDescent="0.35">
      <c r="B50" s="36">
        <v>0.16880000000000001</v>
      </c>
      <c r="D50" s="36">
        <v>0.1221</v>
      </c>
      <c r="K50" s="6"/>
      <c r="L50" s="6"/>
      <c r="M50" s="6"/>
      <c r="N50" s="6"/>
    </row>
    <row r="51" spans="2:14" x14ac:dyDescent="0.35">
      <c r="B51" s="37">
        <v>0.17530000000000001</v>
      </c>
      <c r="D51" s="37">
        <v>0.1241</v>
      </c>
      <c r="H51" s="29" t="s">
        <v>917</v>
      </c>
      <c r="I51" s="30"/>
      <c r="J51" s="30"/>
      <c r="K51" s="6"/>
      <c r="L51" s="6"/>
      <c r="M51" s="6"/>
      <c r="N51" s="6"/>
    </row>
    <row r="52" spans="2:14" x14ac:dyDescent="0.35">
      <c r="B52" s="36">
        <v>7.7200000000000005E-2</v>
      </c>
      <c r="D52" s="36">
        <v>0.1134</v>
      </c>
      <c r="H52" s="30"/>
      <c r="I52" s="30"/>
      <c r="J52" s="30"/>
      <c r="K52" s="6"/>
      <c r="L52" s="6"/>
      <c r="M52" s="6"/>
      <c r="N52" s="6"/>
    </row>
    <row r="53" spans="2:14" x14ac:dyDescent="0.35">
      <c r="B53" s="37">
        <v>0.13500000000000001</v>
      </c>
      <c r="D53" s="37">
        <v>0.1399</v>
      </c>
      <c r="H53" s="31"/>
      <c r="I53" s="31" t="s">
        <v>918</v>
      </c>
      <c r="J53" s="31" t="s">
        <v>919</v>
      </c>
      <c r="K53" s="6"/>
      <c r="L53" s="6"/>
      <c r="M53" s="6"/>
      <c r="N53" s="6"/>
    </row>
    <row r="54" spans="2:14" x14ac:dyDescent="0.35">
      <c r="B54" s="36">
        <v>0.14000000000000001</v>
      </c>
      <c r="D54" s="36">
        <v>0.13669999999999999</v>
      </c>
      <c r="H54" s="32" t="s">
        <v>901</v>
      </c>
      <c r="I54" s="32">
        <v>0.10873478260869558</v>
      </c>
      <c r="J54" s="32">
        <v>0.10546111111111109</v>
      </c>
      <c r="K54" s="6"/>
      <c r="L54" s="6"/>
      <c r="M54" s="6"/>
      <c r="N54" s="6"/>
    </row>
    <row r="55" spans="2:14" x14ac:dyDescent="0.35">
      <c r="B55" s="36">
        <v>0.14699999999999999</v>
      </c>
      <c r="C55" s="6"/>
      <c r="D55" s="36">
        <v>0.11260000000000001</v>
      </c>
      <c r="H55" s="32" t="s">
        <v>920</v>
      </c>
      <c r="I55" s="32">
        <v>4.9410000000000001E-3</v>
      </c>
      <c r="J55" s="32">
        <v>9.5699999999999995E-4</v>
      </c>
    </row>
    <row r="56" spans="2:14" x14ac:dyDescent="0.35">
      <c r="B56" s="37">
        <v>0.06</v>
      </c>
      <c r="C56" s="6"/>
      <c r="D56" s="37">
        <v>0.12180000000000001</v>
      </c>
      <c r="H56" s="32" t="s">
        <v>903</v>
      </c>
      <c r="I56" s="32">
        <v>414</v>
      </c>
      <c r="J56" s="32">
        <v>414</v>
      </c>
    </row>
    <row r="57" spans="2:14" x14ac:dyDescent="0.35">
      <c r="B57" s="36">
        <v>0.1153</v>
      </c>
      <c r="C57" s="6"/>
      <c r="D57" s="36">
        <v>0.10589999999999999</v>
      </c>
      <c r="H57" s="32" t="s">
        <v>905</v>
      </c>
      <c r="I57" s="32">
        <v>0</v>
      </c>
      <c r="J57" s="32"/>
    </row>
    <row r="58" spans="2:14" x14ac:dyDescent="0.35">
      <c r="B58" s="37">
        <v>6.1400000000000003E-2</v>
      </c>
      <c r="C58" s="6"/>
      <c r="D58" s="37">
        <v>9.9099999999999994E-2</v>
      </c>
      <c r="H58" s="32" t="s">
        <v>921</v>
      </c>
      <c r="I58" s="32">
        <v>0.86732703478108908</v>
      </c>
      <c r="J58" s="32"/>
    </row>
    <row r="59" spans="2:14" x14ac:dyDescent="0.35">
      <c r="B59" s="36">
        <v>4.1599999999999998E-2</v>
      </c>
      <c r="C59" s="6"/>
      <c r="D59" s="36">
        <v>0.1171</v>
      </c>
      <c r="H59" s="32" t="s">
        <v>922</v>
      </c>
      <c r="I59" s="32">
        <v>0.19288142398475938</v>
      </c>
      <c r="J59" s="32"/>
    </row>
    <row r="60" spans="2:14" x14ac:dyDescent="0.35">
      <c r="B60" s="37">
        <v>0.1855</v>
      </c>
      <c r="C60" s="6"/>
      <c r="D60" s="37">
        <v>0.1099</v>
      </c>
      <c r="H60" s="32" t="s">
        <v>923</v>
      </c>
      <c r="I60" s="32">
        <v>1.6448536269514715</v>
      </c>
      <c r="J60" s="32"/>
    </row>
    <row r="61" spans="2:14" x14ac:dyDescent="0.35">
      <c r="B61" s="36">
        <v>0.20330000000000001</v>
      </c>
      <c r="C61" s="6"/>
      <c r="D61" s="36">
        <v>0.1221</v>
      </c>
      <c r="H61" s="32" t="s">
        <v>924</v>
      </c>
      <c r="I61" s="32">
        <v>0.38576284796951876</v>
      </c>
      <c r="J61" s="32"/>
    </row>
    <row r="62" spans="2:14" x14ac:dyDescent="0.35">
      <c r="B62" s="37">
        <v>1.55E-2</v>
      </c>
      <c r="C62" s="6"/>
      <c r="D62" s="37">
        <v>0.1008</v>
      </c>
      <c r="H62" s="32" t="s">
        <v>925</v>
      </c>
      <c r="I62" s="32">
        <v>1.9599639845400536</v>
      </c>
      <c r="J62" s="32"/>
    </row>
    <row r="63" spans="2:14" x14ac:dyDescent="0.35">
      <c r="B63" s="36">
        <v>1.4E-2</v>
      </c>
      <c r="C63" s="6"/>
      <c r="D63" s="36">
        <v>0.11260000000000001</v>
      </c>
      <c r="H63" s="32"/>
      <c r="I63" s="32"/>
      <c r="J63" s="32"/>
    </row>
    <row r="64" spans="2:14" x14ac:dyDescent="0.35">
      <c r="B64" s="37">
        <v>0.09</v>
      </c>
      <c r="C64" s="6"/>
      <c r="D64" s="37">
        <v>0.1033</v>
      </c>
      <c r="H64" s="32"/>
      <c r="I64" s="32"/>
      <c r="J64" s="32"/>
    </row>
    <row r="65" spans="2:14" x14ac:dyDescent="0.35">
      <c r="B65" s="36">
        <v>4.7999999999999996E-3</v>
      </c>
      <c r="C65" s="6"/>
      <c r="D65" s="36">
        <v>0.1183</v>
      </c>
    </row>
    <row r="66" spans="2:14" x14ac:dyDescent="0.35">
      <c r="B66" s="37">
        <v>6.83E-2</v>
      </c>
      <c r="C66" s="6"/>
      <c r="D66" s="37">
        <v>0.1099</v>
      </c>
    </row>
    <row r="67" spans="2:14" x14ac:dyDescent="0.35">
      <c r="B67" s="36">
        <v>0.11119999999999999</v>
      </c>
      <c r="C67" s="6"/>
      <c r="D67" s="36">
        <v>9.9900000000000003E-2</v>
      </c>
    </row>
    <row r="68" spans="2:14" x14ac:dyDescent="0.35">
      <c r="B68" s="37">
        <v>3.1199999999999999E-2</v>
      </c>
      <c r="C68" s="6"/>
      <c r="D68" s="37">
        <v>0.1114</v>
      </c>
      <c r="H68" s="29" t="s">
        <v>926</v>
      </c>
      <c r="I68" s="30"/>
      <c r="J68" s="30"/>
    </row>
    <row r="69" spans="2:14" x14ac:dyDescent="0.35">
      <c r="B69" s="36">
        <v>0.13700000000000001</v>
      </c>
      <c r="C69" s="6"/>
      <c r="D69" s="36">
        <v>9.8799999999999999E-2</v>
      </c>
      <c r="H69" s="30"/>
      <c r="I69" s="30"/>
      <c r="J69" s="30"/>
      <c r="K69" s="33"/>
      <c r="L69" s="33"/>
      <c r="M69" s="33"/>
      <c r="N69" s="33"/>
    </row>
    <row r="70" spans="2:14" x14ac:dyDescent="0.35">
      <c r="B70" s="37">
        <v>8.9300000000000004E-2</v>
      </c>
      <c r="C70" s="6"/>
      <c r="D70" s="37">
        <v>9.2499999999999999E-2</v>
      </c>
      <c r="H70" s="31" t="s">
        <v>927</v>
      </c>
      <c r="I70" s="31"/>
      <c r="J70" s="31"/>
      <c r="K70" s="33"/>
      <c r="L70" s="33"/>
      <c r="M70" s="33"/>
      <c r="N70" s="33"/>
    </row>
    <row r="71" spans="2:14" x14ac:dyDescent="0.35">
      <c r="B71" s="36">
        <v>2.8199999999999999E-2</v>
      </c>
      <c r="C71" s="6"/>
      <c r="D71" s="36">
        <v>0.12180000000000001</v>
      </c>
      <c r="H71" s="32" t="s">
        <v>928</v>
      </c>
      <c r="I71" s="32" t="s">
        <v>929</v>
      </c>
      <c r="J71" s="32" t="s">
        <v>930</v>
      </c>
      <c r="K71" s="31" t="s">
        <v>931</v>
      </c>
      <c r="L71" s="31" t="s">
        <v>902</v>
      </c>
      <c r="M71" s="33"/>
      <c r="N71" s="33"/>
    </row>
    <row r="72" spans="2:14" x14ac:dyDescent="0.35">
      <c r="B72" s="37">
        <v>0.21640000000000001</v>
      </c>
      <c r="C72" s="6"/>
      <c r="D72" s="37">
        <v>0.1037</v>
      </c>
      <c r="H72" s="32" t="s">
        <v>899</v>
      </c>
      <c r="I72" s="32">
        <v>414</v>
      </c>
      <c r="J72" s="32">
        <v>45.016199999999969</v>
      </c>
      <c r="K72" s="34">
        <v>0.10873478260869558</v>
      </c>
      <c r="L72" s="34">
        <v>4.9414108453521574E-3</v>
      </c>
      <c r="M72" s="33"/>
      <c r="N72" s="33"/>
    </row>
    <row r="73" spans="2:14" x14ac:dyDescent="0.35">
      <c r="B73" s="36">
        <v>0.21049999999999999</v>
      </c>
      <c r="C73" s="6"/>
      <c r="D73" s="36">
        <v>0.1148</v>
      </c>
      <c r="H73" s="32"/>
      <c r="I73" s="32">
        <v>0</v>
      </c>
      <c r="J73" s="32">
        <v>0</v>
      </c>
      <c r="K73" s="34" t="e">
        <v>#DIV/0!</v>
      </c>
      <c r="L73" s="34" t="e">
        <v>#DIV/0!</v>
      </c>
      <c r="M73" s="33"/>
      <c r="N73" s="33"/>
    </row>
    <row r="74" spans="2:14" x14ac:dyDescent="0.35">
      <c r="B74" s="37">
        <v>6.2300000000000001E-2</v>
      </c>
      <c r="C74" s="6"/>
      <c r="D74" s="37">
        <v>8.8800000000000004E-2</v>
      </c>
      <c r="H74" s="32" t="s">
        <v>30</v>
      </c>
      <c r="I74" s="32">
        <v>414</v>
      </c>
      <c r="J74" s="32">
        <v>43.660899999999991</v>
      </c>
      <c r="K74" s="34">
        <v>0.10546111111111109</v>
      </c>
      <c r="L74" s="34">
        <v>9.5704606268496456E-4</v>
      </c>
      <c r="M74" s="33"/>
      <c r="N74" s="33"/>
    </row>
    <row r="75" spans="2:14" x14ac:dyDescent="0.35">
      <c r="B75" s="36">
        <v>5.3999999999999999E-2</v>
      </c>
      <c r="C75" s="6"/>
      <c r="D75" s="36">
        <v>0.11890000000000001</v>
      </c>
      <c r="H75" s="32"/>
      <c r="I75" s="32"/>
      <c r="J75" s="32"/>
      <c r="K75" s="33"/>
      <c r="L75" s="33"/>
      <c r="M75" s="33"/>
      <c r="N75" s="33"/>
    </row>
    <row r="76" spans="2:14" x14ac:dyDescent="0.35">
      <c r="B76" s="37">
        <v>0.2369</v>
      </c>
      <c r="C76" s="6"/>
      <c r="D76" s="37">
        <v>0.12529999999999999</v>
      </c>
      <c r="H76" s="32"/>
      <c r="I76" s="32"/>
      <c r="J76" s="32"/>
      <c r="K76" s="33"/>
      <c r="L76" s="33"/>
      <c r="M76" s="33"/>
      <c r="N76" s="33"/>
    </row>
    <row r="77" spans="2:14" x14ac:dyDescent="0.35">
      <c r="B77" s="36">
        <v>0.14149999999999999</v>
      </c>
      <c r="C77" s="6"/>
      <c r="D77" s="36">
        <v>0.12529999999999999</v>
      </c>
      <c r="H77" s="32" t="s">
        <v>932</v>
      </c>
      <c r="I77" s="32"/>
      <c r="J77" s="32"/>
      <c r="K77" s="33"/>
      <c r="L77" s="33"/>
      <c r="M77" s="33"/>
      <c r="N77" s="33"/>
    </row>
    <row r="78" spans="2:14" x14ac:dyDescent="0.35">
      <c r="B78" s="37">
        <v>0.1139</v>
      </c>
      <c r="C78" s="6"/>
      <c r="D78" s="37">
        <v>0.11360000000000001</v>
      </c>
      <c r="H78" s="32" t="s">
        <v>933</v>
      </c>
      <c r="I78" s="32" t="s">
        <v>934</v>
      </c>
      <c r="J78" s="32" t="s">
        <v>906</v>
      </c>
      <c r="K78" s="31" t="s">
        <v>428</v>
      </c>
      <c r="L78" s="31" t="s">
        <v>627</v>
      </c>
      <c r="M78" s="31" t="s">
        <v>935</v>
      </c>
      <c r="N78" s="31" t="s">
        <v>936</v>
      </c>
    </row>
    <row r="79" spans="2:14" x14ac:dyDescent="0.35">
      <c r="B79" s="36">
        <v>9.1999999999999998E-2</v>
      </c>
      <c r="C79" s="6"/>
      <c r="D79" s="36">
        <v>0.1242</v>
      </c>
      <c r="H79" s="32" t="s">
        <v>937</v>
      </c>
      <c r="I79" s="32">
        <v>2.2184034903367511E-3</v>
      </c>
      <c r="J79" s="32">
        <v>2</v>
      </c>
      <c r="K79" s="34">
        <v>1.1092017451683756E-3</v>
      </c>
      <c r="L79" s="34">
        <v>0.37564363127013101</v>
      </c>
      <c r="M79" s="34">
        <v>0.68696447744603362</v>
      </c>
      <c r="N79" s="34">
        <v>3.0066367299861532</v>
      </c>
    </row>
    <row r="80" spans="2:14" x14ac:dyDescent="0.35">
      <c r="B80" s="37">
        <v>0.1842</v>
      </c>
      <c r="C80" s="6"/>
      <c r="D80" s="37">
        <v>0.11360000000000001</v>
      </c>
      <c r="H80" s="32" t="s">
        <v>938</v>
      </c>
      <c r="I80" s="32">
        <v>2.4360627030193247</v>
      </c>
      <c r="J80" s="32">
        <v>825</v>
      </c>
      <c r="K80" s="34">
        <v>2.9528032763870603E-3</v>
      </c>
      <c r="L80" s="34"/>
      <c r="M80" s="34"/>
      <c r="N80" s="34"/>
    </row>
    <row r="81" spans="2:14" x14ac:dyDescent="0.35">
      <c r="B81" s="36">
        <v>0.1434</v>
      </c>
      <c r="C81" s="6"/>
      <c r="D81" s="36">
        <v>0.1008</v>
      </c>
      <c r="H81" s="32"/>
      <c r="I81" s="32"/>
      <c r="J81" s="32"/>
      <c r="K81" s="34"/>
      <c r="L81" s="34"/>
      <c r="M81" s="34"/>
      <c r="N81" s="34"/>
    </row>
    <row r="82" spans="2:14" x14ac:dyDescent="0.35">
      <c r="B82" s="37">
        <v>2.0500000000000001E-2</v>
      </c>
      <c r="C82" s="6"/>
      <c r="D82" s="37">
        <v>0.12529999999999999</v>
      </c>
      <c r="H82" s="34" t="s">
        <v>939</v>
      </c>
      <c r="I82" s="34">
        <v>2.4382811065096615</v>
      </c>
      <c r="J82" s="34">
        <v>827</v>
      </c>
      <c r="K82" s="34"/>
      <c r="L82" s="34"/>
      <c r="M82" s="34"/>
      <c r="N82" s="34"/>
    </row>
    <row r="83" spans="2:14" x14ac:dyDescent="0.35">
      <c r="B83" s="36">
        <v>0.06</v>
      </c>
      <c r="C83" s="6"/>
      <c r="D83" s="36">
        <v>9.2499999999999999E-2</v>
      </c>
    </row>
    <row r="84" spans="2:14" x14ac:dyDescent="0.35">
      <c r="B84" s="37">
        <v>0.11840000000000001</v>
      </c>
      <c r="C84" s="6"/>
      <c r="D84" s="37">
        <v>0.1037</v>
      </c>
    </row>
    <row r="85" spans="2:14" x14ac:dyDescent="0.35">
      <c r="B85" s="36">
        <v>8.3599999999999994E-2</v>
      </c>
      <c r="C85" s="6"/>
      <c r="D85" s="36">
        <v>0.1149</v>
      </c>
    </row>
    <row r="86" spans="2:14" x14ac:dyDescent="0.35">
      <c r="B86" s="37">
        <v>0.25679999999999997</v>
      </c>
      <c r="C86" s="6"/>
      <c r="D86" s="37">
        <v>0.10589999999999999</v>
      </c>
      <c r="E86" s="28" t="s">
        <v>6</v>
      </c>
      <c r="F86" s="37">
        <f>VAR(B2:B415)</f>
        <v>4.9414108453521574E-3</v>
      </c>
      <c r="G86" s="28" t="s">
        <v>6</v>
      </c>
      <c r="H86" s="37">
        <f>VAR(D2:D415)</f>
        <v>9.5704606268496456E-4</v>
      </c>
    </row>
    <row r="87" spans="2:14" x14ac:dyDescent="0.35">
      <c r="B87" s="36">
        <v>0.2165</v>
      </c>
      <c r="C87" s="6"/>
      <c r="D87" s="36">
        <v>0.1</v>
      </c>
    </row>
    <row r="88" spans="2:14" x14ac:dyDescent="0.35">
      <c r="B88" s="37">
        <v>1.9E-2</v>
      </c>
      <c r="C88" s="6"/>
      <c r="D88" s="37">
        <v>0.1149</v>
      </c>
    </row>
    <row r="89" spans="2:14" x14ac:dyDescent="0.35">
      <c r="B89" s="36">
        <v>0.1603</v>
      </c>
      <c r="C89" s="6"/>
      <c r="D89" s="36">
        <v>0.1036</v>
      </c>
    </row>
    <row r="90" spans="2:14" x14ac:dyDescent="0.35">
      <c r="B90" s="37">
        <v>0.2175</v>
      </c>
      <c r="C90" s="6"/>
      <c r="D90" s="37">
        <v>0.12529999999999999</v>
      </c>
    </row>
    <row r="91" spans="2:14" x14ac:dyDescent="0.35">
      <c r="B91" s="36">
        <v>0.1128</v>
      </c>
      <c r="C91" s="6"/>
      <c r="D91" s="36">
        <v>0.12529999999999999</v>
      </c>
    </row>
    <row r="92" spans="2:14" x14ac:dyDescent="0.35">
      <c r="B92" s="37">
        <v>3.2899999999999999E-2</v>
      </c>
      <c r="C92" s="6"/>
      <c r="D92" s="37">
        <v>0.12529999999999999</v>
      </c>
    </row>
    <row r="93" spans="2:14" x14ac:dyDescent="0.35">
      <c r="B93" s="36">
        <v>0.15409999999999999</v>
      </c>
      <c r="C93" s="6"/>
      <c r="D93" s="36">
        <v>0.11260000000000001</v>
      </c>
    </row>
    <row r="94" spans="2:14" x14ac:dyDescent="0.35">
      <c r="B94" s="37">
        <v>0.14130000000000001</v>
      </c>
      <c r="C94" s="6"/>
      <c r="D94" s="37">
        <v>0.10589999999999999</v>
      </c>
    </row>
    <row r="95" spans="2:14" x14ac:dyDescent="0.35">
      <c r="B95" s="36">
        <v>3.3799999999999997E-2</v>
      </c>
      <c r="C95" s="6"/>
      <c r="D95" s="36">
        <v>0.1065</v>
      </c>
    </row>
    <row r="96" spans="2:14" x14ac:dyDescent="0.35">
      <c r="B96" s="37">
        <v>0.21149999999999999</v>
      </c>
      <c r="C96" s="6"/>
      <c r="D96" s="37">
        <v>0.11890000000000001</v>
      </c>
    </row>
    <row r="97" spans="2:4" x14ac:dyDescent="0.35">
      <c r="B97" s="36">
        <v>0.11650000000000001</v>
      </c>
      <c r="C97" s="6"/>
      <c r="D97" s="36">
        <v>0.1095</v>
      </c>
    </row>
    <row r="98" spans="2:4" x14ac:dyDescent="0.35">
      <c r="B98" s="37">
        <v>8.9999999999999993E-3</v>
      </c>
      <c r="C98" s="6"/>
      <c r="D98" s="37">
        <v>0.12529999999999999</v>
      </c>
    </row>
    <row r="99" spans="2:4" x14ac:dyDescent="0.35">
      <c r="B99" s="36">
        <v>0.22839999999999999</v>
      </c>
      <c r="C99" s="6"/>
      <c r="D99" s="36">
        <v>0.13469999999999999</v>
      </c>
    </row>
    <row r="100" spans="2:4" x14ac:dyDescent="0.35">
      <c r="B100" s="37">
        <v>0.2051</v>
      </c>
      <c r="C100" s="6"/>
      <c r="D100" s="37">
        <v>0.12529999999999999</v>
      </c>
    </row>
    <row r="101" spans="2:4" x14ac:dyDescent="0.35">
      <c r="B101" s="36">
        <v>0.1477</v>
      </c>
      <c r="C101" s="6"/>
      <c r="D101" s="36">
        <v>0.1222</v>
      </c>
    </row>
    <row r="102" spans="2:4" x14ac:dyDescent="0.35">
      <c r="B102" s="37">
        <v>7.6899999999999996E-2</v>
      </c>
      <c r="C102" s="6"/>
      <c r="D102" s="37">
        <v>0.1323</v>
      </c>
    </row>
    <row r="103" spans="2:4" x14ac:dyDescent="0.35">
      <c r="B103" s="36">
        <v>0.13</v>
      </c>
      <c r="C103" s="6"/>
      <c r="D103" s="36">
        <v>0.1197</v>
      </c>
    </row>
    <row r="104" spans="2:4" x14ac:dyDescent="0.35">
      <c r="B104" s="37">
        <v>6.83E-2</v>
      </c>
      <c r="C104" s="6"/>
      <c r="D104" s="37">
        <v>0.13489999999999999</v>
      </c>
    </row>
    <row r="105" spans="2:4" x14ac:dyDescent="0.35">
      <c r="B105" s="36">
        <v>3.7699999999999997E-2</v>
      </c>
      <c r="C105" s="6"/>
      <c r="D105" s="36">
        <v>0.13059999999999999</v>
      </c>
    </row>
    <row r="106" spans="2:4" x14ac:dyDescent="0.35">
      <c r="B106" s="37">
        <v>0.1762</v>
      </c>
      <c r="C106" s="6"/>
      <c r="D106" s="37">
        <v>0.1361</v>
      </c>
    </row>
    <row r="107" spans="2:4" x14ac:dyDescent="0.35">
      <c r="B107" s="36">
        <v>0.1855</v>
      </c>
      <c r="C107" s="6"/>
      <c r="D107" s="36">
        <v>0.14349999999999999</v>
      </c>
    </row>
    <row r="108" spans="2:4" x14ac:dyDescent="0.35">
      <c r="B108" s="37">
        <v>7.3400000000000007E-2</v>
      </c>
      <c r="C108" s="6"/>
      <c r="D108" s="37">
        <v>0.13980000000000001</v>
      </c>
    </row>
    <row r="109" spans="2:4" x14ac:dyDescent="0.35">
      <c r="B109" s="36">
        <v>0.1588</v>
      </c>
      <c r="C109" s="6"/>
      <c r="D109" s="36">
        <v>0.13109999999999999</v>
      </c>
    </row>
    <row r="110" spans="2:4" x14ac:dyDescent="0.35">
      <c r="B110" s="37">
        <v>0.1404</v>
      </c>
      <c r="C110" s="6"/>
      <c r="D110" s="37">
        <v>0.14349999999999999</v>
      </c>
    </row>
    <row r="111" spans="2:4" x14ac:dyDescent="0.35">
      <c r="B111" s="36">
        <v>1.23E-2</v>
      </c>
      <c r="C111" s="6"/>
      <c r="D111" s="36">
        <v>0.1343</v>
      </c>
    </row>
    <row r="112" spans="2:4" x14ac:dyDescent="0.35">
      <c r="B112" s="37">
        <v>0.1241</v>
      </c>
      <c r="C112" s="6"/>
      <c r="D112" s="37">
        <v>0.13489999999999999</v>
      </c>
    </row>
    <row r="113" spans="2:4" x14ac:dyDescent="0.35">
      <c r="B113" s="36">
        <v>1.17E-2</v>
      </c>
      <c r="C113" s="6"/>
      <c r="D113" s="36">
        <v>0.13059999999999999</v>
      </c>
    </row>
    <row r="114" spans="2:4" x14ac:dyDescent="0.35">
      <c r="B114" s="37">
        <v>0.23050000000000001</v>
      </c>
      <c r="C114" s="6"/>
      <c r="D114" s="37">
        <v>0.13919999999999999</v>
      </c>
    </row>
    <row r="115" spans="2:4" x14ac:dyDescent="0.35">
      <c r="B115" s="36">
        <v>0.13539999999999999</v>
      </c>
      <c r="C115" s="6"/>
      <c r="D115" s="36">
        <v>0.1426</v>
      </c>
    </row>
    <row r="116" spans="2:4" x14ac:dyDescent="0.35">
      <c r="B116" s="37">
        <v>0.15279999999999999</v>
      </c>
      <c r="C116" s="6"/>
      <c r="D116" s="37">
        <v>0.12839999999999999</v>
      </c>
    </row>
    <row r="117" spans="2:4" x14ac:dyDescent="0.35">
      <c r="B117" s="36">
        <v>2.7699999999999999E-2</v>
      </c>
      <c r="C117" s="6"/>
      <c r="D117" s="36">
        <v>0.1527</v>
      </c>
    </row>
    <row r="118" spans="2:4" x14ac:dyDescent="0.35">
      <c r="B118" s="37">
        <v>5.5899999999999998E-2</v>
      </c>
      <c r="C118" s="6"/>
      <c r="D118" s="37">
        <v>0.13469999999999999</v>
      </c>
    </row>
    <row r="119" spans="2:4" x14ac:dyDescent="0.35">
      <c r="B119" s="36">
        <v>5.0000000000000001E-3</v>
      </c>
      <c r="C119" s="6"/>
      <c r="D119" s="36">
        <v>0.1343</v>
      </c>
    </row>
    <row r="120" spans="2:4" x14ac:dyDescent="0.35">
      <c r="B120" s="37">
        <v>0.17449999999999999</v>
      </c>
      <c r="C120" s="6"/>
      <c r="D120" s="37">
        <v>0.13489999999999999</v>
      </c>
    </row>
    <row r="121" spans="2:4" x14ac:dyDescent="0.35">
      <c r="B121" s="36">
        <v>0.112</v>
      </c>
      <c r="C121" s="6"/>
      <c r="D121" s="36">
        <v>0.1348</v>
      </c>
    </row>
    <row r="122" spans="2:4" x14ac:dyDescent="0.35">
      <c r="B122" s="37">
        <v>0.10630000000000001</v>
      </c>
      <c r="C122" s="6"/>
      <c r="D122" s="37">
        <v>0.1479</v>
      </c>
    </row>
    <row r="123" spans="2:4" x14ac:dyDescent="0.35">
      <c r="B123" s="36">
        <v>8.4599999999999995E-2</v>
      </c>
      <c r="C123" s="6"/>
      <c r="D123" s="36">
        <v>0.15229999999999999</v>
      </c>
    </row>
    <row r="124" spans="2:4" x14ac:dyDescent="0.35">
      <c r="B124" s="37">
        <v>0.11459999999999999</v>
      </c>
      <c r="C124" s="6"/>
      <c r="D124" s="37">
        <v>0.1399</v>
      </c>
    </row>
    <row r="125" spans="2:4" x14ac:dyDescent="0.35">
      <c r="B125" s="36">
        <v>0.1691</v>
      </c>
      <c r="C125" s="6"/>
      <c r="D125" s="36">
        <v>0.13489999999999999</v>
      </c>
    </row>
    <row r="126" spans="2:4" x14ac:dyDescent="0.35">
      <c r="B126" s="37">
        <v>0.13800000000000001</v>
      </c>
      <c r="C126" s="6"/>
      <c r="D126" s="37">
        <v>0.14349999999999999</v>
      </c>
    </row>
    <row r="127" spans="2:4" x14ac:dyDescent="0.35">
      <c r="B127" s="36">
        <v>0.1108</v>
      </c>
      <c r="C127" s="6"/>
      <c r="D127" s="36">
        <v>0.15210000000000001</v>
      </c>
    </row>
    <row r="128" spans="2:4" x14ac:dyDescent="0.35">
      <c r="B128" s="37">
        <v>4.7600000000000003E-2</v>
      </c>
      <c r="C128" s="6"/>
      <c r="D128" s="37">
        <v>0.12920000000000001</v>
      </c>
    </row>
    <row r="129" spans="2:4" x14ac:dyDescent="0.35">
      <c r="B129" s="36">
        <v>9.74E-2</v>
      </c>
      <c r="C129" s="6"/>
      <c r="D129" s="36">
        <v>0.1409</v>
      </c>
    </row>
    <row r="130" spans="2:4" x14ac:dyDescent="0.35">
      <c r="B130" s="37">
        <v>0.17599999999999999</v>
      </c>
      <c r="C130" s="6"/>
      <c r="D130" s="37">
        <v>0.14960000000000001</v>
      </c>
    </row>
    <row r="131" spans="2:4" x14ac:dyDescent="0.35">
      <c r="B131" s="36">
        <v>0.18429999999999999</v>
      </c>
      <c r="C131" s="6"/>
      <c r="D131" s="36">
        <v>0.14960000000000001</v>
      </c>
    </row>
    <row r="132" spans="2:4" x14ac:dyDescent="0.35">
      <c r="B132" s="37">
        <v>1.8599999999999998E-2</v>
      </c>
      <c r="C132" s="6"/>
      <c r="D132" s="37">
        <v>0.1459</v>
      </c>
    </row>
    <row r="133" spans="2:4" x14ac:dyDescent="0.35">
      <c r="B133" s="36">
        <v>0.18579999999999999</v>
      </c>
      <c r="C133" s="6"/>
      <c r="D133" s="36">
        <v>0.14960000000000001</v>
      </c>
    </row>
    <row r="134" spans="2:4" x14ac:dyDescent="0.35">
      <c r="B134" s="37">
        <v>0.12590000000000001</v>
      </c>
      <c r="C134" s="6"/>
      <c r="D134" s="37">
        <v>0.16289999999999999</v>
      </c>
    </row>
    <row r="135" spans="2:4" x14ac:dyDescent="0.35">
      <c r="B135" s="36">
        <v>8.3900000000000002E-2</v>
      </c>
      <c r="C135" s="6"/>
      <c r="D135" s="36">
        <v>0.1459</v>
      </c>
    </row>
    <row r="136" spans="2:4" x14ac:dyDescent="0.35">
      <c r="B136" s="37">
        <v>6.8000000000000005E-2</v>
      </c>
      <c r="C136" s="6"/>
      <c r="D136" s="37">
        <v>0.15310000000000001</v>
      </c>
    </row>
    <row r="137" spans="2:4" x14ac:dyDescent="0.35">
      <c r="B137" s="36">
        <v>0.127</v>
      </c>
      <c r="C137" s="6"/>
      <c r="D137" s="36">
        <v>0.15049999999999999</v>
      </c>
    </row>
    <row r="138" spans="2:4" x14ac:dyDescent="0.35">
      <c r="B138" s="37">
        <v>5.3699999999999998E-2</v>
      </c>
      <c r="C138" s="6"/>
      <c r="D138" s="37">
        <v>0.15579999999999999</v>
      </c>
    </row>
    <row r="139" spans="2:4" x14ac:dyDescent="0.35">
      <c r="B139" s="36">
        <v>4.9200000000000001E-2</v>
      </c>
      <c r="C139" s="6"/>
      <c r="D139" s="36">
        <v>0.1704</v>
      </c>
    </row>
    <row r="140" spans="2:4" x14ac:dyDescent="0.35">
      <c r="B140" s="37">
        <v>0.2021</v>
      </c>
      <c r="C140" s="6"/>
      <c r="D140" s="37">
        <v>0.16450000000000001</v>
      </c>
    </row>
    <row r="141" spans="2:4" x14ac:dyDescent="0.35">
      <c r="B141" s="36">
        <v>0.22289999999999999</v>
      </c>
      <c r="C141" s="6"/>
      <c r="D141" s="36">
        <v>0.1719</v>
      </c>
    </row>
    <row r="142" spans="2:4" x14ac:dyDescent="0.35">
      <c r="B142" s="37">
        <v>0</v>
      </c>
      <c r="C142" s="6"/>
      <c r="D142" s="37">
        <v>0.183</v>
      </c>
    </row>
    <row r="143" spans="2:4" x14ac:dyDescent="0.35">
      <c r="B143" s="36">
        <v>0.189</v>
      </c>
      <c r="C143" s="6"/>
      <c r="D143" s="36">
        <v>0.1459</v>
      </c>
    </row>
    <row r="144" spans="2:4" x14ac:dyDescent="0.35">
      <c r="B144" s="37">
        <v>4.3499999999999997E-2</v>
      </c>
      <c r="C144" s="6"/>
      <c r="D144" s="37">
        <v>0.16320000000000001</v>
      </c>
    </row>
    <row r="145" spans="2:4" x14ac:dyDescent="0.35">
      <c r="B145" s="36">
        <v>7.1999999999999995E-2</v>
      </c>
      <c r="C145" s="6"/>
      <c r="D145" s="36">
        <v>0.1472</v>
      </c>
    </row>
    <row r="146" spans="2:4" x14ac:dyDescent="0.35">
      <c r="B146" s="37">
        <v>0.14560000000000001</v>
      </c>
      <c r="C146" s="6"/>
      <c r="D146" s="37">
        <v>7.51E-2</v>
      </c>
    </row>
    <row r="147" spans="2:4" x14ac:dyDescent="0.35">
      <c r="B147" s="36">
        <v>3.3E-3</v>
      </c>
      <c r="C147" s="6"/>
      <c r="D147" s="36">
        <v>9.6299999999999997E-2</v>
      </c>
    </row>
    <row r="148" spans="2:4" x14ac:dyDescent="0.35">
      <c r="B148" s="37">
        <v>7.7100000000000002E-2</v>
      </c>
      <c r="C148" s="6"/>
      <c r="D148" s="37">
        <v>9.6299999999999997E-2</v>
      </c>
    </row>
    <row r="149" spans="2:4" x14ac:dyDescent="0.35">
      <c r="B149" s="36">
        <v>0.18429999999999999</v>
      </c>
      <c r="C149" s="6"/>
      <c r="D149" s="36">
        <v>0.1149</v>
      </c>
    </row>
    <row r="150" spans="2:4" x14ac:dyDescent="0.35">
      <c r="B150" s="37">
        <v>0.16489999999999999</v>
      </c>
      <c r="C150" s="6"/>
      <c r="D150" s="37">
        <v>0.10589999999999999</v>
      </c>
    </row>
    <row r="151" spans="2:4" x14ac:dyDescent="0.35">
      <c r="B151" s="36">
        <v>0.1502</v>
      </c>
      <c r="C151" s="6"/>
      <c r="D151" s="36">
        <v>0.1099</v>
      </c>
    </row>
    <row r="152" spans="2:4" x14ac:dyDescent="0.35">
      <c r="B152" s="37">
        <v>0.14099999999999999</v>
      </c>
      <c r="C152" s="6"/>
      <c r="D152" s="37">
        <v>0.1149</v>
      </c>
    </row>
    <row r="153" spans="2:4" x14ac:dyDescent="0.35">
      <c r="B153" s="36">
        <v>0.1517</v>
      </c>
      <c r="C153" s="6"/>
      <c r="D153" s="36">
        <v>0.13489999999999999</v>
      </c>
    </row>
    <row r="154" spans="2:4" x14ac:dyDescent="0.35">
      <c r="B154" s="37">
        <v>9.6600000000000005E-2</v>
      </c>
      <c r="C154" s="6"/>
      <c r="D154" s="37">
        <v>0.13159999999999999</v>
      </c>
    </row>
    <row r="155" spans="2:4" x14ac:dyDescent="0.35">
      <c r="B155" s="36">
        <v>0.1542</v>
      </c>
      <c r="C155" s="6"/>
      <c r="D155" s="36">
        <v>0.13059999999999999</v>
      </c>
    </row>
    <row r="156" spans="2:4" x14ac:dyDescent="0.35">
      <c r="B156" s="37">
        <v>5.3800000000000001E-2</v>
      </c>
      <c r="C156" s="6"/>
      <c r="D156" s="37">
        <v>0.13350000000000001</v>
      </c>
    </row>
    <row r="157" spans="2:4" x14ac:dyDescent="0.35">
      <c r="B157" s="36">
        <v>0</v>
      </c>
      <c r="C157" s="6"/>
      <c r="D157" s="36">
        <v>9.9900000000000003E-2</v>
      </c>
    </row>
    <row r="158" spans="2:4" x14ac:dyDescent="0.35">
      <c r="B158" s="37">
        <v>0.1797</v>
      </c>
      <c r="C158" s="6"/>
      <c r="D158" s="37">
        <v>0.1036</v>
      </c>
    </row>
    <row r="159" spans="2:4" x14ac:dyDescent="0.35">
      <c r="B159" s="36">
        <v>0.188</v>
      </c>
      <c r="C159" s="6"/>
      <c r="D159" s="36">
        <v>0.1114</v>
      </c>
    </row>
    <row r="160" spans="2:4" x14ac:dyDescent="0.35">
      <c r="B160" s="37">
        <v>0.18240000000000001</v>
      </c>
      <c r="C160" s="6"/>
      <c r="D160" s="37">
        <v>0.13719999999999999</v>
      </c>
    </row>
    <row r="161" spans="2:4" x14ac:dyDescent="0.35">
      <c r="B161" s="36">
        <v>2.7699999999999999E-2</v>
      </c>
      <c r="C161" s="6"/>
      <c r="D161" s="36">
        <v>7.3700000000000002E-2</v>
      </c>
    </row>
    <row r="162" spans="2:4" x14ac:dyDescent="0.35">
      <c r="B162" s="37">
        <v>0.27500000000000002</v>
      </c>
      <c r="C162" s="6"/>
      <c r="D162" s="37">
        <v>7.4899999999999994E-2</v>
      </c>
    </row>
    <row r="163" spans="2:4" x14ac:dyDescent="0.35">
      <c r="B163" s="36">
        <v>0.11650000000000001</v>
      </c>
      <c r="C163" s="6"/>
      <c r="D163" s="36">
        <v>5.9900000000000002E-2</v>
      </c>
    </row>
    <row r="164" spans="2:4" x14ac:dyDescent="0.35">
      <c r="B164" s="37">
        <v>0.22520000000000001</v>
      </c>
      <c r="C164" s="6"/>
      <c r="D164" s="37">
        <v>7.51E-2</v>
      </c>
    </row>
    <row r="165" spans="2:4" x14ac:dyDescent="0.35">
      <c r="B165" s="36">
        <v>0.1091</v>
      </c>
      <c r="C165" s="6"/>
      <c r="D165" s="36">
        <v>0.10589999999999999</v>
      </c>
    </row>
    <row r="166" spans="2:4" x14ac:dyDescent="0.35">
      <c r="B166" s="37">
        <v>0.18920000000000001</v>
      </c>
      <c r="C166" s="6"/>
      <c r="D166" s="37">
        <v>6.9199999999999998E-2</v>
      </c>
    </row>
    <row r="167" spans="2:4" x14ac:dyDescent="0.35">
      <c r="B167" s="36">
        <v>0.1535</v>
      </c>
      <c r="C167" s="6"/>
      <c r="D167" s="36">
        <v>0.11119999999999999</v>
      </c>
    </row>
    <row r="168" spans="2:4" x14ac:dyDescent="0.35">
      <c r="B168" s="37">
        <v>0.1065</v>
      </c>
      <c r="C168" s="6"/>
      <c r="D168" s="37">
        <v>0.1171</v>
      </c>
    </row>
    <row r="169" spans="2:4" x14ac:dyDescent="0.35">
      <c r="B169" s="36">
        <v>0.15920000000000001</v>
      </c>
      <c r="C169" s="6"/>
      <c r="D169" s="36">
        <v>0.1</v>
      </c>
    </row>
    <row r="170" spans="2:4" x14ac:dyDescent="0.35">
      <c r="B170" s="37">
        <v>1.8800000000000001E-2</v>
      </c>
      <c r="C170" s="6"/>
      <c r="D170" s="37">
        <v>0.1065</v>
      </c>
    </row>
    <row r="171" spans="2:4" x14ac:dyDescent="0.35">
      <c r="B171" s="36">
        <v>2.01E-2</v>
      </c>
      <c r="C171" s="6"/>
      <c r="D171" s="36">
        <v>0.1171</v>
      </c>
    </row>
    <row r="172" spans="2:4" x14ac:dyDescent="0.35">
      <c r="B172" s="37">
        <v>0.20430000000000001</v>
      </c>
      <c r="C172" s="6"/>
      <c r="D172" s="37">
        <v>0.1171</v>
      </c>
    </row>
    <row r="173" spans="2:4" x14ac:dyDescent="0.35">
      <c r="B173" s="36">
        <v>3.0800000000000001E-2</v>
      </c>
      <c r="C173" s="6"/>
      <c r="D173" s="36">
        <v>0.1323</v>
      </c>
    </row>
    <row r="174" spans="2:4" x14ac:dyDescent="0.35">
      <c r="B174" s="37">
        <v>0.223</v>
      </c>
      <c r="C174" s="6"/>
      <c r="D174" s="37">
        <v>0.15229999999999999</v>
      </c>
    </row>
    <row r="175" spans="2:4" x14ac:dyDescent="0.35">
      <c r="B175" s="36">
        <v>0.18959999999999999</v>
      </c>
      <c r="C175" s="6"/>
      <c r="D175" s="36">
        <v>0.1479</v>
      </c>
    </row>
    <row r="176" spans="2:4" x14ac:dyDescent="0.35">
      <c r="B176" s="37">
        <v>2.0799999999999999E-2</v>
      </c>
      <c r="C176" s="6"/>
      <c r="D176" s="37">
        <v>0.12839999999999999</v>
      </c>
    </row>
    <row r="177" spans="2:4" x14ac:dyDescent="0.35">
      <c r="B177" s="36">
        <v>7.4300000000000005E-2</v>
      </c>
      <c r="C177" s="6"/>
      <c r="D177" s="36">
        <v>0.15210000000000001</v>
      </c>
    </row>
    <row r="178" spans="2:4" x14ac:dyDescent="0.35">
      <c r="B178" s="37">
        <v>0.11559999999999999</v>
      </c>
      <c r="C178" s="6"/>
      <c r="D178" s="37">
        <v>0.15989999999999999</v>
      </c>
    </row>
    <row r="179" spans="2:4" x14ac:dyDescent="0.35">
      <c r="B179" s="36">
        <v>0.2059</v>
      </c>
      <c r="C179" s="6"/>
      <c r="D179" s="36">
        <v>0.1065</v>
      </c>
    </row>
    <row r="180" spans="2:4" x14ac:dyDescent="0.35">
      <c r="B180" s="37">
        <v>0.2059</v>
      </c>
      <c r="C180" s="6"/>
      <c r="D180" s="37">
        <v>0.1099</v>
      </c>
    </row>
    <row r="181" spans="2:4" x14ac:dyDescent="0.35">
      <c r="B181" s="36">
        <v>0.16719999999999999</v>
      </c>
      <c r="C181" s="6"/>
      <c r="D181" s="36">
        <v>5.4199999999999998E-2</v>
      </c>
    </row>
    <row r="182" spans="2:4" x14ac:dyDescent="0.35">
      <c r="B182" s="37">
        <v>0.14899999999999999</v>
      </c>
      <c r="C182" s="6"/>
      <c r="D182" s="37">
        <v>5.79E-2</v>
      </c>
    </row>
    <row r="183" spans="2:4" x14ac:dyDescent="0.35">
      <c r="B183" s="36">
        <v>6.7400000000000002E-2</v>
      </c>
      <c r="C183" s="6"/>
      <c r="D183" s="36">
        <v>5.4199999999999998E-2</v>
      </c>
    </row>
    <row r="184" spans="2:4" x14ac:dyDescent="0.35">
      <c r="B184" s="37">
        <v>0.24160000000000001</v>
      </c>
      <c r="C184" s="6"/>
      <c r="D184" s="37">
        <v>5.4199999999999998E-2</v>
      </c>
    </row>
    <row r="185" spans="2:4" x14ac:dyDescent="0.35">
      <c r="B185" s="36">
        <v>4.36E-2</v>
      </c>
      <c r="C185" s="6"/>
      <c r="D185" s="36">
        <v>5.4199999999999998E-2</v>
      </c>
    </row>
    <row r="186" spans="2:4" x14ac:dyDescent="0.35">
      <c r="B186" s="37">
        <v>0.16309999999999999</v>
      </c>
      <c r="C186" s="6"/>
      <c r="D186" s="37">
        <v>6.0299999999999999E-2</v>
      </c>
    </row>
    <row r="187" spans="2:4" x14ac:dyDescent="0.35">
      <c r="B187" s="36">
        <v>7.0800000000000002E-2</v>
      </c>
      <c r="C187" s="6"/>
      <c r="D187" s="36">
        <v>6.0299999999999999E-2</v>
      </c>
    </row>
    <row r="188" spans="2:4" x14ac:dyDescent="0.35">
      <c r="B188" s="37">
        <v>0.11219999999999999</v>
      </c>
      <c r="C188" s="6"/>
      <c r="D188" s="37">
        <v>6.0299999999999999E-2</v>
      </c>
    </row>
    <row r="189" spans="2:4" x14ac:dyDescent="0.35">
      <c r="B189" s="36">
        <v>6.7199999999999996E-2</v>
      </c>
      <c r="C189" s="6"/>
      <c r="D189" s="36">
        <v>5.4199999999999998E-2</v>
      </c>
    </row>
    <row r="190" spans="2:4" x14ac:dyDescent="0.35">
      <c r="B190" s="37">
        <v>7.3200000000000001E-2</v>
      </c>
      <c r="C190" s="6"/>
      <c r="D190" s="37">
        <v>6.0299999999999999E-2</v>
      </c>
    </row>
    <row r="191" spans="2:4" x14ac:dyDescent="0.35">
      <c r="B191" s="36">
        <v>2.0400000000000001E-2</v>
      </c>
      <c r="C191" s="6"/>
      <c r="D191" s="36">
        <v>5.9900000000000002E-2</v>
      </c>
    </row>
    <row r="192" spans="2:4" x14ac:dyDescent="0.35">
      <c r="B192" s="37">
        <v>0.16669999999999999</v>
      </c>
      <c r="C192" s="6"/>
      <c r="D192" s="37">
        <v>5.9900000000000002E-2</v>
      </c>
    </row>
    <row r="193" spans="2:4" x14ac:dyDescent="0.35">
      <c r="B193" s="36">
        <v>0.05</v>
      </c>
      <c r="C193" s="6"/>
      <c r="D193" s="36">
        <v>7.51E-2</v>
      </c>
    </row>
    <row r="194" spans="2:4" x14ac:dyDescent="0.35">
      <c r="B194" s="37">
        <v>0.1943</v>
      </c>
      <c r="C194" s="6"/>
      <c r="D194" s="37">
        <v>7.2900000000000006E-2</v>
      </c>
    </row>
    <row r="195" spans="2:4" x14ac:dyDescent="0.35">
      <c r="B195" s="36">
        <v>0.2482</v>
      </c>
      <c r="C195" s="6"/>
      <c r="D195" s="36">
        <v>6.54E-2</v>
      </c>
    </row>
    <row r="196" spans="2:4" x14ac:dyDescent="0.35">
      <c r="B196" s="37">
        <v>0.1144</v>
      </c>
      <c r="C196" s="6"/>
      <c r="D196" s="37">
        <v>8.8999999999999996E-2</v>
      </c>
    </row>
    <row r="197" spans="2:4" x14ac:dyDescent="0.35">
      <c r="B197" s="36">
        <v>0.15340000000000001</v>
      </c>
      <c r="C197" s="6"/>
      <c r="D197" s="36">
        <v>6.0299999999999999E-2</v>
      </c>
    </row>
    <row r="198" spans="2:4" x14ac:dyDescent="0.35">
      <c r="B198" s="37">
        <v>4.65E-2</v>
      </c>
      <c r="C198" s="6"/>
      <c r="D198" s="37">
        <v>6.6199999999999995E-2</v>
      </c>
    </row>
    <row r="199" spans="2:4" x14ac:dyDescent="0.35">
      <c r="B199" s="36">
        <v>7.6499999999999999E-2</v>
      </c>
      <c r="C199" s="6"/>
      <c r="D199" s="36">
        <v>7.51E-2</v>
      </c>
    </row>
    <row r="200" spans="2:4" x14ac:dyDescent="0.35">
      <c r="B200" s="37">
        <v>4.1000000000000002E-2</v>
      </c>
      <c r="C200" s="6"/>
      <c r="D200" s="37">
        <v>5.79E-2</v>
      </c>
    </row>
    <row r="201" spans="2:4" x14ac:dyDescent="0.35">
      <c r="B201" s="36">
        <v>3.7400000000000003E-2</v>
      </c>
      <c r="C201" s="6"/>
      <c r="D201" s="36">
        <v>6.54E-2</v>
      </c>
    </row>
    <row r="202" spans="2:4" x14ac:dyDescent="0.35">
      <c r="B202" s="37">
        <v>0.1215</v>
      </c>
      <c r="C202" s="6"/>
      <c r="D202" s="37">
        <v>7.4899999999999994E-2</v>
      </c>
    </row>
    <row r="203" spans="2:4" x14ac:dyDescent="0.35">
      <c r="B203" s="36">
        <v>0.1474</v>
      </c>
      <c r="C203" s="6"/>
      <c r="D203" s="36">
        <v>5.79E-2</v>
      </c>
    </row>
    <row r="204" spans="2:4" x14ac:dyDescent="0.35">
      <c r="B204" s="37">
        <v>0.19070000000000001</v>
      </c>
      <c r="C204" s="6"/>
      <c r="D204" s="37">
        <v>6.6199999999999995E-2</v>
      </c>
    </row>
    <row r="205" spans="2:4" x14ac:dyDescent="0.35">
      <c r="B205" s="36">
        <v>6.4699999999999994E-2</v>
      </c>
      <c r="C205" s="6"/>
      <c r="D205" s="36">
        <v>6.9199999999999998E-2</v>
      </c>
    </row>
    <row r="206" spans="2:4" x14ac:dyDescent="0.35">
      <c r="B206" s="37">
        <v>0.1082</v>
      </c>
      <c r="C206" s="6"/>
      <c r="D206" s="37">
        <v>7.4899999999999994E-2</v>
      </c>
    </row>
    <row r="207" spans="2:4" x14ac:dyDescent="0.35">
      <c r="B207" s="36">
        <v>1.2699999999999999E-2</v>
      </c>
      <c r="C207" s="6"/>
      <c r="D207" s="36">
        <v>6.0299999999999999E-2</v>
      </c>
    </row>
    <row r="208" spans="2:4" x14ac:dyDescent="0.35">
      <c r="B208" s="37">
        <v>0.1711</v>
      </c>
      <c r="C208" s="6"/>
      <c r="D208" s="37">
        <v>5.4199999999999998E-2</v>
      </c>
    </row>
    <row r="209" spans="2:4" x14ac:dyDescent="0.35">
      <c r="B209" s="36">
        <v>1.06E-2</v>
      </c>
      <c r="C209" s="6"/>
      <c r="D209" s="36">
        <v>5.4199999999999998E-2</v>
      </c>
    </row>
    <row r="210" spans="2:4" x14ac:dyDescent="0.35">
      <c r="B210" s="37">
        <v>4.4499999999999998E-2</v>
      </c>
      <c r="C210" s="6"/>
      <c r="D210" s="37">
        <v>5.4199999999999998E-2</v>
      </c>
    </row>
    <row r="211" spans="2:4" x14ac:dyDescent="0.35">
      <c r="B211" s="36">
        <v>0.2084</v>
      </c>
      <c r="C211" s="6"/>
      <c r="D211" s="36">
        <v>5.4199999999999998E-2</v>
      </c>
    </row>
    <row r="212" spans="2:4" x14ac:dyDescent="0.35">
      <c r="B212" s="37">
        <v>0.12230000000000001</v>
      </c>
      <c r="C212" s="6"/>
      <c r="D212" s="37">
        <v>7.6600000000000001E-2</v>
      </c>
    </row>
    <row r="213" spans="2:4" x14ac:dyDescent="0.35">
      <c r="B213" s="36">
        <v>0.1116</v>
      </c>
      <c r="C213" s="6"/>
      <c r="D213" s="36">
        <v>6.6199999999999995E-2</v>
      </c>
    </row>
    <row r="214" spans="2:4" x14ac:dyDescent="0.35">
      <c r="B214" s="37">
        <v>0.15459999999999999</v>
      </c>
      <c r="C214" s="6"/>
      <c r="D214" s="37">
        <v>7.4899999999999994E-2</v>
      </c>
    </row>
    <row r="215" spans="2:4" x14ac:dyDescent="0.35">
      <c r="B215" s="36">
        <v>0.1056</v>
      </c>
      <c r="C215" s="6"/>
      <c r="D215" s="36">
        <v>7.9000000000000001E-2</v>
      </c>
    </row>
    <row r="216" spans="2:4" x14ac:dyDescent="0.35">
      <c r="B216" s="37">
        <v>1.9E-3</v>
      </c>
      <c r="C216" s="6"/>
      <c r="D216" s="37">
        <v>7.9000000000000001E-2</v>
      </c>
    </row>
    <row r="217" spans="2:4" x14ac:dyDescent="0.35">
      <c r="B217" s="36">
        <v>0.15290000000000001</v>
      </c>
      <c r="C217" s="6"/>
      <c r="D217" s="36">
        <v>6.1699999999999998E-2</v>
      </c>
    </row>
    <row r="218" spans="2:4" x14ac:dyDescent="0.35">
      <c r="B218" s="37">
        <v>5.7500000000000002E-2</v>
      </c>
      <c r="C218" s="6"/>
      <c r="D218" s="37">
        <v>5.4199999999999998E-2</v>
      </c>
    </row>
    <row r="219" spans="2:4" x14ac:dyDescent="0.35">
      <c r="B219" s="36">
        <v>0.24479999999999999</v>
      </c>
      <c r="C219" s="6"/>
      <c r="D219" s="36">
        <v>5.79E-2</v>
      </c>
    </row>
    <row r="220" spans="2:4" x14ac:dyDescent="0.35">
      <c r="B220" s="37">
        <v>0.2298</v>
      </c>
      <c r="C220" s="6"/>
      <c r="D220" s="37">
        <v>6.9900000000000004E-2</v>
      </c>
    </row>
    <row r="221" spans="2:4" x14ac:dyDescent="0.35">
      <c r="B221" s="36">
        <v>2.8500000000000001E-2</v>
      </c>
      <c r="C221" s="6"/>
      <c r="D221" s="36">
        <v>8.9399999999999993E-2</v>
      </c>
    </row>
    <row r="222" spans="2:4" x14ac:dyDescent="0.35">
      <c r="B222" s="37">
        <v>0.02</v>
      </c>
      <c r="C222" s="6"/>
      <c r="D222" s="37">
        <v>6.1699999999999998E-2</v>
      </c>
    </row>
    <row r="223" spans="2:4" x14ac:dyDescent="0.35">
      <c r="B223" s="36">
        <v>0.113</v>
      </c>
      <c r="C223" s="6"/>
      <c r="D223" s="36">
        <v>6.0299999999999999E-2</v>
      </c>
    </row>
    <row r="224" spans="2:4" x14ac:dyDescent="0.35">
      <c r="B224" s="37">
        <v>0.1938</v>
      </c>
      <c r="C224" s="6"/>
      <c r="D224" s="37">
        <v>6.9900000000000004E-2</v>
      </c>
    </row>
    <row r="225" spans="2:4" x14ac:dyDescent="0.35">
      <c r="B225" s="36">
        <v>4.6699999999999998E-2</v>
      </c>
      <c r="C225" s="6"/>
      <c r="D225" s="36">
        <v>5.4199999999999998E-2</v>
      </c>
    </row>
    <row r="226" spans="2:4" x14ac:dyDescent="0.35">
      <c r="B226" s="37">
        <v>8.8800000000000004E-2</v>
      </c>
      <c r="C226" s="6"/>
      <c r="D226" s="37">
        <v>5.9900000000000002E-2</v>
      </c>
    </row>
    <row r="227" spans="2:4" x14ac:dyDescent="0.35">
      <c r="B227" s="36">
        <v>4.5900000000000003E-2</v>
      </c>
      <c r="C227" s="6"/>
      <c r="D227" s="36">
        <v>5.9900000000000002E-2</v>
      </c>
    </row>
    <row r="228" spans="2:4" x14ac:dyDescent="0.35">
      <c r="B228" s="37">
        <v>0.10829999999999999</v>
      </c>
      <c r="C228" s="6"/>
      <c r="D228" s="37">
        <v>6.9199999999999998E-2</v>
      </c>
    </row>
    <row r="229" spans="2:4" x14ac:dyDescent="0.35">
      <c r="B229" s="36">
        <v>0.2006</v>
      </c>
      <c r="C229" s="6"/>
      <c r="D229" s="36">
        <v>5.9900000000000002E-2</v>
      </c>
    </row>
    <row r="230" spans="2:4" x14ac:dyDescent="0.35">
      <c r="B230" s="37">
        <v>7.5200000000000003E-2</v>
      </c>
      <c r="C230" s="6"/>
      <c r="D230" s="37">
        <v>7.8799999999999995E-2</v>
      </c>
    </row>
    <row r="231" spans="2:4" x14ac:dyDescent="0.35">
      <c r="B231" s="36">
        <v>8.77E-2</v>
      </c>
      <c r="C231" s="6"/>
      <c r="D231" s="36">
        <v>6.9900000000000004E-2</v>
      </c>
    </row>
    <row r="232" spans="2:4" x14ac:dyDescent="0.35">
      <c r="B232" s="37">
        <v>3.95E-2</v>
      </c>
      <c r="C232" s="6"/>
      <c r="D232" s="37">
        <v>7.4899999999999994E-2</v>
      </c>
    </row>
    <row r="233" spans="2:4" x14ac:dyDescent="0.35">
      <c r="B233" s="36">
        <v>2.7799999999999998E-2</v>
      </c>
      <c r="C233" s="6"/>
      <c r="D233" s="36">
        <v>7.51E-2</v>
      </c>
    </row>
    <row r="234" spans="2:4" x14ac:dyDescent="0.35">
      <c r="B234" s="37">
        <v>7.9500000000000001E-2</v>
      </c>
      <c r="C234" s="6"/>
      <c r="D234" s="37">
        <v>6.9900000000000004E-2</v>
      </c>
    </row>
    <row r="235" spans="2:4" x14ac:dyDescent="0.35">
      <c r="B235" s="36">
        <v>0.12920000000000001</v>
      </c>
      <c r="C235" s="6"/>
      <c r="D235" s="36">
        <v>6.6199999999999995E-2</v>
      </c>
    </row>
    <row r="236" spans="2:4" x14ac:dyDescent="0.35">
      <c r="B236" s="37">
        <v>0.22900000000000001</v>
      </c>
      <c r="C236" s="6"/>
      <c r="D236" s="37">
        <v>7.7399999999999997E-2</v>
      </c>
    </row>
    <row r="237" spans="2:4" x14ac:dyDescent="0.35">
      <c r="B237" s="36">
        <v>4.3999999999999997E-2</v>
      </c>
      <c r="C237" s="6"/>
      <c r="D237" s="36">
        <v>5.79E-2</v>
      </c>
    </row>
    <row r="238" spans="2:4" x14ac:dyDescent="0.35">
      <c r="B238" s="37">
        <v>6.3E-3</v>
      </c>
      <c r="C238" s="6"/>
      <c r="D238" s="37">
        <v>6.9900000000000004E-2</v>
      </c>
    </row>
    <row r="239" spans="2:4" x14ac:dyDescent="0.35">
      <c r="B239" s="36">
        <v>0.19370000000000001</v>
      </c>
      <c r="C239" s="6"/>
      <c r="D239" s="36">
        <v>7.4899999999999994E-2</v>
      </c>
    </row>
    <row r="240" spans="2:4" x14ac:dyDescent="0.35">
      <c r="B240" s="37">
        <v>0.1249</v>
      </c>
      <c r="C240" s="6"/>
      <c r="D240" s="37">
        <v>6.0299999999999999E-2</v>
      </c>
    </row>
    <row r="241" spans="2:4" x14ac:dyDescent="0.35">
      <c r="B241" s="36">
        <v>0</v>
      </c>
      <c r="C241" s="6"/>
      <c r="D241" s="36">
        <v>7.2900000000000006E-2</v>
      </c>
    </row>
    <row r="242" spans="2:4" x14ac:dyDescent="0.35">
      <c r="B242" s="37">
        <v>0.21529999999999999</v>
      </c>
      <c r="C242" s="6"/>
      <c r="D242" s="37">
        <v>7.4200000000000002E-2</v>
      </c>
    </row>
    <row r="243" spans="2:4" x14ac:dyDescent="0.35">
      <c r="B243" s="36">
        <v>1.0999999999999999E-2</v>
      </c>
      <c r="C243" s="6"/>
      <c r="D243" s="36">
        <v>5.4199999999999998E-2</v>
      </c>
    </row>
    <row r="244" spans="2:4" x14ac:dyDescent="0.35">
      <c r="B244" s="37">
        <v>0.124</v>
      </c>
      <c r="C244" s="6"/>
      <c r="D244" s="37">
        <v>5.9900000000000002E-2</v>
      </c>
    </row>
    <row r="245" spans="2:4" x14ac:dyDescent="0.35">
      <c r="B245" s="36">
        <v>5.6099999999999997E-2</v>
      </c>
      <c r="C245" s="6"/>
      <c r="D245" s="36">
        <v>7.6799999999999993E-2</v>
      </c>
    </row>
    <row r="246" spans="2:4" x14ac:dyDescent="0.35">
      <c r="B246" s="37">
        <v>0.18790000000000001</v>
      </c>
      <c r="C246" s="6"/>
      <c r="D246" s="37">
        <v>6.9900000000000004E-2</v>
      </c>
    </row>
    <row r="247" spans="2:4" x14ac:dyDescent="0.35">
      <c r="B247" s="36">
        <v>0.1512</v>
      </c>
      <c r="C247" s="6"/>
      <c r="D247" s="36">
        <v>7.9000000000000001E-2</v>
      </c>
    </row>
    <row r="248" spans="2:4" x14ac:dyDescent="0.35">
      <c r="B248" s="37">
        <v>8.2600000000000007E-2</v>
      </c>
      <c r="C248" s="6"/>
      <c r="D248" s="37">
        <v>0.1065</v>
      </c>
    </row>
    <row r="249" spans="2:4" x14ac:dyDescent="0.35">
      <c r="B249" s="36">
        <v>0.1227</v>
      </c>
      <c r="C249" s="6"/>
      <c r="D249" s="36">
        <v>0.1065</v>
      </c>
    </row>
    <row r="250" spans="2:4" x14ac:dyDescent="0.35">
      <c r="B250" s="37">
        <v>0.18679999999999999</v>
      </c>
      <c r="C250" s="6"/>
      <c r="D250" s="37">
        <v>0.1</v>
      </c>
    </row>
    <row r="251" spans="2:4" x14ac:dyDescent="0.35">
      <c r="B251" s="36">
        <v>1.6000000000000001E-3</v>
      </c>
      <c r="C251" s="6"/>
      <c r="D251" s="36">
        <v>0.11119999999999999</v>
      </c>
    </row>
    <row r="252" spans="2:4" x14ac:dyDescent="0.35">
      <c r="B252" s="37">
        <v>0</v>
      </c>
      <c r="C252" s="6"/>
      <c r="D252" s="37">
        <v>0.1149</v>
      </c>
    </row>
    <row r="253" spans="2:4" x14ac:dyDescent="0.35">
      <c r="B253" s="36">
        <v>2.5999999999999999E-2</v>
      </c>
      <c r="C253" s="6"/>
      <c r="D253" s="36">
        <v>0.1111</v>
      </c>
    </row>
    <row r="254" spans="2:4" x14ac:dyDescent="0.35">
      <c r="B254" s="37">
        <v>0.14680000000000001</v>
      </c>
      <c r="C254" s="6"/>
      <c r="D254" s="37">
        <v>0.10589999999999999</v>
      </c>
    </row>
    <row r="255" spans="2:4" x14ac:dyDescent="0.35">
      <c r="B255" s="36">
        <v>0.19359999999999999</v>
      </c>
      <c r="C255" s="6"/>
      <c r="D255" s="36">
        <v>0.1074</v>
      </c>
    </row>
    <row r="256" spans="2:4" x14ac:dyDescent="0.35">
      <c r="B256" s="37">
        <v>0</v>
      </c>
      <c r="C256" s="6"/>
      <c r="D256" s="37">
        <v>0.1221</v>
      </c>
    </row>
    <row r="257" spans="2:4" x14ac:dyDescent="0.35">
      <c r="B257" s="36">
        <v>1.61E-2</v>
      </c>
      <c r="C257" s="6"/>
      <c r="D257" s="36">
        <v>9.9900000000000003E-2</v>
      </c>
    </row>
    <row r="258" spans="2:4" x14ac:dyDescent="0.35">
      <c r="B258" s="37">
        <v>0.13600000000000001</v>
      </c>
      <c r="C258" s="6"/>
      <c r="D258" s="37">
        <v>0.1065</v>
      </c>
    </row>
    <row r="259" spans="2:4" x14ac:dyDescent="0.35">
      <c r="B259" s="36">
        <v>0.1288</v>
      </c>
      <c r="C259" s="6"/>
      <c r="D259" s="36">
        <v>8.8800000000000004E-2</v>
      </c>
    </row>
    <row r="260" spans="2:4" x14ac:dyDescent="0.35">
      <c r="B260" s="37">
        <v>0.20949999999999999</v>
      </c>
      <c r="C260" s="6"/>
      <c r="D260" s="37">
        <v>0.1221</v>
      </c>
    </row>
    <row r="261" spans="2:4" x14ac:dyDescent="0.35">
      <c r="B261" s="36">
        <v>0.21709999999999999</v>
      </c>
      <c r="C261" s="6"/>
      <c r="D261" s="36">
        <v>0.1037</v>
      </c>
    </row>
    <row r="262" spans="2:4" x14ac:dyDescent="0.35">
      <c r="B262" s="37">
        <v>0.12540000000000001</v>
      </c>
      <c r="C262" s="6"/>
      <c r="D262" s="37">
        <v>9.9900000000000003E-2</v>
      </c>
    </row>
    <row r="263" spans="2:4" x14ac:dyDescent="0.35">
      <c r="B263" s="36">
        <v>6.0499999999999998E-2</v>
      </c>
      <c r="C263" s="6"/>
      <c r="D263" s="36">
        <v>0.1111</v>
      </c>
    </row>
    <row r="264" spans="2:4" x14ac:dyDescent="0.35">
      <c r="B264" s="37">
        <v>2.07E-2</v>
      </c>
      <c r="C264" s="6"/>
      <c r="D264" s="37">
        <v>0.1186</v>
      </c>
    </row>
    <row r="265" spans="2:4" x14ac:dyDescent="0.35">
      <c r="B265" s="36">
        <v>1.14E-2</v>
      </c>
      <c r="C265" s="6"/>
      <c r="D265" s="36">
        <v>0.1149</v>
      </c>
    </row>
    <row r="266" spans="2:4" x14ac:dyDescent="0.35">
      <c r="B266" s="37">
        <v>0.2482</v>
      </c>
      <c r="C266" s="6"/>
      <c r="D266" s="37">
        <v>9.6299999999999997E-2</v>
      </c>
    </row>
    <row r="267" spans="2:4" x14ac:dyDescent="0.35">
      <c r="B267" s="36">
        <v>0.23319999999999999</v>
      </c>
      <c r="C267" s="6"/>
      <c r="D267" s="36">
        <v>0.1298</v>
      </c>
    </row>
    <row r="268" spans="2:4" x14ac:dyDescent="0.35">
      <c r="B268" s="37">
        <v>0.12920000000000001</v>
      </c>
      <c r="C268" s="6"/>
      <c r="D268" s="37">
        <v>0.13719999999999999</v>
      </c>
    </row>
    <row r="269" spans="2:4" x14ac:dyDescent="0.35">
      <c r="B269" s="36">
        <v>0.1318</v>
      </c>
      <c r="C269" s="6"/>
      <c r="D269" s="36">
        <v>0.13489999999999999</v>
      </c>
    </row>
    <row r="270" spans="2:4" x14ac:dyDescent="0.35">
      <c r="B270" s="37">
        <v>0.12379999999999999</v>
      </c>
      <c r="C270" s="6"/>
      <c r="D270" s="37">
        <v>0.13489999999999999</v>
      </c>
    </row>
    <row r="271" spans="2:4" x14ac:dyDescent="0.35">
      <c r="B271" s="36">
        <v>0.2462</v>
      </c>
      <c r="C271" s="6"/>
      <c r="D271" s="36">
        <v>0.13059999999999999</v>
      </c>
    </row>
    <row r="272" spans="2:4" x14ac:dyDescent="0.35">
      <c r="B272" s="37">
        <v>0.22320000000000001</v>
      </c>
      <c r="C272" s="6"/>
      <c r="D272" s="37">
        <v>0.13159999999999999</v>
      </c>
    </row>
    <row r="273" spans="2:4" x14ac:dyDescent="0.35">
      <c r="B273" s="36">
        <v>0.18029999999999999</v>
      </c>
      <c r="C273" s="6"/>
      <c r="D273" s="36">
        <v>0.1343</v>
      </c>
    </row>
    <row r="274" spans="2:4" x14ac:dyDescent="0.35">
      <c r="B274" s="37">
        <v>0.1865</v>
      </c>
      <c r="C274" s="6"/>
      <c r="D274" s="37">
        <v>0.1527</v>
      </c>
    </row>
    <row r="275" spans="2:4" x14ac:dyDescent="0.35">
      <c r="B275" s="36">
        <v>0.19969999999999999</v>
      </c>
      <c r="C275" s="6"/>
      <c r="D275" s="36">
        <v>0.12989999999999999</v>
      </c>
    </row>
    <row r="276" spans="2:4" x14ac:dyDescent="0.35">
      <c r="B276" s="37">
        <v>2.6800000000000001E-2</v>
      </c>
      <c r="C276" s="6"/>
      <c r="D276" s="37">
        <v>0.1595</v>
      </c>
    </row>
    <row r="277" spans="2:4" x14ac:dyDescent="0.35">
      <c r="B277" s="36">
        <v>0.1419</v>
      </c>
      <c r="C277" s="6"/>
      <c r="D277" s="36">
        <v>0.15279999999999999</v>
      </c>
    </row>
    <row r="278" spans="2:4" x14ac:dyDescent="0.35">
      <c r="B278" s="37">
        <v>9.0700000000000003E-2</v>
      </c>
      <c r="C278" s="6"/>
      <c r="D278" s="37">
        <v>0.12690000000000001</v>
      </c>
    </row>
    <row r="279" spans="2:4" x14ac:dyDescent="0.35">
      <c r="B279" s="36">
        <v>0.23960000000000001</v>
      </c>
      <c r="C279" s="6"/>
      <c r="D279" s="36">
        <v>0.1409</v>
      </c>
    </row>
    <row r="280" spans="2:4" x14ac:dyDescent="0.35">
      <c r="B280" s="37">
        <v>5.3E-3</v>
      </c>
      <c r="C280" s="6"/>
      <c r="D280" s="37">
        <v>6.9199999999999998E-2</v>
      </c>
    </row>
    <row r="281" spans="2:4" x14ac:dyDescent="0.35">
      <c r="B281" s="36">
        <v>0.1072</v>
      </c>
      <c r="C281" s="6"/>
      <c r="D281" s="36">
        <v>9.6299999999999997E-2</v>
      </c>
    </row>
    <row r="282" spans="2:4" x14ac:dyDescent="0.35">
      <c r="B282" s="37">
        <v>0.21590000000000001</v>
      </c>
      <c r="C282" s="6"/>
      <c r="D282" s="37">
        <v>5.79E-2</v>
      </c>
    </row>
    <row r="283" spans="2:4" x14ac:dyDescent="0.35">
      <c r="B283" s="36">
        <v>0</v>
      </c>
      <c r="C283" s="6"/>
      <c r="D283" s="36">
        <v>6.0299999999999999E-2</v>
      </c>
    </row>
    <row r="284" spans="2:4" x14ac:dyDescent="0.35">
      <c r="B284" s="37">
        <v>5.74E-2</v>
      </c>
      <c r="C284" s="6"/>
      <c r="D284" s="37">
        <v>5.4199999999999998E-2</v>
      </c>
    </row>
    <row r="285" spans="2:4" x14ac:dyDescent="0.35">
      <c r="B285" s="36">
        <v>1.66E-2</v>
      </c>
      <c r="C285" s="6"/>
      <c r="D285" s="36">
        <v>7.9000000000000001E-2</v>
      </c>
    </row>
    <row r="286" spans="2:4" x14ac:dyDescent="0.35">
      <c r="B286" s="37">
        <v>0.17829999999999999</v>
      </c>
      <c r="C286" s="6"/>
      <c r="D286" s="37">
        <v>8.4900000000000003E-2</v>
      </c>
    </row>
    <row r="287" spans="2:4" x14ac:dyDescent="0.35">
      <c r="B287" s="36">
        <v>0.13450000000000001</v>
      </c>
      <c r="C287" s="6"/>
      <c r="D287" s="36">
        <v>5.9900000000000002E-2</v>
      </c>
    </row>
    <row r="288" spans="2:4" x14ac:dyDescent="0.35">
      <c r="B288" s="37">
        <v>5.04E-2</v>
      </c>
      <c r="C288" s="6"/>
      <c r="D288" s="37">
        <v>0.1065</v>
      </c>
    </row>
    <row r="289" spans="2:4" x14ac:dyDescent="0.35">
      <c r="B289" s="36">
        <v>0.13239999999999999</v>
      </c>
      <c r="C289" s="6"/>
      <c r="D289" s="36">
        <v>0.1099</v>
      </c>
    </row>
    <row r="290" spans="2:4" x14ac:dyDescent="0.35">
      <c r="B290" s="37">
        <v>3.2099999999999997E-2</v>
      </c>
      <c r="C290" s="6"/>
      <c r="D290" s="37">
        <v>0.1074</v>
      </c>
    </row>
    <row r="291" spans="2:4" x14ac:dyDescent="0.35">
      <c r="B291" s="36">
        <v>0.1138</v>
      </c>
      <c r="C291" s="6"/>
      <c r="D291" s="36">
        <v>0.11990000000000001</v>
      </c>
    </row>
    <row r="292" spans="2:4" x14ac:dyDescent="0.35">
      <c r="B292" s="37">
        <v>8.8800000000000004E-2</v>
      </c>
      <c r="C292" s="6"/>
      <c r="D292" s="37">
        <v>9.9099999999999994E-2</v>
      </c>
    </row>
    <row r="293" spans="2:4" x14ac:dyDescent="0.35">
      <c r="B293" s="36">
        <v>0.1605</v>
      </c>
      <c r="C293" s="6"/>
      <c r="D293" s="36">
        <v>0.1472</v>
      </c>
    </row>
    <row r="294" spans="2:4" x14ac:dyDescent="0.35">
      <c r="B294" s="37">
        <v>8.4500000000000006E-2</v>
      </c>
      <c r="C294" s="6"/>
      <c r="D294" s="37">
        <v>0.1361</v>
      </c>
    </row>
    <row r="295" spans="2:4" x14ac:dyDescent="0.35">
      <c r="B295" s="36">
        <v>1.3899999999999999E-2</v>
      </c>
      <c r="C295" s="6"/>
      <c r="D295" s="36">
        <v>0.1268</v>
      </c>
    </row>
    <row r="296" spans="2:4" x14ac:dyDescent="0.35">
      <c r="B296" s="37">
        <v>0.16320000000000001</v>
      </c>
      <c r="C296" s="6"/>
      <c r="D296" s="37">
        <v>0.12989999999999999</v>
      </c>
    </row>
    <row r="297" spans="2:4" x14ac:dyDescent="0.35">
      <c r="B297" s="36">
        <v>2.1999999999999999E-2</v>
      </c>
      <c r="C297" s="6"/>
      <c r="D297" s="36">
        <v>0.13489999999999999</v>
      </c>
    </row>
    <row r="298" spans="2:4" x14ac:dyDescent="0.35">
      <c r="B298" s="37">
        <v>4.5999999999999999E-3</v>
      </c>
      <c r="C298" s="6"/>
      <c r="D298" s="37">
        <v>0.15579999999999999</v>
      </c>
    </row>
    <row r="299" spans="2:4" x14ac:dyDescent="0.35">
      <c r="B299" s="36">
        <v>0.1515</v>
      </c>
      <c r="C299" s="6"/>
      <c r="D299" s="36">
        <v>7.3999999999999996E-2</v>
      </c>
    </row>
    <row r="300" spans="2:4" x14ac:dyDescent="0.35">
      <c r="B300" s="37">
        <v>2.8E-3</v>
      </c>
      <c r="C300" s="6"/>
      <c r="D300" s="37">
        <v>8.4900000000000003E-2</v>
      </c>
    </row>
    <row r="301" spans="2:4" x14ac:dyDescent="0.35">
      <c r="B301" s="36">
        <v>0.1017</v>
      </c>
      <c r="C301" s="6"/>
      <c r="D301" s="36">
        <v>6.6199999999999995E-2</v>
      </c>
    </row>
    <row r="302" spans="2:4" x14ac:dyDescent="0.35">
      <c r="B302" s="37">
        <v>6.3799999999999996E-2</v>
      </c>
      <c r="C302" s="6"/>
      <c r="D302" s="37">
        <v>5.4199999999999998E-2</v>
      </c>
    </row>
    <row r="303" spans="2:4" x14ac:dyDescent="0.35">
      <c r="B303" s="36">
        <v>1.4E-2</v>
      </c>
      <c r="C303" s="6"/>
      <c r="D303" s="36">
        <v>6.0299999999999999E-2</v>
      </c>
    </row>
    <row r="304" spans="2:4" x14ac:dyDescent="0.35">
      <c r="B304" s="37">
        <v>1.8599999999999998E-2</v>
      </c>
      <c r="C304" s="6"/>
      <c r="D304" s="37">
        <v>7.6799999999999993E-2</v>
      </c>
    </row>
    <row r="305" spans="2:4" x14ac:dyDescent="0.35">
      <c r="B305" s="36">
        <v>3.3000000000000002E-2</v>
      </c>
      <c r="C305" s="6"/>
      <c r="D305" s="36">
        <v>7.4899999999999994E-2</v>
      </c>
    </row>
    <row r="306" spans="2:4" x14ac:dyDescent="0.35">
      <c r="B306" s="37">
        <v>8.6699999999999999E-2</v>
      </c>
      <c r="C306" s="6"/>
      <c r="D306" s="37">
        <v>9.3200000000000005E-2</v>
      </c>
    </row>
    <row r="307" spans="2:4" x14ac:dyDescent="0.35">
      <c r="B307" s="36">
        <v>0.10639999999999999</v>
      </c>
      <c r="C307" s="6"/>
      <c r="D307" s="36">
        <v>7.51E-2</v>
      </c>
    </row>
    <row r="308" spans="2:4" x14ac:dyDescent="0.35">
      <c r="B308" s="37">
        <v>3.4000000000000002E-2</v>
      </c>
      <c r="C308" s="6"/>
      <c r="D308" s="37">
        <v>7.6600000000000001E-2</v>
      </c>
    </row>
    <row r="309" spans="2:4" x14ac:dyDescent="0.35">
      <c r="B309" s="36">
        <v>1.9400000000000001E-2</v>
      </c>
      <c r="C309" s="6"/>
      <c r="D309" s="36">
        <v>9.6299999999999997E-2</v>
      </c>
    </row>
    <row r="310" spans="2:4" x14ac:dyDescent="0.35">
      <c r="B310" s="37">
        <v>0.1171</v>
      </c>
      <c r="C310" s="6"/>
      <c r="D310" s="37">
        <v>5.79E-2</v>
      </c>
    </row>
    <row r="311" spans="2:4" x14ac:dyDescent="0.35">
      <c r="B311" s="36">
        <v>0</v>
      </c>
      <c r="C311" s="6"/>
      <c r="D311" s="36">
        <v>8.4900000000000003E-2</v>
      </c>
    </row>
    <row r="312" spans="2:4" x14ac:dyDescent="0.35">
      <c r="B312" s="37">
        <v>0.2077</v>
      </c>
      <c r="C312" s="6"/>
      <c r="D312" s="37">
        <v>6.54E-2</v>
      </c>
    </row>
    <row r="313" spans="2:4" x14ac:dyDescent="0.35">
      <c r="B313" s="36">
        <v>0.1678</v>
      </c>
      <c r="C313" s="6"/>
      <c r="D313" s="36">
        <v>7.2900000000000006E-2</v>
      </c>
    </row>
    <row r="314" spans="2:4" x14ac:dyDescent="0.35">
      <c r="B314" s="37">
        <v>1.0699999999999999E-2</v>
      </c>
      <c r="C314" s="6"/>
      <c r="D314" s="37">
        <v>7.4899999999999994E-2</v>
      </c>
    </row>
    <row r="315" spans="2:4" x14ac:dyDescent="0.35">
      <c r="B315" s="36">
        <v>0.1898</v>
      </c>
      <c r="C315" s="6"/>
      <c r="D315" s="36">
        <v>7.4899999999999994E-2</v>
      </c>
    </row>
    <row r="316" spans="2:4" x14ac:dyDescent="0.35">
      <c r="B316" s="37">
        <v>6.1699999999999998E-2</v>
      </c>
      <c r="C316" s="6"/>
      <c r="D316" s="37">
        <v>8.8999999999999996E-2</v>
      </c>
    </row>
    <row r="317" spans="2:4" x14ac:dyDescent="0.35">
      <c r="B317" s="36">
        <v>0.24210000000000001</v>
      </c>
      <c r="C317" s="6"/>
      <c r="D317" s="36">
        <v>8.9399999999999993E-2</v>
      </c>
    </row>
    <row r="318" spans="2:4" x14ac:dyDescent="0.35">
      <c r="B318" s="37">
        <v>0.14610000000000001</v>
      </c>
      <c r="C318" s="6"/>
      <c r="D318" s="37">
        <v>6.9900000000000004E-2</v>
      </c>
    </row>
    <row r="319" spans="2:4" x14ac:dyDescent="0.35">
      <c r="B319" s="36">
        <v>5.8700000000000002E-2</v>
      </c>
      <c r="C319" s="6"/>
      <c r="D319" s="36">
        <v>7.8799999999999995E-2</v>
      </c>
    </row>
    <row r="320" spans="2:4" x14ac:dyDescent="0.35">
      <c r="B320" s="37">
        <v>5.5199999999999999E-2</v>
      </c>
      <c r="C320" s="6"/>
      <c r="D320" s="37">
        <v>6.0299999999999999E-2</v>
      </c>
    </row>
    <row r="321" spans="2:4" x14ac:dyDescent="0.35">
      <c r="B321" s="36">
        <v>8.8999999999999996E-2</v>
      </c>
      <c r="C321" s="6"/>
      <c r="D321" s="36">
        <v>7.1400000000000005E-2</v>
      </c>
    </row>
    <row r="322" spans="2:4" x14ac:dyDescent="0.35">
      <c r="B322" s="37">
        <v>0.1255</v>
      </c>
      <c r="C322" s="6"/>
      <c r="D322" s="37">
        <v>7.4899999999999994E-2</v>
      </c>
    </row>
    <row r="323" spans="2:4" x14ac:dyDescent="0.35">
      <c r="B323" s="36">
        <v>0.1094</v>
      </c>
      <c r="C323" s="6"/>
      <c r="D323" s="36">
        <v>6.54E-2</v>
      </c>
    </row>
    <row r="324" spans="2:4" x14ac:dyDescent="0.35">
      <c r="B324" s="37">
        <v>7.85E-2</v>
      </c>
      <c r="C324" s="6"/>
      <c r="D324" s="37">
        <v>7.2900000000000006E-2</v>
      </c>
    </row>
    <row r="325" spans="2:4" x14ac:dyDescent="0.35">
      <c r="B325" s="36">
        <v>9.6100000000000005E-2</v>
      </c>
      <c r="C325" s="6"/>
      <c r="D325" s="36">
        <v>8.4900000000000003E-2</v>
      </c>
    </row>
    <row r="326" spans="2:4" x14ac:dyDescent="0.35">
      <c r="B326" s="37">
        <v>4.8099999999999997E-2</v>
      </c>
      <c r="C326" s="6"/>
      <c r="D326" s="37">
        <v>7.4200000000000002E-2</v>
      </c>
    </row>
    <row r="327" spans="2:4" x14ac:dyDescent="0.35">
      <c r="B327" s="36">
        <v>0.1129</v>
      </c>
      <c r="C327" s="6"/>
      <c r="D327" s="36">
        <v>6.9900000000000004E-2</v>
      </c>
    </row>
    <row r="328" spans="2:4" x14ac:dyDescent="0.35">
      <c r="B328" s="37">
        <v>0.219</v>
      </c>
      <c r="C328" s="6"/>
      <c r="D328" s="37">
        <v>7.9000000000000001E-2</v>
      </c>
    </row>
    <row r="329" spans="2:4" x14ac:dyDescent="0.35">
      <c r="B329" s="36">
        <v>0.12509999999999999</v>
      </c>
      <c r="C329" s="6"/>
      <c r="D329" s="36">
        <v>8.8999999999999996E-2</v>
      </c>
    </row>
    <row r="330" spans="2:4" x14ac:dyDescent="0.35">
      <c r="B330" s="37">
        <v>0.14449999999999999</v>
      </c>
      <c r="C330" s="6"/>
      <c r="D330" s="37">
        <v>5.9900000000000002E-2</v>
      </c>
    </row>
    <row r="331" spans="2:4" x14ac:dyDescent="0.35">
      <c r="B331" s="36">
        <v>0.18290000000000001</v>
      </c>
      <c r="C331" s="6"/>
      <c r="D331" s="36">
        <v>5.9900000000000002E-2</v>
      </c>
    </row>
    <row r="332" spans="2:4" x14ac:dyDescent="0.35">
      <c r="B332" s="37">
        <v>0.2636</v>
      </c>
      <c r="C332" s="6"/>
      <c r="D332" s="37">
        <v>7.4899999999999994E-2</v>
      </c>
    </row>
    <row r="333" spans="2:4" x14ac:dyDescent="0.35">
      <c r="B333" s="36">
        <v>0.1273</v>
      </c>
      <c r="C333" s="6"/>
      <c r="D333" s="36">
        <v>7.6600000000000001E-2</v>
      </c>
    </row>
    <row r="334" spans="2:4" x14ac:dyDescent="0.35">
      <c r="B334" s="37">
        <v>5.1999999999999998E-3</v>
      </c>
      <c r="C334" s="6"/>
      <c r="D334" s="37">
        <v>7.6600000000000001E-2</v>
      </c>
    </row>
    <row r="335" spans="2:4" x14ac:dyDescent="0.35">
      <c r="B335" s="36">
        <v>0.1983</v>
      </c>
      <c r="C335" s="6"/>
      <c r="D335" s="36">
        <v>7.3700000000000002E-2</v>
      </c>
    </row>
    <row r="336" spans="2:4" x14ac:dyDescent="0.35">
      <c r="B336" s="37">
        <v>9.0999999999999998E-2</v>
      </c>
      <c r="C336" s="6"/>
      <c r="D336" s="37">
        <v>7.51E-2</v>
      </c>
    </row>
    <row r="337" spans="2:4" x14ac:dyDescent="0.35">
      <c r="B337" s="36">
        <v>5.91E-2</v>
      </c>
      <c r="C337" s="6"/>
      <c r="D337" s="36">
        <v>5.9900000000000002E-2</v>
      </c>
    </row>
    <row r="338" spans="2:4" x14ac:dyDescent="0.35">
      <c r="B338" s="37">
        <v>6.2600000000000003E-2</v>
      </c>
      <c r="C338" s="6"/>
      <c r="D338" s="37">
        <v>5.4199999999999998E-2</v>
      </c>
    </row>
    <row r="339" spans="2:4" x14ac:dyDescent="0.35">
      <c r="B339" s="36">
        <v>1.15E-2</v>
      </c>
      <c r="C339" s="6"/>
      <c r="D339" s="36">
        <v>7.3700000000000002E-2</v>
      </c>
    </row>
    <row r="340" spans="2:4" x14ac:dyDescent="0.35">
      <c r="B340" s="37">
        <v>5.0700000000000002E-2</v>
      </c>
      <c r="C340" s="6"/>
      <c r="D340" s="37">
        <v>7.51E-2</v>
      </c>
    </row>
    <row r="341" spans="2:4" x14ac:dyDescent="0.35">
      <c r="B341" s="36">
        <v>0.1845</v>
      </c>
      <c r="C341" s="6"/>
      <c r="D341" s="36">
        <v>6.6199999999999995E-2</v>
      </c>
    </row>
    <row r="342" spans="2:4" x14ac:dyDescent="0.35">
      <c r="B342" s="37">
        <v>6.0000000000000001E-3</v>
      </c>
      <c r="C342" s="6"/>
      <c r="D342" s="37">
        <v>6.9199999999999998E-2</v>
      </c>
    </row>
    <row r="343" spans="2:4" x14ac:dyDescent="0.35">
      <c r="B343" s="36">
        <v>4.6800000000000001E-2</v>
      </c>
      <c r="C343" s="6"/>
      <c r="D343" s="36">
        <v>8.4900000000000003E-2</v>
      </c>
    </row>
    <row r="344" spans="2:4" x14ac:dyDescent="0.35">
      <c r="B344" s="37">
        <v>3.1600000000000003E-2</v>
      </c>
      <c r="C344" s="6"/>
      <c r="D344" s="37">
        <v>8.4900000000000003E-2</v>
      </c>
    </row>
    <row r="345" spans="2:4" x14ac:dyDescent="0.35">
      <c r="B345" s="36">
        <v>0.1232</v>
      </c>
      <c r="C345" s="6"/>
      <c r="D345" s="36">
        <v>0.1099</v>
      </c>
    </row>
    <row r="346" spans="2:4" x14ac:dyDescent="0.35">
      <c r="B346" s="37">
        <v>0.13769999999999999</v>
      </c>
      <c r="C346" s="6"/>
      <c r="D346" s="37">
        <v>0.11990000000000001</v>
      </c>
    </row>
    <row r="347" spans="2:4" x14ac:dyDescent="0.35">
      <c r="B347" s="36">
        <v>7.1300000000000002E-2</v>
      </c>
      <c r="C347" s="6"/>
      <c r="D347" s="36">
        <v>0.1186</v>
      </c>
    </row>
    <row r="348" spans="2:4" x14ac:dyDescent="0.35">
      <c r="B348" s="37">
        <v>8.9200000000000002E-2</v>
      </c>
      <c r="C348" s="6"/>
      <c r="D348" s="37">
        <v>0.11990000000000001</v>
      </c>
    </row>
    <row r="349" spans="2:4" x14ac:dyDescent="0.35">
      <c r="B349" s="36">
        <v>0.1946</v>
      </c>
      <c r="C349" s="6"/>
      <c r="D349" s="36">
        <v>0.1099</v>
      </c>
    </row>
    <row r="350" spans="2:4" x14ac:dyDescent="0.35">
      <c r="B350" s="37">
        <v>9.5799999999999996E-2</v>
      </c>
      <c r="C350" s="6"/>
      <c r="D350" s="37">
        <v>0.1037</v>
      </c>
    </row>
    <row r="351" spans="2:4" x14ac:dyDescent="0.35">
      <c r="B351" s="36">
        <v>0.21029999999999999</v>
      </c>
      <c r="C351" s="6"/>
      <c r="D351" s="36">
        <v>0.11990000000000001</v>
      </c>
    </row>
    <row r="352" spans="2:4" x14ac:dyDescent="0.35">
      <c r="B352" s="37">
        <v>0.16059999999999999</v>
      </c>
      <c r="C352" s="6"/>
      <c r="D352" s="37">
        <v>0.11990000000000001</v>
      </c>
    </row>
    <row r="353" spans="2:4" x14ac:dyDescent="0.35">
      <c r="B353" s="36">
        <v>7.6300000000000007E-2</v>
      </c>
      <c r="C353" s="6"/>
      <c r="D353" s="36">
        <v>9.9900000000000003E-2</v>
      </c>
    </row>
    <row r="354" spans="2:4" x14ac:dyDescent="0.35">
      <c r="B354" s="37">
        <v>0.14419999999999999</v>
      </c>
      <c r="C354" s="6"/>
      <c r="D354" s="37">
        <v>0.1</v>
      </c>
    </row>
    <row r="355" spans="2:4" x14ac:dyDescent="0.35">
      <c r="B355" s="36">
        <v>7.7499999999999999E-2</v>
      </c>
      <c r="C355" s="6"/>
      <c r="D355" s="36">
        <v>0.1099</v>
      </c>
    </row>
    <row r="356" spans="2:4" x14ac:dyDescent="0.35">
      <c r="B356" s="37">
        <v>8.2400000000000001E-2</v>
      </c>
      <c r="C356" s="6"/>
      <c r="D356" s="37">
        <v>0.1149</v>
      </c>
    </row>
    <row r="357" spans="2:4" x14ac:dyDescent="0.35">
      <c r="B357" s="36">
        <v>7.3999999999999996E-2</v>
      </c>
      <c r="C357" s="6"/>
      <c r="D357" s="36">
        <v>0.1149</v>
      </c>
    </row>
    <row r="358" spans="2:4" x14ac:dyDescent="0.35">
      <c r="B358" s="37">
        <v>0.1195</v>
      </c>
      <c r="C358" s="6"/>
      <c r="D358" s="37">
        <v>0.1099</v>
      </c>
    </row>
    <row r="359" spans="2:4" x14ac:dyDescent="0.35">
      <c r="B359" s="36">
        <v>3.1E-2</v>
      </c>
      <c r="C359" s="6"/>
      <c r="D359" s="36">
        <v>0.1221</v>
      </c>
    </row>
    <row r="360" spans="2:4" x14ac:dyDescent="0.35">
      <c r="B360" s="37">
        <v>0.05</v>
      </c>
      <c r="C360" s="6"/>
      <c r="D360" s="37">
        <v>8.8800000000000004E-2</v>
      </c>
    </row>
    <row r="361" spans="2:4" x14ac:dyDescent="0.35">
      <c r="B361" s="36">
        <v>0.03</v>
      </c>
      <c r="C361" s="6"/>
      <c r="D361" s="36">
        <v>0.1099</v>
      </c>
    </row>
    <row r="362" spans="2:4" x14ac:dyDescent="0.35">
      <c r="B362" s="37">
        <v>2.9100000000000001E-2</v>
      </c>
      <c r="C362" s="6"/>
      <c r="D362" s="37">
        <v>0.1242</v>
      </c>
    </row>
    <row r="363" spans="2:4" x14ac:dyDescent="0.35">
      <c r="B363" s="36">
        <v>2.5000000000000001E-2</v>
      </c>
      <c r="C363" s="6"/>
      <c r="D363" s="36">
        <v>0.12690000000000001</v>
      </c>
    </row>
    <row r="364" spans="2:4" x14ac:dyDescent="0.35">
      <c r="B364" s="37">
        <v>2.7900000000000001E-2</v>
      </c>
      <c r="C364" s="6"/>
      <c r="D364" s="37">
        <v>9.6299999999999997E-2</v>
      </c>
    </row>
    <row r="365" spans="2:4" x14ac:dyDescent="0.35">
      <c r="B365" s="36">
        <v>0.1925</v>
      </c>
      <c r="C365" s="6"/>
      <c r="D365" s="36">
        <v>9.6199999999999994E-2</v>
      </c>
    </row>
    <row r="366" spans="2:4" x14ac:dyDescent="0.35">
      <c r="B366" s="37">
        <v>6.7000000000000002E-3</v>
      </c>
      <c r="C366" s="6"/>
      <c r="D366" s="37">
        <v>0.1149</v>
      </c>
    </row>
    <row r="367" spans="2:4" x14ac:dyDescent="0.35">
      <c r="B367" s="36">
        <v>2.6200000000000001E-2</v>
      </c>
      <c r="C367" s="6"/>
      <c r="D367" s="36">
        <v>9.6199999999999994E-2</v>
      </c>
    </row>
    <row r="368" spans="2:4" x14ac:dyDescent="0.35">
      <c r="B368" s="37">
        <v>3.9600000000000003E-2</v>
      </c>
      <c r="C368" s="6"/>
      <c r="D368" s="37">
        <v>0.12690000000000001</v>
      </c>
    </row>
    <row r="369" spans="2:4" x14ac:dyDescent="0.35">
      <c r="B369" s="36">
        <v>7.0900000000000005E-2</v>
      </c>
      <c r="C369" s="6"/>
      <c r="D369" s="36">
        <v>0.1074</v>
      </c>
    </row>
    <row r="370" spans="2:4" x14ac:dyDescent="0.35">
      <c r="B370" s="37">
        <v>4.7399999999999998E-2</v>
      </c>
      <c r="C370" s="6"/>
      <c r="D370" s="37">
        <v>0.1242</v>
      </c>
    </row>
    <row r="371" spans="2:4" x14ac:dyDescent="0.35">
      <c r="B371" s="36">
        <v>0.15679999999999999</v>
      </c>
      <c r="C371" s="6"/>
      <c r="D371" s="36">
        <v>0.1242</v>
      </c>
    </row>
    <row r="372" spans="2:4" x14ac:dyDescent="0.35">
      <c r="B372" s="37">
        <v>0.183</v>
      </c>
      <c r="C372" s="6"/>
      <c r="D372" s="37">
        <v>0.1111</v>
      </c>
    </row>
    <row r="373" spans="2:4" x14ac:dyDescent="0.35">
      <c r="B373" s="36">
        <v>0.1173</v>
      </c>
      <c r="C373" s="6"/>
      <c r="D373" s="36">
        <v>0.1111</v>
      </c>
    </row>
    <row r="374" spans="2:4" x14ac:dyDescent="0.35">
      <c r="B374" s="37">
        <v>0.18890000000000001</v>
      </c>
      <c r="C374" s="6"/>
      <c r="D374" s="37">
        <v>8.8800000000000004E-2</v>
      </c>
    </row>
    <row r="375" spans="2:4" x14ac:dyDescent="0.35">
      <c r="B375" s="36">
        <v>0.2155</v>
      </c>
      <c r="C375" s="6"/>
      <c r="D375" s="36">
        <v>0.1111</v>
      </c>
    </row>
    <row r="376" spans="2:4" x14ac:dyDescent="0.35">
      <c r="B376" s="37">
        <v>0.21329999999999999</v>
      </c>
      <c r="C376" s="6"/>
      <c r="D376" s="37">
        <v>0.1149</v>
      </c>
    </row>
    <row r="377" spans="2:4" x14ac:dyDescent="0.35">
      <c r="B377" s="36">
        <v>6.6900000000000001E-2</v>
      </c>
      <c r="C377" s="6"/>
      <c r="D377" s="36">
        <v>9.9900000000000003E-2</v>
      </c>
    </row>
    <row r="378" spans="2:4" x14ac:dyDescent="0.35">
      <c r="B378" s="37">
        <v>3.6600000000000001E-2</v>
      </c>
      <c r="C378" s="6"/>
      <c r="D378" s="37">
        <v>0.10589999999999999</v>
      </c>
    </row>
    <row r="379" spans="2:4" x14ac:dyDescent="0.35">
      <c r="B379" s="36">
        <v>0.19289999999999999</v>
      </c>
      <c r="C379" s="6"/>
      <c r="D379" s="36">
        <v>0.1074</v>
      </c>
    </row>
    <row r="380" spans="2:4" x14ac:dyDescent="0.35">
      <c r="B380" s="37">
        <v>9.8599999999999993E-2</v>
      </c>
      <c r="C380" s="6"/>
      <c r="D380" s="37">
        <v>9.9099999999999994E-2</v>
      </c>
    </row>
    <row r="381" spans="2:4" x14ac:dyDescent="0.35">
      <c r="B381" s="36">
        <v>0.22739999999999999</v>
      </c>
      <c r="C381" s="6"/>
      <c r="D381" s="36">
        <v>0.1037</v>
      </c>
    </row>
    <row r="382" spans="2:4" x14ac:dyDescent="0.35">
      <c r="B382" s="37">
        <v>0.1933</v>
      </c>
      <c r="C382" s="6"/>
      <c r="D382" s="37">
        <v>0.1</v>
      </c>
    </row>
    <row r="383" spans="2:4" x14ac:dyDescent="0.35">
      <c r="B383" s="36">
        <v>3.73E-2</v>
      </c>
      <c r="C383" s="6"/>
      <c r="D383" s="36">
        <v>0.11260000000000001</v>
      </c>
    </row>
    <row r="384" spans="2:4" x14ac:dyDescent="0.35">
      <c r="B384" s="37">
        <v>5.8900000000000001E-2</v>
      </c>
      <c r="C384" s="6"/>
      <c r="D384" s="37">
        <v>0.12230000000000001</v>
      </c>
    </row>
    <row r="385" spans="2:4" x14ac:dyDescent="0.35">
      <c r="B385" s="36">
        <v>8.3299999999999999E-2</v>
      </c>
      <c r="C385" s="6"/>
      <c r="D385" s="36">
        <v>0.13059999999999999</v>
      </c>
    </row>
    <row r="386" spans="2:4" x14ac:dyDescent="0.35">
      <c r="B386" s="37">
        <v>0.1447</v>
      </c>
      <c r="C386" s="6"/>
      <c r="D386" s="37">
        <v>0.14219999999999999</v>
      </c>
    </row>
    <row r="387" spans="2:4" x14ac:dyDescent="0.35">
      <c r="B387" s="36">
        <v>7.6300000000000007E-2</v>
      </c>
      <c r="C387" s="6"/>
      <c r="D387" s="36">
        <v>0.13489999999999999</v>
      </c>
    </row>
    <row r="388" spans="2:4" x14ac:dyDescent="0.35">
      <c r="B388" s="37">
        <v>0.21529999999999999</v>
      </c>
      <c r="C388" s="6"/>
      <c r="D388" s="37">
        <v>0.13789999999999999</v>
      </c>
    </row>
    <row r="389" spans="2:4" x14ac:dyDescent="0.35">
      <c r="B389" s="36">
        <v>7.3300000000000004E-2</v>
      </c>
      <c r="C389" s="6"/>
      <c r="D389" s="36">
        <v>0.13980000000000001</v>
      </c>
    </row>
    <row r="390" spans="2:4" x14ac:dyDescent="0.35">
      <c r="B390" s="37">
        <v>0.16259999999999999</v>
      </c>
      <c r="C390" s="6"/>
      <c r="D390" s="37">
        <v>0.12989999999999999</v>
      </c>
    </row>
    <row r="391" spans="2:4" x14ac:dyDescent="0.35">
      <c r="B391" s="36">
        <v>0.156</v>
      </c>
      <c r="C391" s="6"/>
      <c r="D391" s="36">
        <v>0.1298</v>
      </c>
    </row>
    <row r="392" spans="2:4" x14ac:dyDescent="0.35">
      <c r="B392" s="37">
        <v>0.1173</v>
      </c>
      <c r="C392" s="6"/>
      <c r="D392" s="37">
        <v>0.13489999999999999</v>
      </c>
    </row>
    <row r="393" spans="2:4" x14ac:dyDescent="0.35">
      <c r="B393" s="36">
        <v>0.18820000000000001</v>
      </c>
      <c r="C393" s="6"/>
      <c r="D393" s="36">
        <v>0.13159999999999999</v>
      </c>
    </row>
    <row r="394" spans="2:4" x14ac:dyDescent="0.35">
      <c r="B394" s="37">
        <v>1.12E-2</v>
      </c>
      <c r="C394" s="6"/>
      <c r="D394" s="37">
        <v>0.13220000000000001</v>
      </c>
    </row>
    <row r="395" spans="2:4" x14ac:dyDescent="0.35">
      <c r="B395" s="36">
        <v>9.4299999999999995E-2</v>
      </c>
      <c r="C395" s="6"/>
      <c r="D395" s="36">
        <v>0.15959999999999999</v>
      </c>
    </row>
    <row r="396" spans="2:4" x14ac:dyDescent="0.35">
      <c r="B396" s="37">
        <v>2.7400000000000001E-2</v>
      </c>
      <c r="C396" s="6"/>
      <c r="D396" s="37">
        <v>0.12989999999999999</v>
      </c>
    </row>
    <row r="397" spans="2:4" x14ac:dyDescent="0.35">
      <c r="B397" s="36">
        <v>7.6399999999999996E-2</v>
      </c>
      <c r="C397" s="6"/>
      <c r="D397" s="36">
        <v>0.15229999999999999</v>
      </c>
    </row>
    <row r="398" spans="2:4" x14ac:dyDescent="0.35">
      <c r="B398" s="37">
        <v>5.4899999999999997E-2</v>
      </c>
      <c r="C398" s="6"/>
      <c r="D398" s="37">
        <v>0.12989999999999999</v>
      </c>
    </row>
    <row r="399" spans="2:4" x14ac:dyDescent="0.35">
      <c r="B399" s="36">
        <v>0.13059999999999999</v>
      </c>
      <c r="C399" s="6"/>
      <c r="D399" s="36">
        <v>0.13109999999999999</v>
      </c>
    </row>
    <row r="400" spans="2:4" x14ac:dyDescent="0.35">
      <c r="B400" s="37">
        <v>0.13700000000000001</v>
      </c>
      <c r="C400" s="6"/>
      <c r="D400" s="37">
        <v>0.13489999999999999</v>
      </c>
    </row>
    <row r="401" spans="2:4" x14ac:dyDescent="0.35">
      <c r="B401" s="36">
        <v>0.1144</v>
      </c>
      <c r="C401" s="6"/>
      <c r="D401" s="36">
        <v>0.1399</v>
      </c>
    </row>
    <row r="402" spans="2:4" x14ac:dyDescent="0.35">
      <c r="B402" s="37">
        <v>4.6399999999999997E-2</v>
      </c>
      <c r="C402" s="6"/>
      <c r="D402" s="37">
        <v>0.1719</v>
      </c>
    </row>
    <row r="403" spans="2:4" x14ac:dyDescent="0.35">
      <c r="B403" s="36">
        <v>6.2399999999999997E-2</v>
      </c>
      <c r="C403" s="6"/>
      <c r="D403" s="36">
        <v>0.15279999999999999</v>
      </c>
    </row>
    <row r="404" spans="2:4" x14ac:dyDescent="0.35">
      <c r="B404" s="37">
        <v>6.8199999999999997E-2</v>
      </c>
      <c r="C404" s="6"/>
      <c r="D404" s="37">
        <v>0.1454</v>
      </c>
    </row>
    <row r="405" spans="2:4" x14ac:dyDescent="0.35">
      <c r="B405" s="36">
        <v>0.1178</v>
      </c>
      <c r="C405" s="6"/>
      <c r="D405" s="36">
        <v>0.15049999999999999</v>
      </c>
    </row>
    <row r="406" spans="2:4" x14ac:dyDescent="0.35">
      <c r="B406" s="37">
        <v>0.18870000000000001</v>
      </c>
      <c r="C406" s="6"/>
      <c r="D406" s="37">
        <v>0.1484</v>
      </c>
    </row>
    <row r="407" spans="2:4" x14ac:dyDescent="0.35">
      <c r="B407" s="36">
        <v>0.13500000000000001</v>
      </c>
      <c r="C407" s="6"/>
      <c r="D407" s="36">
        <v>0.16489999999999999</v>
      </c>
    </row>
    <row r="408" spans="2:4" x14ac:dyDescent="0.35">
      <c r="B408" s="37">
        <v>0.05</v>
      </c>
      <c r="C408" s="6"/>
      <c r="D408" s="37">
        <v>0.16</v>
      </c>
    </row>
    <row r="409" spans="2:4" x14ac:dyDescent="0.35">
      <c r="B409" s="36">
        <v>2.86E-2</v>
      </c>
      <c r="C409" s="6"/>
      <c r="D409" s="36">
        <v>0.152</v>
      </c>
    </row>
    <row r="410" spans="2:4" x14ac:dyDescent="0.35">
      <c r="B410" s="37">
        <v>0.1076</v>
      </c>
      <c r="C410" s="6"/>
      <c r="D410" s="37">
        <v>8.4900000000000003E-2</v>
      </c>
    </row>
    <row r="411" spans="2:4" x14ac:dyDescent="0.35">
      <c r="B411" s="36">
        <v>0.1046</v>
      </c>
      <c r="C411" s="6"/>
      <c r="D411" s="36">
        <v>6.1699999999999998E-2</v>
      </c>
    </row>
    <row r="412" spans="2:4" x14ac:dyDescent="0.35">
      <c r="B412" s="37">
        <v>5.3999999999999999E-2</v>
      </c>
      <c r="C412" s="6"/>
      <c r="D412" s="37">
        <v>7.8799999999999995E-2</v>
      </c>
    </row>
    <row r="413" spans="2:4" x14ac:dyDescent="0.35">
      <c r="B413" s="36">
        <v>5.4999999999999997E-3</v>
      </c>
      <c r="C413" s="6"/>
      <c r="D413" s="36">
        <v>8.8800000000000004E-2</v>
      </c>
    </row>
    <row r="414" spans="2:4" x14ac:dyDescent="0.35">
      <c r="B414" s="37">
        <v>0.2419</v>
      </c>
      <c r="C414" s="6"/>
      <c r="D414" s="37">
        <v>0.14169999999999999</v>
      </c>
    </row>
    <row r="415" spans="2:4" x14ac:dyDescent="0.35">
      <c r="B415" s="36">
        <v>1.84E-2</v>
      </c>
      <c r="C415" s="6"/>
      <c r="D415" s="36">
        <v>0.14269999999999999</v>
      </c>
    </row>
    <row r="416" spans="2:4" x14ac:dyDescent="0.35">
      <c r="B416" s="36">
        <v>3.4799999999999998E-2</v>
      </c>
      <c r="D416" s="36">
        <v>5.4199999999999998E-2</v>
      </c>
    </row>
    <row r="417" spans="2:4" x14ac:dyDescent="0.35">
      <c r="B417" s="7"/>
      <c r="D417" s="7"/>
    </row>
    <row r="418" spans="2:4" x14ac:dyDescent="0.35">
      <c r="B418" s="36">
        <v>0.22539999999999999</v>
      </c>
      <c r="D418" s="36">
        <v>7.51E-2</v>
      </c>
    </row>
    <row r="419" spans="2:4" x14ac:dyDescent="0.35">
      <c r="B419" s="37">
        <v>0.16350000000000001</v>
      </c>
      <c r="D419" s="37">
        <v>8.9399999999999993E-2</v>
      </c>
    </row>
    <row r="420" spans="2:4" x14ac:dyDescent="0.35">
      <c r="B420" s="36">
        <v>0.13639999999999999</v>
      </c>
      <c r="D420" s="36">
        <v>6.3899999999999998E-2</v>
      </c>
    </row>
    <row r="421" spans="2:4" x14ac:dyDescent="0.35">
      <c r="B421" s="37">
        <v>9.1800000000000007E-2</v>
      </c>
      <c r="D421" s="37">
        <v>9.6299999999999997E-2</v>
      </c>
    </row>
    <row r="422" spans="2:4" x14ac:dyDescent="0.35">
      <c r="B422" s="36">
        <v>0.10639999999999999</v>
      </c>
      <c r="D422" s="36">
        <v>7.4899999999999994E-2</v>
      </c>
    </row>
    <row r="423" spans="2:4" x14ac:dyDescent="0.35">
      <c r="B423" s="37">
        <v>1.43E-2</v>
      </c>
      <c r="D423" s="37">
        <v>9.9900000000000003E-2</v>
      </c>
    </row>
    <row r="424" spans="2:4" x14ac:dyDescent="0.35">
      <c r="B424" s="36">
        <v>7.9600000000000004E-2</v>
      </c>
      <c r="D424" s="36">
        <v>0.10589999999999999</v>
      </c>
    </row>
    <row r="425" spans="2:4" x14ac:dyDescent="0.35">
      <c r="B425" s="37">
        <v>4.24E-2</v>
      </c>
      <c r="D425" s="37">
        <v>0.1062</v>
      </c>
    </row>
    <row r="426" spans="2:4" x14ac:dyDescent="0.35">
      <c r="B426" s="36">
        <v>0.11890000000000001</v>
      </c>
      <c r="D426" s="36">
        <v>0.1221</v>
      </c>
    </row>
    <row r="427" spans="2:4" x14ac:dyDescent="0.35">
      <c r="B427" s="37">
        <v>0.1527</v>
      </c>
      <c r="D427" s="37">
        <v>0.1171</v>
      </c>
    </row>
    <row r="428" spans="2:4" x14ac:dyDescent="0.35">
      <c r="B428" s="36">
        <v>5.8400000000000001E-2</v>
      </c>
      <c r="D428" s="36">
        <v>9.9900000000000003E-2</v>
      </c>
    </row>
    <row r="429" spans="2:4" x14ac:dyDescent="0.35">
      <c r="B429" s="37">
        <v>0.1108</v>
      </c>
      <c r="D429" s="37">
        <v>0.10589999999999999</v>
      </c>
    </row>
    <row r="430" spans="2:4" x14ac:dyDescent="0.35">
      <c r="B430" s="36">
        <v>7.6999999999999999E-2</v>
      </c>
      <c r="D430" s="36">
        <v>0.1062</v>
      </c>
    </row>
    <row r="431" spans="2:4" x14ac:dyDescent="0.35">
      <c r="B431" s="37">
        <v>2.2800000000000001E-2</v>
      </c>
      <c r="D431" s="37">
        <v>0.1</v>
      </c>
    </row>
    <row r="432" spans="2:4" x14ac:dyDescent="0.35">
      <c r="B432" s="36">
        <v>0.155</v>
      </c>
      <c r="D432" s="36">
        <v>0.1037</v>
      </c>
    </row>
    <row r="433" spans="2:4" x14ac:dyDescent="0.35">
      <c r="B433" s="37">
        <v>7.8700000000000006E-2</v>
      </c>
      <c r="D433" s="37">
        <v>0.12690000000000001</v>
      </c>
    </row>
    <row r="434" spans="2:4" x14ac:dyDescent="0.35">
      <c r="B434" s="36">
        <v>5.0000000000000001E-3</v>
      </c>
      <c r="D434" s="36">
        <v>0.1148</v>
      </c>
    </row>
    <row r="435" spans="2:4" x14ac:dyDescent="0.35">
      <c r="B435" s="37">
        <v>1.2800000000000001E-2</v>
      </c>
      <c r="D435" s="37">
        <v>0.1062</v>
      </c>
    </row>
    <row r="436" spans="2:4" x14ac:dyDescent="0.35">
      <c r="B436" s="36">
        <v>0.14599999999999999</v>
      </c>
      <c r="D436" s="36">
        <v>9.9099999999999994E-2</v>
      </c>
    </row>
    <row r="437" spans="2:4" x14ac:dyDescent="0.35">
      <c r="B437" s="37">
        <v>0.1014</v>
      </c>
      <c r="D437" s="37">
        <v>9.9900000000000003E-2</v>
      </c>
    </row>
    <row r="438" spans="2:4" x14ac:dyDescent="0.35">
      <c r="B438" s="36">
        <v>0.10539999999999999</v>
      </c>
      <c r="D438" s="36">
        <v>0.1099</v>
      </c>
    </row>
    <row r="439" spans="2:4" x14ac:dyDescent="0.35">
      <c r="B439" s="37">
        <v>0.14349999999999999</v>
      </c>
      <c r="D439" s="37">
        <v>9.2499999999999999E-2</v>
      </c>
    </row>
    <row r="440" spans="2:4" x14ac:dyDescent="0.35">
      <c r="B440" s="37"/>
      <c r="D440" s="37"/>
    </row>
    <row r="441" spans="2:4" x14ac:dyDescent="0.35">
      <c r="B441" s="37"/>
      <c r="D441" s="37"/>
    </row>
    <row r="442" spans="2:4" x14ac:dyDescent="0.35">
      <c r="B442" s="37"/>
      <c r="D442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844C-7A99-45CC-88DA-1D2CD2DA6523}">
  <dimension ref="C3:M803"/>
  <sheetViews>
    <sheetView workbookViewId="0">
      <selection activeCell="E790" sqref="E790"/>
    </sheetView>
  </sheetViews>
  <sheetFormatPr defaultRowHeight="14.5" x14ac:dyDescent="0.35"/>
  <cols>
    <col min="1" max="2" width="8.7265625" style="7"/>
    <col min="3" max="3" width="8.453125" style="7" bestFit="1" customWidth="1"/>
    <col min="4" max="4" width="19.7265625" style="7" bestFit="1" customWidth="1"/>
    <col min="5" max="16384" width="8.7265625" style="7"/>
  </cols>
  <sheetData>
    <row r="3" spans="3:13" x14ac:dyDescent="0.35">
      <c r="G3" s="33" t="s">
        <v>941</v>
      </c>
      <c r="H3" s="14">
        <f>AVERAGE(C5:C803)</f>
        <v>19.998748435544432</v>
      </c>
    </row>
    <row r="4" spans="3:13" x14ac:dyDescent="0.35">
      <c r="C4" s="40" t="s">
        <v>32</v>
      </c>
      <c r="D4" s="2" t="s">
        <v>940</v>
      </c>
      <c r="G4" s="33" t="s">
        <v>819</v>
      </c>
      <c r="H4" s="14">
        <f>_xlfn.STDEV.P(C5:C803)</f>
        <v>11.385441747700538</v>
      </c>
    </row>
    <row r="5" spans="3:13" x14ac:dyDescent="0.35">
      <c r="C5" s="38">
        <v>4</v>
      </c>
      <c r="D5" s="33">
        <f>_xlfn.NORM.DIST(C5,H3,H4,TRUE)</f>
        <v>7.9981877194508957E-2</v>
      </c>
    </row>
    <row r="6" spans="3:13" x14ac:dyDescent="0.35">
      <c r="C6" s="7">
        <v>4</v>
      </c>
      <c r="D6" s="33">
        <f>_xlfn.NORM.DIST(C6,H3,H4,TRUE)</f>
        <v>7.9981877194508957E-2</v>
      </c>
      <c r="M6" s="43"/>
    </row>
    <row r="7" spans="3:13" x14ac:dyDescent="0.35">
      <c r="C7" s="38">
        <v>11</v>
      </c>
      <c r="D7" s="33">
        <f>_xlfn.NORM.DIST(C7,H3,H4,TRUE)</f>
        <v>0.21465491395766878</v>
      </c>
      <c r="M7" s="43"/>
    </row>
    <row r="8" spans="3:13" x14ac:dyDescent="0.35">
      <c r="C8" s="39">
        <v>9</v>
      </c>
      <c r="D8" s="33">
        <f>_xlfn.NORM.DIST(C8,H3,H4,TRUE)</f>
        <v>0.16701304342835155</v>
      </c>
      <c r="M8" s="44"/>
    </row>
    <row r="9" spans="3:13" x14ac:dyDescent="0.35">
      <c r="C9" s="38">
        <v>28</v>
      </c>
      <c r="D9" s="33">
        <f>_xlfn.NORM.DIST(C9,H3,H4,TRUE)</f>
        <v>0.75889784254952586</v>
      </c>
    </row>
    <row r="10" spans="3:13" x14ac:dyDescent="0.35">
      <c r="C10" s="39">
        <v>11</v>
      </c>
      <c r="D10" s="33">
        <f>_xlfn.NORM.DIST(C10,H3,H4,)</f>
        <v>2.5639556127946495E-2</v>
      </c>
    </row>
    <row r="11" spans="3:13" x14ac:dyDescent="0.35">
      <c r="C11" s="38">
        <v>30</v>
      </c>
      <c r="D11" s="33">
        <f>_xlfn.NORM.DIST(C11,H3,H4,TRUE)</f>
        <v>0.81014331730134259</v>
      </c>
    </row>
    <row r="12" spans="3:13" x14ac:dyDescent="0.35">
      <c r="C12" s="39">
        <v>23</v>
      </c>
      <c r="D12" s="33">
        <f>_xlfn.NORM.DIST(C12,H3,H4,TRUE)</f>
        <v>0.60395758310733039</v>
      </c>
    </row>
    <row r="13" spans="3:13" x14ac:dyDescent="0.35">
      <c r="C13" s="38">
        <v>31</v>
      </c>
      <c r="D13" s="33">
        <f>_xlfn.NORM.DIST(C13,H3,H4,TRUE)</f>
        <v>0.83304195494605338</v>
      </c>
    </row>
    <row r="14" spans="3:13" x14ac:dyDescent="0.35">
      <c r="C14" s="39">
        <v>21</v>
      </c>
      <c r="D14" s="33">
        <f>_xlfn.NORM.DIST(C14,H3,H4,TRUE)</f>
        <v>0.535038369920951</v>
      </c>
    </row>
    <row r="15" spans="3:13" x14ac:dyDescent="0.35">
      <c r="C15" s="38">
        <v>33</v>
      </c>
      <c r="D15" s="33">
        <f>_xlfn.NORM.DIST(C15,H3,H4,TRUE)</f>
        <v>0.87325614230129245</v>
      </c>
    </row>
    <row r="16" spans="3:13" x14ac:dyDescent="0.35">
      <c r="C16" s="39">
        <v>13</v>
      </c>
      <c r="D16" s="33">
        <f>_xlfn.NORM.DIST(C16,H3,H4,TRUE)</f>
        <v>0.26937302464705531</v>
      </c>
    </row>
    <row r="17" spans="3:6" x14ac:dyDescent="0.35">
      <c r="C17" s="38">
        <v>3</v>
      </c>
      <c r="D17" s="33">
        <f>_xlfn.NORM.DIST(C17,H3,H4,TRUE)</f>
        <v>6.7715329863745732E-2</v>
      </c>
    </row>
    <row r="18" spans="3:6" x14ac:dyDescent="0.35">
      <c r="C18" s="39">
        <v>15</v>
      </c>
    </row>
    <row r="19" spans="3:6" x14ac:dyDescent="0.35">
      <c r="C19" s="38">
        <v>18</v>
      </c>
    </row>
    <row r="20" spans="3:6" x14ac:dyDescent="0.35">
      <c r="C20" s="39">
        <v>14</v>
      </c>
    </row>
    <row r="21" spans="3:6" x14ac:dyDescent="0.35">
      <c r="C21" s="38">
        <v>8</v>
      </c>
      <c r="F21" s="7" t="s">
        <v>956</v>
      </c>
    </row>
    <row r="22" spans="3:6" x14ac:dyDescent="0.35">
      <c r="C22" s="39">
        <v>7</v>
      </c>
      <c r="F22" s="7" t="s">
        <v>959</v>
      </c>
    </row>
    <row r="23" spans="3:6" x14ac:dyDescent="0.35">
      <c r="C23" s="38">
        <v>23</v>
      </c>
    </row>
    <row r="24" spans="3:6" x14ac:dyDescent="0.35">
      <c r="C24" s="39">
        <v>13</v>
      </c>
    </row>
    <row r="25" spans="3:6" x14ac:dyDescent="0.35">
      <c r="C25" s="38">
        <v>7</v>
      </c>
    </row>
    <row r="26" spans="3:6" x14ac:dyDescent="0.35">
      <c r="C26" s="39">
        <v>20</v>
      </c>
    </row>
    <row r="27" spans="3:6" x14ac:dyDescent="0.35">
      <c r="C27" s="38">
        <v>33</v>
      </c>
    </row>
    <row r="28" spans="3:6" x14ac:dyDescent="0.35">
      <c r="C28" s="39">
        <v>8</v>
      </c>
    </row>
    <row r="29" spans="3:6" x14ac:dyDescent="0.35">
      <c r="C29" s="38">
        <v>39</v>
      </c>
    </row>
    <row r="30" spans="3:6" x14ac:dyDescent="0.35">
      <c r="C30" s="39">
        <v>11</v>
      </c>
    </row>
    <row r="31" spans="3:6" x14ac:dyDescent="0.35">
      <c r="C31" s="38">
        <v>24</v>
      </c>
    </row>
    <row r="32" spans="3:6" x14ac:dyDescent="0.35">
      <c r="C32" s="39">
        <v>24</v>
      </c>
    </row>
    <row r="33" spans="3:3" x14ac:dyDescent="0.35">
      <c r="C33" s="38">
        <v>10</v>
      </c>
    </row>
    <row r="34" spans="3:3" x14ac:dyDescent="0.35">
      <c r="C34" s="39">
        <v>21</v>
      </c>
    </row>
    <row r="35" spans="3:3" x14ac:dyDescent="0.35">
      <c r="C35" s="38">
        <v>19</v>
      </c>
    </row>
    <row r="36" spans="3:3" x14ac:dyDescent="0.35">
      <c r="C36" s="39">
        <v>27</v>
      </c>
    </row>
    <row r="37" spans="3:3" x14ac:dyDescent="0.35">
      <c r="C37" s="38">
        <v>10</v>
      </c>
    </row>
    <row r="38" spans="3:3" x14ac:dyDescent="0.35">
      <c r="C38" s="39">
        <v>6</v>
      </c>
    </row>
    <row r="39" spans="3:3" x14ac:dyDescent="0.35">
      <c r="C39" s="38">
        <v>16</v>
      </c>
    </row>
    <row r="40" spans="3:3" x14ac:dyDescent="0.35">
      <c r="C40" s="39">
        <v>7</v>
      </c>
    </row>
    <row r="41" spans="3:3" x14ac:dyDescent="0.35">
      <c r="C41" s="38">
        <v>19</v>
      </c>
    </row>
    <row r="42" spans="3:3" x14ac:dyDescent="0.35">
      <c r="C42" s="39">
        <v>45</v>
      </c>
    </row>
    <row r="43" spans="3:3" x14ac:dyDescent="0.35">
      <c r="C43" s="38">
        <v>28</v>
      </c>
    </row>
    <row r="44" spans="3:3" x14ac:dyDescent="0.35">
      <c r="C44" s="39">
        <v>16</v>
      </c>
    </row>
    <row r="45" spans="3:3" x14ac:dyDescent="0.35">
      <c r="C45" s="38">
        <v>25</v>
      </c>
    </row>
    <row r="46" spans="3:3" x14ac:dyDescent="0.35">
      <c r="C46" s="39">
        <v>3</v>
      </c>
    </row>
    <row r="47" spans="3:3" x14ac:dyDescent="0.35">
      <c r="C47" s="38">
        <v>9</v>
      </c>
    </row>
    <row r="48" spans="3:3" x14ac:dyDescent="0.35">
      <c r="C48" s="39">
        <v>5</v>
      </c>
    </row>
    <row r="49" spans="3:3" x14ac:dyDescent="0.35">
      <c r="C49" s="38">
        <v>19</v>
      </c>
    </row>
    <row r="50" spans="3:3" x14ac:dyDescent="0.35">
      <c r="C50" s="39">
        <v>18</v>
      </c>
    </row>
    <row r="51" spans="3:3" x14ac:dyDescent="0.35">
      <c r="C51" s="38">
        <v>43</v>
      </c>
    </row>
    <row r="52" spans="3:3" x14ac:dyDescent="0.35">
      <c r="C52" s="39">
        <v>13</v>
      </c>
    </row>
    <row r="53" spans="3:3" x14ac:dyDescent="0.35">
      <c r="C53" s="38">
        <v>19</v>
      </c>
    </row>
    <row r="54" spans="3:3" x14ac:dyDescent="0.35">
      <c r="C54" s="39">
        <v>14</v>
      </c>
    </row>
    <row r="55" spans="3:3" x14ac:dyDescent="0.35">
      <c r="C55" s="38">
        <v>14</v>
      </c>
    </row>
    <row r="56" spans="3:3" x14ac:dyDescent="0.35">
      <c r="C56" s="39">
        <v>29</v>
      </c>
    </row>
    <row r="57" spans="3:3" x14ac:dyDescent="0.35">
      <c r="C57" s="38">
        <v>13</v>
      </c>
    </row>
    <row r="58" spans="3:3" x14ac:dyDescent="0.35">
      <c r="C58" s="39">
        <v>13</v>
      </c>
    </row>
    <row r="59" spans="3:3" x14ac:dyDescent="0.35">
      <c r="C59" s="38">
        <v>22</v>
      </c>
    </row>
    <row r="60" spans="3:3" x14ac:dyDescent="0.35">
      <c r="C60" s="39">
        <v>41</v>
      </c>
    </row>
    <row r="61" spans="3:3" x14ac:dyDescent="0.35">
      <c r="C61" s="38">
        <v>27</v>
      </c>
    </row>
    <row r="62" spans="3:3" x14ac:dyDescent="0.35">
      <c r="C62" s="39">
        <v>35</v>
      </c>
    </row>
    <row r="63" spans="3:3" x14ac:dyDescent="0.35">
      <c r="C63" s="38">
        <v>22</v>
      </c>
    </row>
    <row r="64" spans="3:3" x14ac:dyDescent="0.35">
      <c r="C64" s="39">
        <v>44</v>
      </c>
    </row>
    <row r="65" spans="3:3" x14ac:dyDescent="0.35">
      <c r="C65" s="38">
        <v>6</v>
      </c>
    </row>
    <row r="66" spans="3:3" x14ac:dyDescent="0.35">
      <c r="C66" s="39">
        <v>23</v>
      </c>
    </row>
    <row r="67" spans="3:3" x14ac:dyDescent="0.35">
      <c r="C67" s="38">
        <v>5</v>
      </c>
    </row>
    <row r="68" spans="3:3" x14ac:dyDescent="0.35">
      <c r="C68" s="39">
        <v>21</v>
      </c>
    </row>
    <row r="69" spans="3:3" x14ac:dyDescent="0.35">
      <c r="C69" s="38">
        <v>36</v>
      </c>
    </row>
    <row r="70" spans="3:3" x14ac:dyDescent="0.35">
      <c r="C70" s="39">
        <v>23</v>
      </c>
    </row>
    <row r="71" spans="3:3" x14ac:dyDescent="0.35">
      <c r="C71" s="38">
        <v>5</v>
      </c>
    </row>
    <row r="72" spans="3:3" x14ac:dyDescent="0.35">
      <c r="C72" s="39">
        <v>16</v>
      </c>
    </row>
    <row r="73" spans="3:3" x14ac:dyDescent="0.35">
      <c r="C73" s="38">
        <v>19</v>
      </c>
    </row>
    <row r="74" spans="3:3" x14ac:dyDescent="0.35">
      <c r="C74" s="39">
        <v>10</v>
      </c>
    </row>
    <row r="75" spans="3:3" x14ac:dyDescent="0.35">
      <c r="C75" s="38">
        <v>19</v>
      </c>
    </row>
    <row r="76" spans="3:3" x14ac:dyDescent="0.35">
      <c r="C76" s="39">
        <v>43</v>
      </c>
    </row>
    <row r="77" spans="3:3" x14ac:dyDescent="0.35">
      <c r="C77" s="38">
        <v>18</v>
      </c>
    </row>
    <row r="78" spans="3:3" x14ac:dyDescent="0.35">
      <c r="C78" s="39">
        <v>7</v>
      </c>
    </row>
    <row r="79" spans="3:3" x14ac:dyDescent="0.35">
      <c r="C79" s="38">
        <v>6</v>
      </c>
    </row>
    <row r="80" spans="3:3" x14ac:dyDescent="0.35">
      <c r="C80" s="39">
        <v>24</v>
      </c>
    </row>
    <row r="81" spans="3:3" x14ac:dyDescent="0.35">
      <c r="C81" s="38">
        <v>17</v>
      </c>
    </row>
    <row r="82" spans="3:3" x14ac:dyDescent="0.35">
      <c r="C82" s="39">
        <v>15</v>
      </c>
    </row>
    <row r="83" spans="3:3" x14ac:dyDescent="0.35">
      <c r="C83" s="38">
        <v>17</v>
      </c>
    </row>
    <row r="84" spans="3:3" x14ac:dyDescent="0.35">
      <c r="C84" s="39">
        <v>28</v>
      </c>
    </row>
    <row r="85" spans="3:3" x14ac:dyDescent="0.35">
      <c r="C85" s="38">
        <v>26</v>
      </c>
    </row>
    <row r="86" spans="3:3" x14ac:dyDescent="0.35">
      <c r="C86" s="39">
        <v>23</v>
      </c>
    </row>
    <row r="87" spans="3:3" x14ac:dyDescent="0.35">
      <c r="C87" s="38">
        <v>37</v>
      </c>
    </row>
    <row r="88" spans="3:3" x14ac:dyDescent="0.35">
      <c r="C88" s="39">
        <v>22</v>
      </c>
    </row>
    <row r="89" spans="3:3" x14ac:dyDescent="0.35">
      <c r="C89" s="38">
        <v>27</v>
      </c>
    </row>
    <row r="90" spans="3:3" x14ac:dyDescent="0.35">
      <c r="C90" s="39">
        <v>32</v>
      </c>
    </row>
    <row r="91" spans="3:3" x14ac:dyDescent="0.35">
      <c r="C91" s="38">
        <v>47</v>
      </c>
    </row>
    <row r="92" spans="3:3" x14ac:dyDescent="0.35">
      <c r="C92" s="39">
        <v>52</v>
      </c>
    </row>
    <row r="93" spans="3:3" x14ac:dyDescent="0.35">
      <c r="C93" s="38">
        <v>32</v>
      </c>
    </row>
    <row r="94" spans="3:3" x14ac:dyDescent="0.35">
      <c r="C94" s="39">
        <v>32</v>
      </c>
    </row>
    <row r="95" spans="3:3" x14ac:dyDescent="0.35">
      <c r="C95" s="38">
        <v>37</v>
      </c>
    </row>
    <row r="96" spans="3:3" x14ac:dyDescent="0.35">
      <c r="C96" s="39">
        <v>21</v>
      </c>
    </row>
    <row r="97" spans="3:3" x14ac:dyDescent="0.35">
      <c r="C97" s="38">
        <v>16</v>
      </c>
    </row>
    <row r="98" spans="3:3" x14ac:dyDescent="0.35">
      <c r="C98" s="39">
        <v>11</v>
      </c>
    </row>
    <row r="99" spans="3:3" x14ac:dyDescent="0.35">
      <c r="C99" s="38">
        <v>21</v>
      </c>
    </row>
    <row r="100" spans="3:3" x14ac:dyDescent="0.35">
      <c r="C100" s="39">
        <v>28</v>
      </c>
    </row>
    <row r="101" spans="3:3" x14ac:dyDescent="0.35">
      <c r="C101" s="38">
        <v>32</v>
      </c>
    </row>
    <row r="102" spans="3:3" x14ac:dyDescent="0.35">
      <c r="C102" s="39">
        <v>24</v>
      </c>
    </row>
    <row r="103" spans="3:3" x14ac:dyDescent="0.35">
      <c r="C103" s="38">
        <v>23</v>
      </c>
    </row>
    <row r="104" spans="3:3" x14ac:dyDescent="0.35">
      <c r="C104" s="39">
        <v>13</v>
      </c>
    </row>
    <row r="105" spans="3:3" x14ac:dyDescent="0.35">
      <c r="C105" s="38">
        <v>25</v>
      </c>
    </row>
    <row r="106" spans="3:3" x14ac:dyDescent="0.35">
      <c r="C106" s="39">
        <v>14</v>
      </c>
    </row>
    <row r="107" spans="3:3" x14ac:dyDescent="0.35">
      <c r="C107" s="38">
        <v>30</v>
      </c>
    </row>
    <row r="108" spans="3:3" x14ac:dyDescent="0.35">
      <c r="C108" s="39">
        <v>41</v>
      </c>
    </row>
    <row r="109" spans="3:3" x14ac:dyDescent="0.35">
      <c r="C109" s="38">
        <v>31</v>
      </c>
    </row>
    <row r="110" spans="3:3" x14ac:dyDescent="0.35">
      <c r="C110" s="39">
        <v>15</v>
      </c>
    </row>
    <row r="111" spans="3:3" x14ac:dyDescent="0.35">
      <c r="C111" s="38">
        <v>36</v>
      </c>
    </row>
    <row r="112" spans="3:3" x14ac:dyDescent="0.35">
      <c r="C112" s="39">
        <v>21</v>
      </c>
    </row>
    <row r="113" spans="3:3" x14ac:dyDescent="0.35">
      <c r="C113" s="38">
        <v>13</v>
      </c>
    </row>
    <row r="114" spans="3:3" x14ac:dyDescent="0.35">
      <c r="C114" s="39">
        <v>42</v>
      </c>
    </row>
    <row r="115" spans="3:3" x14ac:dyDescent="0.35">
      <c r="C115" s="38">
        <v>14</v>
      </c>
    </row>
    <row r="116" spans="3:3" x14ac:dyDescent="0.35">
      <c r="C116" s="39">
        <v>24</v>
      </c>
    </row>
    <row r="117" spans="3:3" x14ac:dyDescent="0.35">
      <c r="C117" s="38">
        <v>20</v>
      </c>
    </row>
    <row r="118" spans="3:3" x14ac:dyDescent="0.35">
      <c r="C118" s="39">
        <v>11</v>
      </c>
    </row>
    <row r="119" spans="3:3" x14ac:dyDescent="0.35">
      <c r="C119" s="38">
        <v>23</v>
      </c>
    </row>
    <row r="120" spans="3:3" x14ac:dyDescent="0.35">
      <c r="C120" s="39">
        <v>24</v>
      </c>
    </row>
    <row r="121" spans="3:3" x14ac:dyDescent="0.35">
      <c r="C121" s="38">
        <v>46</v>
      </c>
    </row>
    <row r="122" spans="3:3" x14ac:dyDescent="0.35">
      <c r="C122" s="39">
        <v>28</v>
      </c>
    </row>
    <row r="123" spans="3:3" x14ac:dyDescent="0.35">
      <c r="C123" s="38">
        <v>12</v>
      </c>
    </row>
    <row r="124" spans="3:3" x14ac:dyDescent="0.35">
      <c r="C124" s="39">
        <v>30</v>
      </c>
    </row>
    <row r="125" spans="3:3" x14ac:dyDescent="0.35">
      <c r="C125" s="38">
        <v>12</v>
      </c>
    </row>
    <row r="126" spans="3:3" x14ac:dyDescent="0.35">
      <c r="C126" s="39">
        <v>15</v>
      </c>
    </row>
    <row r="127" spans="3:3" x14ac:dyDescent="0.35">
      <c r="C127" s="38">
        <v>16</v>
      </c>
    </row>
    <row r="128" spans="3:3" x14ac:dyDescent="0.35">
      <c r="C128" s="39">
        <v>31</v>
      </c>
    </row>
    <row r="129" spans="3:3" x14ac:dyDescent="0.35">
      <c r="C129" s="38">
        <v>32</v>
      </c>
    </row>
    <row r="130" spans="3:3" x14ac:dyDescent="0.35">
      <c r="C130" s="39">
        <v>32</v>
      </c>
    </row>
    <row r="131" spans="3:3" x14ac:dyDescent="0.35">
      <c r="C131" s="38">
        <v>28</v>
      </c>
    </row>
    <row r="132" spans="3:3" x14ac:dyDescent="0.35">
      <c r="C132" s="39">
        <v>31</v>
      </c>
    </row>
    <row r="133" spans="3:3" x14ac:dyDescent="0.35">
      <c r="C133" s="38">
        <v>24</v>
      </c>
    </row>
    <row r="134" spans="3:3" x14ac:dyDescent="0.35">
      <c r="C134" s="39">
        <v>8</v>
      </c>
    </row>
    <row r="135" spans="3:3" x14ac:dyDescent="0.35">
      <c r="C135" s="38">
        <v>19</v>
      </c>
    </row>
    <row r="136" spans="3:3" x14ac:dyDescent="0.35">
      <c r="C136" s="39">
        <v>12</v>
      </c>
    </row>
    <row r="137" spans="3:3" x14ac:dyDescent="0.35">
      <c r="C137" s="38">
        <v>33</v>
      </c>
    </row>
    <row r="138" spans="3:3" x14ac:dyDescent="0.35">
      <c r="C138" s="39">
        <v>11</v>
      </c>
    </row>
    <row r="139" spans="3:3" x14ac:dyDescent="0.35">
      <c r="C139" s="38">
        <v>50</v>
      </c>
    </row>
    <row r="140" spans="3:3" x14ac:dyDescent="0.35">
      <c r="C140" s="39">
        <v>27</v>
      </c>
    </row>
    <row r="141" spans="3:3" x14ac:dyDescent="0.35">
      <c r="C141" s="38">
        <v>28</v>
      </c>
    </row>
    <row r="142" spans="3:3" x14ac:dyDescent="0.35">
      <c r="C142" s="39">
        <v>30</v>
      </c>
    </row>
    <row r="143" spans="3:3" x14ac:dyDescent="0.35">
      <c r="C143" s="38">
        <v>31</v>
      </c>
    </row>
    <row r="144" spans="3:3" x14ac:dyDescent="0.35">
      <c r="C144" s="39">
        <v>47</v>
      </c>
    </row>
    <row r="145" spans="3:3" x14ac:dyDescent="0.35">
      <c r="C145" s="38">
        <v>41</v>
      </c>
    </row>
    <row r="146" spans="3:3" x14ac:dyDescent="0.35">
      <c r="C146" s="39">
        <v>15</v>
      </c>
    </row>
    <row r="147" spans="3:3" x14ac:dyDescent="0.35">
      <c r="C147" s="38">
        <v>31</v>
      </c>
    </row>
    <row r="148" spans="3:3" x14ac:dyDescent="0.35">
      <c r="C148" s="39">
        <v>20</v>
      </c>
    </row>
    <row r="149" spans="3:3" x14ac:dyDescent="0.35">
      <c r="C149" s="38">
        <v>31</v>
      </c>
    </row>
    <row r="150" spans="3:3" x14ac:dyDescent="0.35">
      <c r="C150" s="39">
        <v>20</v>
      </c>
    </row>
    <row r="151" spans="3:3" x14ac:dyDescent="0.35">
      <c r="C151" s="38">
        <v>22</v>
      </c>
    </row>
    <row r="152" spans="3:3" x14ac:dyDescent="0.35">
      <c r="C152" s="39">
        <v>18</v>
      </c>
    </row>
    <row r="153" spans="3:3" x14ac:dyDescent="0.35">
      <c r="C153" s="38">
        <v>34</v>
      </c>
    </row>
    <row r="154" spans="3:3" x14ac:dyDescent="0.35">
      <c r="C154" s="39">
        <v>23</v>
      </c>
    </row>
    <row r="155" spans="3:3" x14ac:dyDescent="0.35">
      <c r="C155" s="38">
        <v>12</v>
      </c>
    </row>
    <row r="156" spans="3:3" x14ac:dyDescent="0.35">
      <c r="C156" s="39">
        <v>27</v>
      </c>
    </row>
    <row r="157" spans="3:3" x14ac:dyDescent="0.35">
      <c r="C157" s="38">
        <v>39</v>
      </c>
    </row>
    <row r="158" spans="3:3" x14ac:dyDescent="0.35">
      <c r="C158" s="39">
        <v>24</v>
      </c>
    </row>
    <row r="159" spans="3:3" x14ac:dyDescent="0.35">
      <c r="C159" s="38">
        <v>22</v>
      </c>
    </row>
    <row r="160" spans="3:3" x14ac:dyDescent="0.35">
      <c r="C160" s="39">
        <v>15</v>
      </c>
    </row>
    <row r="161" spans="3:3" x14ac:dyDescent="0.35">
      <c r="C161" s="38">
        <v>11</v>
      </c>
    </row>
    <row r="162" spans="3:3" x14ac:dyDescent="0.35">
      <c r="C162" s="39">
        <v>28</v>
      </c>
    </row>
    <row r="163" spans="3:3" x14ac:dyDescent="0.35">
      <c r="C163" s="38">
        <v>46</v>
      </c>
    </row>
    <row r="164" spans="3:3" x14ac:dyDescent="0.35">
      <c r="C164" s="39">
        <v>31</v>
      </c>
    </row>
    <row r="165" spans="3:3" x14ac:dyDescent="0.35">
      <c r="C165" s="38">
        <v>34</v>
      </c>
    </row>
    <row r="166" spans="3:3" x14ac:dyDescent="0.35">
      <c r="C166" s="39">
        <v>43</v>
      </c>
    </row>
    <row r="167" spans="3:3" x14ac:dyDescent="0.35">
      <c r="C167" s="38">
        <v>52</v>
      </c>
    </row>
    <row r="168" spans="3:3" x14ac:dyDescent="0.35">
      <c r="C168" s="39">
        <v>20</v>
      </c>
    </row>
    <row r="169" spans="3:3" x14ac:dyDescent="0.35">
      <c r="C169" s="38">
        <v>35</v>
      </c>
    </row>
    <row r="170" spans="3:3" x14ac:dyDescent="0.35">
      <c r="C170" s="39">
        <v>28</v>
      </c>
    </row>
    <row r="171" spans="3:3" x14ac:dyDescent="0.35">
      <c r="C171" s="38">
        <v>59</v>
      </c>
    </row>
    <row r="172" spans="3:3" x14ac:dyDescent="0.35">
      <c r="C172" s="39">
        <v>27</v>
      </c>
    </row>
    <row r="173" spans="3:3" x14ac:dyDescent="0.35">
      <c r="C173" s="38">
        <v>26</v>
      </c>
    </row>
    <row r="174" spans="3:3" x14ac:dyDescent="0.35">
      <c r="C174" s="39">
        <v>33</v>
      </c>
    </row>
    <row r="175" spans="3:3" x14ac:dyDescent="0.35">
      <c r="C175" s="38">
        <v>38</v>
      </c>
    </row>
    <row r="176" spans="3:3" x14ac:dyDescent="0.35">
      <c r="C176" s="39">
        <v>11</v>
      </c>
    </row>
    <row r="177" spans="3:3" x14ac:dyDescent="0.35">
      <c r="C177" s="38">
        <v>43</v>
      </c>
    </row>
    <row r="178" spans="3:3" x14ac:dyDescent="0.35">
      <c r="C178" s="39">
        <v>29</v>
      </c>
    </row>
    <row r="179" spans="3:3" x14ac:dyDescent="0.35">
      <c r="C179" s="38">
        <v>29</v>
      </c>
    </row>
    <row r="180" spans="3:3" x14ac:dyDescent="0.35">
      <c r="C180" s="39">
        <v>23</v>
      </c>
    </row>
    <row r="181" spans="3:3" x14ac:dyDescent="0.35">
      <c r="C181" s="38">
        <v>20</v>
      </c>
    </row>
    <row r="182" spans="3:3" x14ac:dyDescent="0.35">
      <c r="C182" s="39">
        <v>13</v>
      </c>
    </row>
    <row r="183" spans="3:3" x14ac:dyDescent="0.35">
      <c r="C183" s="38">
        <v>12</v>
      </c>
    </row>
    <row r="184" spans="3:3" x14ac:dyDescent="0.35">
      <c r="C184" s="39">
        <v>36</v>
      </c>
    </row>
    <row r="185" spans="3:3" x14ac:dyDescent="0.35">
      <c r="C185" s="38">
        <v>45</v>
      </c>
    </row>
    <row r="186" spans="3:3" x14ac:dyDescent="0.35">
      <c r="C186" s="39">
        <v>10</v>
      </c>
    </row>
    <row r="187" spans="3:3" x14ac:dyDescent="0.35">
      <c r="C187" s="38">
        <v>26</v>
      </c>
    </row>
    <row r="188" spans="3:3" x14ac:dyDescent="0.35">
      <c r="C188" s="39">
        <v>12</v>
      </c>
    </row>
    <row r="189" spans="3:3" x14ac:dyDescent="0.35">
      <c r="C189" s="38">
        <v>25</v>
      </c>
    </row>
    <row r="190" spans="3:3" x14ac:dyDescent="0.35">
      <c r="C190" s="39">
        <v>18</v>
      </c>
    </row>
    <row r="191" spans="3:3" x14ac:dyDescent="0.35">
      <c r="C191" s="38">
        <v>39</v>
      </c>
    </row>
    <row r="192" spans="3:3" x14ac:dyDescent="0.35">
      <c r="C192" s="39">
        <v>18</v>
      </c>
    </row>
    <row r="193" spans="3:3" x14ac:dyDescent="0.35">
      <c r="C193" s="38">
        <v>11</v>
      </c>
    </row>
    <row r="194" spans="3:3" x14ac:dyDescent="0.35">
      <c r="C194" s="39">
        <v>29</v>
      </c>
    </row>
    <row r="195" spans="3:3" x14ac:dyDescent="0.35">
      <c r="C195" s="38">
        <v>23</v>
      </c>
    </row>
    <row r="196" spans="3:3" x14ac:dyDescent="0.35">
      <c r="C196" s="39">
        <v>11</v>
      </c>
    </row>
    <row r="197" spans="3:3" x14ac:dyDescent="0.35">
      <c r="C197" s="38">
        <v>15</v>
      </c>
    </row>
    <row r="198" spans="3:3" x14ac:dyDescent="0.35">
      <c r="C198" s="39">
        <v>34</v>
      </c>
    </row>
    <row r="199" spans="3:3" x14ac:dyDescent="0.35">
      <c r="C199" s="38">
        <v>22</v>
      </c>
    </row>
    <row r="200" spans="3:3" x14ac:dyDescent="0.35">
      <c r="C200" s="39">
        <v>29</v>
      </c>
    </row>
    <row r="201" spans="3:3" x14ac:dyDescent="0.35">
      <c r="C201" s="38">
        <v>20</v>
      </c>
    </row>
    <row r="202" spans="3:3" x14ac:dyDescent="0.35">
      <c r="C202" s="39">
        <v>22</v>
      </c>
    </row>
    <row r="203" spans="3:3" x14ac:dyDescent="0.35">
      <c r="C203" s="38">
        <v>32</v>
      </c>
    </row>
    <row r="204" spans="3:3" x14ac:dyDescent="0.35">
      <c r="C204" s="39">
        <v>30</v>
      </c>
    </row>
    <row r="205" spans="3:3" x14ac:dyDescent="0.35">
      <c r="C205" s="38">
        <v>27</v>
      </c>
    </row>
    <row r="206" spans="3:3" x14ac:dyDescent="0.35">
      <c r="C206" s="39">
        <v>10</v>
      </c>
    </row>
    <row r="207" spans="3:3" x14ac:dyDescent="0.35">
      <c r="C207" s="38">
        <v>18</v>
      </c>
    </row>
    <row r="208" spans="3:3" x14ac:dyDescent="0.35">
      <c r="C208" s="39">
        <v>27</v>
      </c>
    </row>
    <row r="209" spans="3:3" x14ac:dyDescent="0.35">
      <c r="C209" s="38">
        <v>20</v>
      </c>
    </row>
    <row r="210" spans="3:3" x14ac:dyDescent="0.35">
      <c r="C210" s="39">
        <v>30</v>
      </c>
    </row>
    <row r="211" spans="3:3" x14ac:dyDescent="0.35">
      <c r="C211" s="38">
        <v>30</v>
      </c>
    </row>
    <row r="212" spans="3:3" x14ac:dyDescent="0.35">
      <c r="C212" s="39">
        <v>30</v>
      </c>
    </row>
    <row r="213" spans="3:3" x14ac:dyDescent="0.35">
      <c r="C213" s="38">
        <v>29</v>
      </c>
    </row>
    <row r="214" spans="3:3" x14ac:dyDescent="0.35">
      <c r="C214" s="39">
        <v>25</v>
      </c>
    </row>
    <row r="215" spans="3:3" x14ac:dyDescent="0.35">
      <c r="C215" s="38">
        <v>63</v>
      </c>
    </row>
    <row r="216" spans="3:3" x14ac:dyDescent="0.35">
      <c r="C216" s="39">
        <v>26</v>
      </c>
    </row>
    <row r="217" spans="3:3" x14ac:dyDescent="0.35">
      <c r="C217" s="38">
        <v>49</v>
      </c>
    </row>
    <row r="218" spans="3:3" x14ac:dyDescent="0.35">
      <c r="C218" s="39">
        <v>13</v>
      </c>
    </row>
    <row r="219" spans="3:3" x14ac:dyDescent="0.35">
      <c r="C219" s="38">
        <v>29</v>
      </c>
    </row>
    <row r="220" spans="3:3" x14ac:dyDescent="0.35">
      <c r="C220" s="39">
        <v>21</v>
      </c>
    </row>
    <row r="221" spans="3:3" x14ac:dyDescent="0.35">
      <c r="C221" s="38">
        <v>34</v>
      </c>
    </row>
    <row r="222" spans="3:3" x14ac:dyDescent="0.35">
      <c r="C222" s="39">
        <v>38</v>
      </c>
    </row>
    <row r="223" spans="3:3" x14ac:dyDescent="0.35">
      <c r="C223" s="38">
        <v>25</v>
      </c>
    </row>
    <row r="224" spans="3:3" x14ac:dyDescent="0.35">
      <c r="C224" s="39">
        <v>15</v>
      </c>
    </row>
    <row r="225" spans="3:3" x14ac:dyDescent="0.35">
      <c r="C225" s="38">
        <v>24</v>
      </c>
    </row>
    <row r="226" spans="3:3" x14ac:dyDescent="0.35">
      <c r="C226" s="39">
        <v>22</v>
      </c>
    </row>
    <row r="227" spans="3:3" x14ac:dyDescent="0.35">
      <c r="C227" s="38">
        <v>15</v>
      </c>
    </row>
    <row r="228" spans="3:3" x14ac:dyDescent="0.35">
      <c r="C228" s="39">
        <v>29</v>
      </c>
    </row>
    <row r="229" spans="3:3" x14ac:dyDescent="0.35">
      <c r="C229" s="38">
        <v>12</v>
      </c>
    </row>
    <row r="230" spans="3:3" x14ac:dyDescent="0.35">
      <c r="C230" s="39">
        <v>6</v>
      </c>
    </row>
    <row r="231" spans="3:3" x14ac:dyDescent="0.35">
      <c r="C231" s="38">
        <v>13</v>
      </c>
    </row>
    <row r="232" spans="3:3" x14ac:dyDescent="0.35">
      <c r="C232" s="39">
        <v>34</v>
      </c>
    </row>
    <row r="233" spans="3:3" x14ac:dyDescent="0.35">
      <c r="C233" s="38">
        <v>18</v>
      </c>
    </row>
    <row r="234" spans="3:3" x14ac:dyDescent="0.35">
      <c r="C234" s="39">
        <v>49</v>
      </c>
    </row>
    <row r="235" spans="3:3" x14ac:dyDescent="0.35">
      <c r="C235" s="38">
        <v>13</v>
      </c>
    </row>
    <row r="236" spans="3:3" x14ac:dyDescent="0.35">
      <c r="C236" s="39">
        <v>8</v>
      </c>
    </row>
    <row r="237" spans="3:3" x14ac:dyDescent="0.35">
      <c r="C237" s="38">
        <v>29</v>
      </c>
    </row>
    <row r="238" spans="3:3" x14ac:dyDescent="0.35">
      <c r="C238" s="39">
        <v>13</v>
      </c>
    </row>
    <row r="239" spans="3:3" x14ac:dyDescent="0.35">
      <c r="C239" s="38">
        <v>36</v>
      </c>
    </row>
    <row r="240" spans="3:3" x14ac:dyDescent="0.35">
      <c r="C240" s="39">
        <v>18</v>
      </c>
    </row>
    <row r="241" spans="3:3" x14ac:dyDescent="0.35">
      <c r="C241" s="38">
        <v>22</v>
      </c>
    </row>
    <row r="242" spans="3:3" x14ac:dyDescent="0.35">
      <c r="C242" s="39">
        <v>11</v>
      </c>
    </row>
    <row r="243" spans="3:3" x14ac:dyDescent="0.35">
      <c r="C243" s="38">
        <v>34</v>
      </c>
    </row>
    <row r="244" spans="3:3" x14ac:dyDescent="0.35">
      <c r="C244" s="39">
        <v>13</v>
      </c>
    </row>
    <row r="245" spans="3:3" x14ac:dyDescent="0.35">
      <c r="C245" s="38">
        <v>50</v>
      </c>
    </row>
    <row r="246" spans="3:3" x14ac:dyDescent="0.35">
      <c r="C246" s="39">
        <v>18</v>
      </c>
    </row>
    <row r="247" spans="3:3" x14ac:dyDescent="0.35">
      <c r="C247" s="38">
        <v>18</v>
      </c>
    </row>
    <row r="248" spans="3:3" x14ac:dyDescent="0.35">
      <c r="C248" s="39">
        <v>30</v>
      </c>
    </row>
    <row r="249" spans="3:3" x14ac:dyDescent="0.35">
      <c r="C249" s="38">
        <v>48</v>
      </c>
    </row>
    <row r="250" spans="3:3" x14ac:dyDescent="0.35">
      <c r="C250" s="39">
        <v>19</v>
      </c>
    </row>
    <row r="251" spans="3:3" x14ac:dyDescent="0.35">
      <c r="C251" s="38">
        <v>11</v>
      </c>
    </row>
    <row r="252" spans="3:3" x14ac:dyDescent="0.35">
      <c r="C252" s="39">
        <v>16</v>
      </c>
    </row>
    <row r="253" spans="3:3" x14ac:dyDescent="0.35">
      <c r="C253" s="38">
        <v>27</v>
      </c>
    </row>
    <row r="254" spans="3:3" x14ac:dyDescent="0.35">
      <c r="C254" s="39">
        <v>29</v>
      </c>
    </row>
    <row r="255" spans="3:3" x14ac:dyDescent="0.35">
      <c r="C255" s="38">
        <v>39</v>
      </c>
    </row>
    <row r="256" spans="3:3" x14ac:dyDescent="0.35">
      <c r="C256" s="39">
        <v>20</v>
      </c>
    </row>
    <row r="257" spans="3:3" x14ac:dyDescent="0.35">
      <c r="C257" s="38">
        <v>24</v>
      </c>
    </row>
    <row r="258" spans="3:3" x14ac:dyDescent="0.35">
      <c r="C258" s="39">
        <v>9</v>
      </c>
    </row>
    <row r="259" spans="3:3" x14ac:dyDescent="0.35">
      <c r="C259" s="38">
        <v>61</v>
      </c>
    </row>
    <row r="260" spans="3:3" x14ac:dyDescent="0.35">
      <c r="C260" s="39">
        <v>18</v>
      </c>
    </row>
    <row r="261" spans="3:3" x14ac:dyDescent="0.35">
      <c r="C261" s="38">
        <v>37</v>
      </c>
    </row>
    <row r="262" spans="3:3" x14ac:dyDescent="0.35">
      <c r="C262" s="39">
        <v>17</v>
      </c>
    </row>
    <row r="263" spans="3:3" x14ac:dyDescent="0.35">
      <c r="C263" s="38">
        <v>29</v>
      </c>
    </row>
    <row r="264" spans="3:3" x14ac:dyDescent="0.35">
      <c r="C264" s="39">
        <v>17</v>
      </c>
    </row>
    <row r="265" spans="3:3" x14ac:dyDescent="0.35">
      <c r="C265" s="38">
        <v>9</v>
      </c>
    </row>
    <row r="266" spans="3:3" x14ac:dyDescent="0.35">
      <c r="C266" s="39">
        <v>7</v>
      </c>
    </row>
    <row r="267" spans="3:3" x14ac:dyDescent="0.35">
      <c r="C267" s="38">
        <v>14</v>
      </c>
    </row>
    <row r="268" spans="3:3" x14ac:dyDescent="0.35">
      <c r="C268" s="39">
        <v>17</v>
      </c>
    </row>
    <row r="269" spans="3:3" x14ac:dyDescent="0.35">
      <c r="C269" s="38">
        <v>11</v>
      </c>
    </row>
    <row r="270" spans="3:3" x14ac:dyDescent="0.35">
      <c r="C270" s="39">
        <v>27</v>
      </c>
    </row>
    <row r="271" spans="3:3" x14ac:dyDescent="0.35">
      <c r="C271" s="38">
        <v>7</v>
      </c>
    </row>
    <row r="272" spans="3:3" x14ac:dyDescent="0.35">
      <c r="C272" s="39">
        <v>31</v>
      </c>
    </row>
    <row r="273" spans="3:3" x14ac:dyDescent="0.35">
      <c r="C273" s="38">
        <v>47</v>
      </c>
    </row>
    <row r="274" spans="3:3" x14ac:dyDescent="0.35">
      <c r="C274" s="39">
        <v>32</v>
      </c>
    </row>
    <row r="275" spans="3:3" x14ac:dyDescent="0.35">
      <c r="C275" s="38">
        <v>51</v>
      </c>
    </row>
    <row r="276" spans="3:3" x14ac:dyDescent="0.35">
      <c r="C276" s="39">
        <v>55</v>
      </c>
    </row>
    <row r="277" spans="3:3" x14ac:dyDescent="0.35">
      <c r="C277" s="38">
        <v>20</v>
      </c>
    </row>
    <row r="278" spans="3:3" x14ac:dyDescent="0.35">
      <c r="C278" s="39">
        <v>22</v>
      </c>
    </row>
    <row r="279" spans="3:3" x14ac:dyDescent="0.35">
      <c r="C279" s="38">
        <v>21</v>
      </c>
    </row>
    <row r="280" spans="3:3" x14ac:dyDescent="0.35">
      <c r="C280" s="39">
        <v>26</v>
      </c>
    </row>
    <row r="281" spans="3:3" x14ac:dyDescent="0.35">
      <c r="C281" s="38">
        <v>17</v>
      </c>
    </row>
    <row r="282" spans="3:3" x14ac:dyDescent="0.35">
      <c r="C282" s="39">
        <v>8</v>
      </c>
    </row>
    <row r="283" spans="3:3" x14ac:dyDescent="0.35">
      <c r="C283" s="38">
        <v>14</v>
      </c>
    </row>
    <row r="284" spans="3:3" x14ac:dyDescent="0.35">
      <c r="C284" s="39">
        <v>27</v>
      </c>
    </row>
    <row r="285" spans="3:3" x14ac:dyDescent="0.35">
      <c r="C285" s="38">
        <v>19</v>
      </c>
    </row>
    <row r="286" spans="3:3" x14ac:dyDescent="0.35">
      <c r="C286" s="39">
        <v>16</v>
      </c>
    </row>
    <row r="287" spans="3:3" x14ac:dyDescent="0.35">
      <c r="C287" s="38">
        <v>22</v>
      </c>
    </row>
    <row r="288" spans="3:3" x14ac:dyDescent="0.35">
      <c r="C288" s="39">
        <v>15</v>
      </c>
    </row>
    <row r="289" spans="3:3" x14ac:dyDescent="0.35">
      <c r="C289" s="38">
        <v>37</v>
      </c>
    </row>
    <row r="290" spans="3:3" x14ac:dyDescent="0.35">
      <c r="C290" s="39">
        <v>15</v>
      </c>
    </row>
    <row r="291" spans="3:3" x14ac:dyDescent="0.35">
      <c r="C291" s="38">
        <v>10</v>
      </c>
    </row>
    <row r="292" spans="3:3" x14ac:dyDescent="0.35">
      <c r="C292" s="39">
        <v>8</v>
      </c>
    </row>
    <row r="293" spans="3:3" x14ac:dyDescent="0.35">
      <c r="C293" s="38">
        <v>12</v>
      </c>
    </row>
    <row r="294" spans="3:3" x14ac:dyDescent="0.35">
      <c r="C294" s="39">
        <v>12</v>
      </c>
    </row>
    <row r="295" spans="3:3" x14ac:dyDescent="0.35">
      <c r="C295" s="38">
        <v>17</v>
      </c>
    </row>
    <row r="296" spans="3:3" x14ac:dyDescent="0.35">
      <c r="C296" s="39">
        <v>29</v>
      </c>
    </row>
    <row r="297" spans="3:3" x14ac:dyDescent="0.35">
      <c r="C297" s="38">
        <v>14</v>
      </c>
    </row>
    <row r="298" spans="3:3" x14ac:dyDescent="0.35">
      <c r="C298" s="39">
        <v>21</v>
      </c>
    </row>
    <row r="299" spans="3:3" x14ac:dyDescent="0.35">
      <c r="C299" s="38">
        <v>16</v>
      </c>
    </row>
    <row r="300" spans="3:3" x14ac:dyDescent="0.35">
      <c r="C300" s="39">
        <v>32</v>
      </c>
    </row>
    <row r="301" spans="3:3" x14ac:dyDescent="0.35">
      <c r="C301" s="38">
        <v>31</v>
      </c>
    </row>
    <row r="302" spans="3:3" x14ac:dyDescent="0.35">
      <c r="C302" s="39">
        <v>32</v>
      </c>
    </row>
    <row r="303" spans="3:3" x14ac:dyDescent="0.35">
      <c r="C303" s="38">
        <v>21</v>
      </c>
    </row>
    <row r="304" spans="3:3" x14ac:dyDescent="0.35">
      <c r="C304" s="39">
        <v>27</v>
      </c>
    </row>
    <row r="305" spans="3:3" x14ac:dyDescent="0.35">
      <c r="C305" s="38">
        <v>16</v>
      </c>
    </row>
    <row r="306" spans="3:3" x14ac:dyDescent="0.35">
      <c r="C306" s="39">
        <v>46</v>
      </c>
    </row>
    <row r="307" spans="3:3" x14ac:dyDescent="0.35">
      <c r="C307" s="38">
        <v>17</v>
      </c>
    </row>
    <row r="308" spans="3:3" x14ac:dyDescent="0.35">
      <c r="C308" s="39">
        <v>11</v>
      </c>
    </row>
    <row r="309" spans="3:3" x14ac:dyDescent="0.35">
      <c r="C309" s="38">
        <v>6</v>
      </c>
    </row>
    <row r="310" spans="3:3" x14ac:dyDescent="0.35">
      <c r="C310" s="39">
        <v>11</v>
      </c>
    </row>
    <row r="311" spans="3:3" x14ac:dyDescent="0.35">
      <c r="C311" s="38">
        <v>24</v>
      </c>
    </row>
    <row r="312" spans="3:3" x14ac:dyDescent="0.35">
      <c r="C312" s="39">
        <v>9</v>
      </c>
    </row>
    <row r="313" spans="3:3" x14ac:dyDescent="0.35">
      <c r="C313" s="38">
        <v>5</v>
      </c>
    </row>
    <row r="314" spans="3:3" x14ac:dyDescent="0.35">
      <c r="C314" s="39">
        <v>5</v>
      </c>
    </row>
    <row r="315" spans="3:3" x14ac:dyDescent="0.35">
      <c r="C315" s="38">
        <v>15</v>
      </c>
    </row>
    <row r="316" spans="3:3" x14ac:dyDescent="0.35">
      <c r="C316" s="39">
        <v>4</v>
      </c>
    </row>
    <row r="317" spans="3:3" x14ac:dyDescent="0.35">
      <c r="C317" s="38">
        <v>15</v>
      </c>
    </row>
    <row r="318" spans="3:3" x14ac:dyDescent="0.35">
      <c r="C318" s="39">
        <v>30</v>
      </c>
    </row>
    <row r="319" spans="3:3" x14ac:dyDescent="0.35">
      <c r="C319" s="38">
        <v>10</v>
      </c>
    </row>
    <row r="320" spans="3:3" x14ac:dyDescent="0.35">
      <c r="C320" s="39">
        <v>8</v>
      </c>
    </row>
    <row r="321" spans="3:3" x14ac:dyDescent="0.35">
      <c r="C321" s="38">
        <v>10</v>
      </c>
    </row>
    <row r="322" spans="3:3" x14ac:dyDescent="0.35">
      <c r="C322" s="39">
        <v>10</v>
      </c>
    </row>
    <row r="323" spans="3:3" x14ac:dyDescent="0.35">
      <c r="C323" s="38">
        <v>10</v>
      </c>
    </row>
    <row r="324" spans="3:3" x14ac:dyDescent="0.35">
      <c r="C324" s="39">
        <v>21</v>
      </c>
    </row>
    <row r="325" spans="3:3" x14ac:dyDescent="0.35">
      <c r="C325" s="38">
        <v>4</v>
      </c>
    </row>
    <row r="326" spans="3:3" x14ac:dyDescent="0.35">
      <c r="C326" s="39">
        <v>12</v>
      </c>
    </row>
    <row r="327" spans="3:3" x14ac:dyDescent="0.35">
      <c r="C327" s="38">
        <v>11</v>
      </c>
    </row>
    <row r="328" spans="3:3" x14ac:dyDescent="0.35">
      <c r="C328" s="39">
        <v>18</v>
      </c>
    </row>
    <row r="329" spans="3:3" x14ac:dyDescent="0.35">
      <c r="C329" s="38">
        <v>14</v>
      </c>
    </row>
    <row r="330" spans="3:3" x14ac:dyDescent="0.35">
      <c r="C330" s="39">
        <v>17</v>
      </c>
    </row>
    <row r="331" spans="3:3" x14ac:dyDescent="0.35">
      <c r="C331" s="38">
        <v>10</v>
      </c>
    </row>
    <row r="332" spans="3:3" x14ac:dyDescent="0.35">
      <c r="C332" s="39">
        <v>27</v>
      </c>
    </row>
    <row r="333" spans="3:3" x14ac:dyDescent="0.35">
      <c r="C333" s="38">
        <v>14</v>
      </c>
    </row>
    <row r="334" spans="3:3" x14ac:dyDescent="0.35">
      <c r="C334" s="39">
        <v>26</v>
      </c>
    </row>
    <row r="335" spans="3:3" x14ac:dyDescent="0.35">
      <c r="C335" s="38">
        <v>21</v>
      </c>
    </row>
    <row r="336" spans="3:3" x14ac:dyDescent="0.35">
      <c r="C336" s="39">
        <v>21</v>
      </c>
    </row>
    <row r="337" spans="3:3" x14ac:dyDescent="0.35">
      <c r="C337" s="38">
        <v>25</v>
      </c>
    </row>
    <row r="338" spans="3:3" x14ac:dyDescent="0.35">
      <c r="C338" s="39">
        <v>24</v>
      </c>
    </row>
    <row r="339" spans="3:3" x14ac:dyDescent="0.35">
      <c r="C339" s="38">
        <v>4</v>
      </c>
    </row>
    <row r="340" spans="3:3" x14ac:dyDescent="0.35">
      <c r="C340" s="39">
        <v>10</v>
      </c>
    </row>
    <row r="341" spans="3:3" x14ac:dyDescent="0.35">
      <c r="C341" s="38">
        <v>21</v>
      </c>
    </row>
    <row r="342" spans="3:3" x14ac:dyDescent="0.35">
      <c r="C342" s="39">
        <v>12</v>
      </c>
    </row>
    <row r="343" spans="3:3" x14ac:dyDescent="0.35">
      <c r="C343" s="38">
        <v>26</v>
      </c>
    </row>
    <row r="344" spans="3:3" x14ac:dyDescent="0.35">
      <c r="C344" s="39">
        <v>12</v>
      </c>
    </row>
    <row r="345" spans="3:3" x14ac:dyDescent="0.35">
      <c r="C345" s="38">
        <v>21</v>
      </c>
    </row>
    <row r="346" spans="3:3" x14ac:dyDescent="0.35">
      <c r="C346" s="39">
        <v>21</v>
      </c>
    </row>
    <row r="347" spans="3:3" x14ac:dyDescent="0.35">
      <c r="C347" s="38">
        <v>5</v>
      </c>
    </row>
    <row r="348" spans="3:3" x14ac:dyDescent="0.35">
      <c r="C348" s="39">
        <v>17</v>
      </c>
    </row>
    <row r="349" spans="3:3" x14ac:dyDescent="0.35">
      <c r="C349" s="38">
        <v>11</v>
      </c>
    </row>
    <row r="350" spans="3:3" x14ac:dyDescent="0.35">
      <c r="C350" s="39">
        <v>4</v>
      </c>
    </row>
    <row r="351" spans="3:3" x14ac:dyDescent="0.35">
      <c r="C351" s="38">
        <v>21</v>
      </c>
    </row>
    <row r="352" spans="3:3" x14ac:dyDescent="0.35">
      <c r="C352" s="39">
        <v>15</v>
      </c>
    </row>
    <row r="353" spans="3:3" x14ac:dyDescent="0.35">
      <c r="C353" s="38">
        <v>14</v>
      </c>
    </row>
    <row r="354" spans="3:3" x14ac:dyDescent="0.35">
      <c r="C354" s="39">
        <v>13</v>
      </c>
    </row>
    <row r="355" spans="3:3" x14ac:dyDescent="0.35">
      <c r="C355" s="38">
        <v>6</v>
      </c>
    </row>
    <row r="356" spans="3:3" x14ac:dyDescent="0.35">
      <c r="C356" s="39">
        <v>8</v>
      </c>
    </row>
    <row r="357" spans="3:3" x14ac:dyDescent="0.35">
      <c r="C357" s="38">
        <v>25</v>
      </c>
    </row>
    <row r="358" spans="3:3" x14ac:dyDescent="0.35">
      <c r="C358" s="39">
        <v>14</v>
      </c>
    </row>
    <row r="359" spans="3:3" x14ac:dyDescent="0.35">
      <c r="C359" s="38">
        <v>24</v>
      </c>
    </row>
    <row r="360" spans="3:3" x14ac:dyDescent="0.35">
      <c r="C360" s="39">
        <v>12</v>
      </c>
    </row>
    <row r="361" spans="3:3" x14ac:dyDescent="0.35">
      <c r="C361" s="38">
        <v>3</v>
      </c>
    </row>
    <row r="362" spans="3:3" x14ac:dyDescent="0.35">
      <c r="C362" s="39">
        <v>13</v>
      </c>
    </row>
    <row r="363" spans="3:3" x14ac:dyDescent="0.35">
      <c r="C363" s="38">
        <v>10</v>
      </c>
    </row>
    <row r="364" spans="3:3" x14ac:dyDescent="0.35">
      <c r="C364" s="39">
        <v>16</v>
      </c>
    </row>
    <row r="365" spans="3:3" x14ac:dyDescent="0.35">
      <c r="C365" s="38">
        <v>27</v>
      </c>
    </row>
    <row r="366" spans="3:3" x14ac:dyDescent="0.35">
      <c r="C366" s="39">
        <v>5</v>
      </c>
    </row>
    <row r="367" spans="3:3" x14ac:dyDescent="0.35">
      <c r="C367" s="38">
        <v>34</v>
      </c>
    </row>
    <row r="368" spans="3:3" x14ac:dyDescent="0.35">
      <c r="C368" s="39">
        <v>13</v>
      </c>
    </row>
    <row r="369" spans="3:3" x14ac:dyDescent="0.35">
      <c r="C369" s="38">
        <v>19</v>
      </c>
    </row>
    <row r="370" spans="3:3" x14ac:dyDescent="0.35">
      <c r="C370" s="39">
        <v>10</v>
      </c>
    </row>
    <row r="371" spans="3:3" x14ac:dyDescent="0.35">
      <c r="C371" s="38">
        <v>17</v>
      </c>
    </row>
    <row r="372" spans="3:3" x14ac:dyDescent="0.35">
      <c r="C372" s="39">
        <v>15</v>
      </c>
    </row>
    <row r="373" spans="3:3" x14ac:dyDescent="0.35">
      <c r="C373" s="38">
        <v>25</v>
      </c>
    </row>
    <row r="374" spans="3:3" x14ac:dyDescent="0.35">
      <c r="C374" s="39">
        <v>16</v>
      </c>
    </row>
    <row r="375" spans="3:3" x14ac:dyDescent="0.35">
      <c r="C375" s="38">
        <v>15</v>
      </c>
    </row>
    <row r="376" spans="3:3" x14ac:dyDescent="0.35">
      <c r="C376" s="39">
        <v>18</v>
      </c>
    </row>
    <row r="377" spans="3:3" x14ac:dyDescent="0.35">
      <c r="C377" s="38">
        <v>28</v>
      </c>
    </row>
    <row r="378" spans="3:3" x14ac:dyDescent="0.35">
      <c r="C378" s="39">
        <v>16</v>
      </c>
    </row>
    <row r="379" spans="3:3" x14ac:dyDescent="0.35">
      <c r="C379" s="38">
        <v>33</v>
      </c>
    </row>
    <row r="380" spans="3:3" x14ac:dyDescent="0.35">
      <c r="C380" s="39">
        <v>16</v>
      </c>
    </row>
    <row r="381" spans="3:3" x14ac:dyDescent="0.35">
      <c r="C381" s="38">
        <v>5</v>
      </c>
    </row>
    <row r="382" spans="3:3" x14ac:dyDescent="0.35">
      <c r="C382" s="39">
        <v>12</v>
      </c>
    </row>
    <row r="383" spans="3:3" x14ac:dyDescent="0.35">
      <c r="C383" s="38">
        <v>8</v>
      </c>
    </row>
    <row r="384" spans="3:3" x14ac:dyDescent="0.35">
      <c r="C384" s="39">
        <v>13</v>
      </c>
    </row>
    <row r="385" spans="3:3" x14ac:dyDescent="0.35">
      <c r="C385" s="38">
        <v>10</v>
      </c>
    </row>
    <row r="386" spans="3:3" x14ac:dyDescent="0.35">
      <c r="C386" s="39">
        <v>21</v>
      </c>
    </row>
    <row r="387" spans="3:3" x14ac:dyDescent="0.35">
      <c r="C387" s="38">
        <v>16</v>
      </c>
    </row>
    <row r="388" spans="3:3" x14ac:dyDescent="0.35">
      <c r="C388" s="39">
        <v>31</v>
      </c>
    </row>
    <row r="389" spans="3:3" x14ac:dyDescent="0.35">
      <c r="C389" s="38">
        <v>22</v>
      </c>
    </row>
    <row r="390" spans="3:3" x14ac:dyDescent="0.35">
      <c r="C390" s="39">
        <v>40</v>
      </c>
    </row>
    <row r="391" spans="3:3" x14ac:dyDescent="0.35">
      <c r="C391" s="38">
        <v>9</v>
      </c>
    </row>
    <row r="392" spans="3:3" x14ac:dyDescent="0.35">
      <c r="C392" s="39">
        <v>12</v>
      </c>
    </row>
    <row r="393" spans="3:3" x14ac:dyDescent="0.35">
      <c r="C393" s="38">
        <v>16</v>
      </c>
    </row>
    <row r="394" spans="3:3" x14ac:dyDescent="0.35">
      <c r="C394" s="39">
        <v>21</v>
      </c>
    </row>
    <row r="395" spans="3:3" x14ac:dyDescent="0.35">
      <c r="C395" s="38">
        <v>15</v>
      </c>
    </row>
    <row r="396" spans="3:3" x14ac:dyDescent="0.35">
      <c r="C396" s="39">
        <v>21</v>
      </c>
    </row>
    <row r="397" spans="3:3" x14ac:dyDescent="0.35">
      <c r="C397" s="38">
        <v>21</v>
      </c>
    </row>
    <row r="398" spans="3:3" x14ac:dyDescent="0.35">
      <c r="C398" s="39">
        <v>7</v>
      </c>
    </row>
    <row r="399" spans="3:3" x14ac:dyDescent="0.35">
      <c r="C399" s="38">
        <v>24</v>
      </c>
    </row>
    <row r="400" spans="3:3" x14ac:dyDescent="0.35">
      <c r="C400" s="39">
        <v>10</v>
      </c>
    </row>
    <row r="401" spans="3:3" x14ac:dyDescent="0.35">
      <c r="C401" s="38">
        <v>21</v>
      </c>
    </row>
    <row r="402" spans="3:3" x14ac:dyDescent="0.35">
      <c r="C402" s="39">
        <v>9</v>
      </c>
    </row>
    <row r="403" spans="3:3" x14ac:dyDescent="0.35">
      <c r="C403" s="38">
        <v>15</v>
      </c>
    </row>
    <row r="404" spans="3:3" x14ac:dyDescent="0.35">
      <c r="C404" s="39">
        <v>23</v>
      </c>
    </row>
    <row r="405" spans="3:3" x14ac:dyDescent="0.35">
      <c r="C405" s="38">
        <v>6</v>
      </c>
    </row>
    <row r="406" spans="3:3" x14ac:dyDescent="0.35">
      <c r="C406" s="39">
        <v>17</v>
      </c>
    </row>
    <row r="407" spans="3:3" x14ac:dyDescent="0.35">
      <c r="C407" s="38">
        <v>19</v>
      </c>
    </row>
    <row r="408" spans="3:3" x14ac:dyDescent="0.35">
      <c r="C408" s="39">
        <v>14</v>
      </c>
    </row>
    <row r="409" spans="3:3" x14ac:dyDescent="0.35">
      <c r="C409" s="38">
        <v>23</v>
      </c>
    </row>
    <row r="410" spans="3:3" x14ac:dyDescent="0.35">
      <c r="C410" s="39">
        <v>6</v>
      </c>
    </row>
    <row r="411" spans="3:3" x14ac:dyDescent="0.35">
      <c r="C411" s="38">
        <v>18</v>
      </c>
    </row>
    <row r="412" spans="3:3" x14ac:dyDescent="0.35">
      <c r="C412" s="39">
        <v>30</v>
      </c>
    </row>
    <row r="413" spans="3:3" x14ac:dyDescent="0.35">
      <c r="C413" s="38">
        <v>8</v>
      </c>
    </row>
    <row r="414" spans="3:3" x14ac:dyDescent="0.35">
      <c r="C414" s="39">
        <v>8</v>
      </c>
    </row>
    <row r="415" spans="3:3" x14ac:dyDescent="0.35">
      <c r="C415" s="38">
        <v>32</v>
      </c>
    </row>
    <row r="416" spans="3:3" x14ac:dyDescent="0.35">
      <c r="C416" s="39">
        <v>32</v>
      </c>
    </row>
    <row r="417" spans="3:3" x14ac:dyDescent="0.35">
      <c r="C417" s="38">
        <v>27</v>
      </c>
    </row>
    <row r="418" spans="3:3" x14ac:dyDescent="0.35">
      <c r="C418" s="39">
        <v>20</v>
      </c>
    </row>
    <row r="419" spans="3:3" x14ac:dyDescent="0.35">
      <c r="C419" s="38">
        <v>28</v>
      </c>
    </row>
    <row r="420" spans="3:3" x14ac:dyDescent="0.35">
      <c r="C420" s="39">
        <v>33</v>
      </c>
    </row>
    <row r="421" spans="3:3" x14ac:dyDescent="0.35">
      <c r="C421" s="38">
        <v>21</v>
      </c>
    </row>
    <row r="422" spans="3:3" x14ac:dyDescent="0.35">
      <c r="C422" s="39">
        <v>18</v>
      </c>
    </row>
    <row r="423" spans="3:3" x14ac:dyDescent="0.35">
      <c r="C423" s="38">
        <v>16</v>
      </c>
    </row>
    <row r="424" spans="3:3" x14ac:dyDescent="0.35">
      <c r="C424" s="39">
        <v>25</v>
      </c>
    </row>
    <row r="425" spans="3:3" x14ac:dyDescent="0.35">
      <c r="C425" s="38">
        <v>14</v>
      </c>
    </row>
    <row r="426" spans="3:3" x14ac:dyDescent="0.35">
      <c r="C426" s="39">
        <v>16</v>
      </c>
    </row>
    <row r="427" spans="3:3" x14ac:dyDescent="0.35">
      <c r="C427" s="38">
        <v>6</v>
      </c>
    </row>
    <row r="428" spans="3:3" x14ac:dyDescent="0.35">
      <c r="C428" s="39">
        <v>14</v>
      </c>
    </row>
    <row r="429" spans="3:3" x14ac:dyDescent="0.35">
      <c r="C429" s="38">
        <v>5</v>
      </c>
    </row>
    <row r="430" spans="3:3" x14ac:dyDescent="0.35">
      <c r="C430" s="39">
        <v>14</v>
      </c>
    </row>
    <row r="431" spans="3:3" x14ac:dyDescent="0.35">
      <c r="C431" s="38">
        <v>8</v>
      </c>
    </row>
    <row r="432" spans="3:3" x14ac:dyDescent="0.35">
      <c r="C432" s="39">
        <v>20</v>
      </c>
    </row>
    <row r="433" spans="3:3" x14ac:dyDescent="0.35">
      <c r="C433" s="38">
        <v>3</v>
      </c>
    </row>
    <row r="434" spans="3:3" x14ac:dyDescent="0.35">
      <c r="C434" s="39">
        <v>14</v>
      </c>
    </row>
    <row r="435" spans="3:3" x14ac:dyDescent="0.35">
      <c r="C435" s="38">
        <v>8</v>
      </c>
    </row>
    <row r="436" spans="3:3" x14ac:dyDescent="0.35">
      <c r="C436" s="39">
        <v>19</v>
      </c>
    </row>
    <row r="437" spans="3:3" x14ac:dyDescent="0.35">
      <c r="C437" s="38">
        <v>4</v>
      </c>
    </row>
    <row r="438" spans="3:3" x14ac:dyDescent="0.35">
      <c r="C438" s="39">
        <v>8</v>
      </c>
    </row>
    <row r="439" spans="3:3" x14ac:dyDescent="0.35">
      <c r="C439" s="38">
        <v>7</v>
      </c>
    </row>
    <row r="440" spans="3:3" x14ac:dyDescent="0.35">
      <c r="C440" s="39">
        <v>14</v>
      </c>
    </row>
    <row r="441" spans="3:3" x14ac:dyDescent="0.35">
      <c r="C441" s="38">
        <v>15</v>
      </c>
    </row>
    <row r="442" spans="3:3" x14ac:dyDescent="0.35">
      <c r="C442" s="39">
        <v>10</v>
      </c>
    </row>
    <row r="443" spans="3:3" x14ac:dyDescent="0.35">
      <c r="C443" s="38">
        <v>9</v>
      </c>
    </row>
    <row r="444" spans="3:3" x14ac:dyDescent="0.35">
      <c r="C444" s="39">
        <v>10</v>
      </c>
    </row>
    <row r="445" spans="3:3" x14ac:dyDescent="0.35">
      <c r="C445" s="38">
        <v>31</v>
      </c>
    </row>
    <row r="446" spans="3:3" x14ac:dyDescent="0.35">
      <c r="C446" s="39">
        <v>10</v>
      </c>
    </row>
    <row r="447" spans="3:3" x14ac:dyDescent="0.35">
      <c r="C447" s="38">
        <v>10</v>
      </c>
    </row>
    <row r="448" spans="3:3" x14ac:dyDescent="0.35">
      <c r="C448" s="39">
        <v>18</v>
      </c>
    </row>
    <row r="449" spans="3:3" x14ac:dyDescent="0.35">
      <c r="C449" s="38">
        <v>18</v>
      </c>
    </row>
    <row r="450" spans="3:3" x14ac:dyDescent="0.35">
      <c r="C450" s="39">
        <v>15</v>
      </c>
    </row>
    <row r="451" spans="3:3" x14ac:dyDescent="0.35">
      <c r="C451" s="38">
        <v>4</v>
      </c>
    </row>
    <row r="452" spans="3:3" x14ac:dyDescent="0.35">
      <c r="C452" s="39">
        <v>15</v>
      </c>
    </row>
    <row r="453" spans="3:3" x14ac:dyDescent="0.35">
      <c r="C453" s="38">
        <v>7</v>
      </c>
    </row>
    <row r="454" spans="3:3" x14ac:dyDescent="0.35">
      <c r="C454" s="39">
        <v>6</v>
      </c>
    </row>
    <row r="455" spans="3:3" x14ac:dyDescent="0.35">
      <c r="C455" s="38">
        <v>8</v>
      </c>
    </row>
    <row r="456" spans="3:3" x14ac:dyDescent="0.35">
      <c r="C456" s="39">
        <v>10</v>
      </c>
    </row>
    <row r="457" spans="3:3" x14ac:dyDescent="0.35">
      <c r="C457" s="38">
        <v>14</v>
      </c>
    </row>
    <row r="458" spans="3:3" x14ac:dyDescent="0.35">
      <c r="C458" s="39">
        <v>5</v>
      </c>
    </row>
    <row r="459" spans="3:3" x14ac:dyDescent="0.35">
      <c r="C459" s="38">
        <v>12</v>
      </c>
    </row>
    <row r="460" spans="3:3" x14ac:dyDescent="0.35">
      <c r="C460" s="39">
        <v>20</v>
      </c>
    </row>
    <row r="461" spans="3:3" x14ac:dyDescent="0.35">
      <c r="C461" s="38">
        <v>5</v>
      </c>
    </row>
    <row r="462" spans="3:3" x14ac:dyDescent="0.35">
      <c r="C462" s="39">
        <v>6</v>
      </c>
    </row>
    <row r="463" spans="3:3" x14ac:dyDescent="0.35">
      <c r="C463" s="38">
        <v>4</v>
      </c>
    </row>
    <row r="464" spans="3:3" x14ac:dyDescent="0.35">
      <c r="C464" s="39">
        <v>4</v>
      </c>
    </row>
    <row r="465" spans="3:3" x14ac:dyDescent="0.35">
      <c r="C465" s="38">
        <v>6</v>
      </c>
    </row>
    <row r="466" spans="3:3" x14ac:dyDescent="0.35">
      <c r="C466" s="39">
        <v>15</v>
      </c>
    </row>
    <row r="467" spans="3:3" x14ac:dyDescent="0.35">
      <c r="C467" s="38">
        <v>27</v>
      </c>
    </row>
    <row r="468" spans="3:3" x14ac:dyDescent="0.35">
      <c r="C468" s="39">
        <v>19</v>
      </c>
    </row>
    <row r="469" spans="3:3" x14ac:dyDescent="0.35">
      <c r="C469" s="38">
        <v>11</v>
      </c>
    </row>
    <row r="470" spans="3:3" x14ac:dyDescent="0.35">
      <c r="C470" s="39">
        <v>5</v>
      </c>
    </row>
    <row r="471" spans="3:3" x14ac:dyDescent="0.35">
      <c r="C471" s="38">
        <v>33</v>
      </c>
    </row>
    <row r="472" spans="3:3" x14ac:dyDescent="0.35">
      <c r="C472" s="39">
        <v>11</v>
      </c>
    </row>
    <row r="473" spans="3:3" x14ac:dyDescent="0.35">
      <c r="C473" s="38">
        <v>10</v>
      </c>
    </row>
    <row r="474" spans="3:3" x14ac:dyDescent="0.35">
      <c r="C474" s="39">
        <v>28</v>
      </c>
    </row>
    <row r="475" spans="3:3" x14ac:dyDescent="0.35">
      <c r="C475" s="38">
        <v>12</v>
      </c>
    </row>
    <row r="476" spans="3:3" x14ac:dyDescent="0.35">
      <c r="C476" s="39">
        <v>19</v>
      </c>
    </row>
    <row r="477" spans="3:3" x14ac:dyDescent="0.35">
      <c r="C477" s="38">
        <v>17</v>
      </c>
    </row>
    <row r="478" spans="3:3" x14ac:dyDescent="0.35">
      <c r="C478" s="39">
        <v>22</v>
      </c>
    </row>
    <row r="479" spans="3:3" x14ac:dyDescent="0.35">
      <c r="C479" s="38">
        <v>14</v>
      </c>
    </row>
    <row r="480" spans="3:3" x14ac:dyDescent="0.35">
      <c r="C480" s="39">
        <v>4</v>
      </c>
    </row>
    <row r="481" spans="3:3" x14ac:dyDescent="0.35">
      <c r="C481" s="38">
        <v>24</v>
      </c>
    </row>
    <row r="482" spans="3:3" x14ac:dyDescent="0.35">
      <c r="C482" s="39">
        <v>26</v>
      </c>
    </row>
    <row r="483" spans="3:3" x14ac:dyDescent="0.35">
      <c r="C483" s="38">
        <v>8</v>
      </c>
    </row>
    <row r="484" spans="3:3" x14ac:dyDescent="0.35">
      <c r="C484" s="39">
        <v>36</v>
      </c>
    </row>
    <row r="485" spans="3:3" x14ac:dyDescent="0.35">
      <c r="C485" s="38">
        <v>22</v>
      </c>
    </row>
    <row r="486" spans="3:3" x14ac:dyDescent="0.35">
      <c r="C486" s="39">
        <v>12</v>
      </c>
    </row>
    <row r="487" spans="3:3" x14ac:dyDescent="0.35">
      <c r="C487" s="38">
        <v>8</v>
      </c>
    </row>
    <row r="488" spans="3:3" x14ac:dyDescent="0.35">
      <c r="C488" s="39">
        <v>19</v>
      </c>
    </row>
    <row r="489" spans="3:3" x14ac:dyDescent="0.35">
      <c r="C489" s="38">
        <v>19</v>
      </c>
    </row>
    <row r="490" spans="3:3" x14ac:dyDescent="0.35">
      <c r="C490" s="39">
        <v>8</v>
      </c>
    </row>
    <row r="491" spans="3:3" x14ac:dyDescent="0.35">
      <c r="C491" s="38">
        <v>12</v>
      </c>
    </row>
    <row r="492" spans="3:3" x14ac:dyDescent="0.35">
      <c r="C492" s="39">
        <v>20</v>
      </c>
    </row>
    <row r="493" spans="3:3" x14ac:dyDescent="0.35">
      <c r="C493" s="38">
        <v>12</v>
      </c>
    </row>
    <row r="494" spans="3:3" x14ac:dyDescent="0.35">
      <c r="C494" s="39">
        <v>16</v>
      </c>
    </row>
    <row r="495" spans="3:3" x14ac:dyDescent="0.35">
      <c r="C495" s="38">
        <v>10</v>
      </c>
    </row>
    <row r="496" spans="3:3" x14ac:dyDescent="0.35">
      <c r="C496" s="39">
        <v>13</v>
      </c>
    </row>
    <row r="497" spans="3:3" x14ac:dyDescent="0.35">
      <c r="C497" s="38">
        <v>11</v>
      </c>
    </row>
    <row r="498" spans="3:3" x14ac:dyDescent="0.35">
      <c r="C498" s="39">
        <v>27</v>
      </c>
    </row>
    <row r="499" spans="3:3" x14ac:dyDescent="0.35">
      <c r="C499" s="38">
        <v>15</v>
      </c>
    </row>
    <row r="500" spans="3:3" x14ac:dyDescent="0.35">
      <c r="C500" s="39">
        <v>7</v>
      </c>
    </row>
    <row r="501" spans="3:3" x14ac:dyDescent="0.35">
      <c r="C501" s="38">
        <v>5</v>
      </c>
    </row>
    <row r="502" spans="3:3" x14ac:dyDescent="0.35">
      <c r="C502" s="39">
        <v>5</v>
      </c>
    </row>
    <row r="503" spans="3:3" x14ac:dyDescent="0.35">
      <c r="C503" s="38">
        <v>3</v>
      </c>
    </row>
    <row r="504" spans="3:3" x14ac:dyDescent="0.35">
      <c r="C504" s="39">
        <v>15</v>
      </c>
    </row>
    <row r="505" spans="3:3" x14ac:dyDescent="0.35">
      <c r="C505" s="38">
        <v>5</v>
      </c>
    </row>
    <row r="506" spans="3:3" x14ac:dyDescent="0.35">
      <c r="C506" s="39">
        <v>35</v>
      </c>
    </row>
    <row r="507" spans="3:3" x14ac:dyDescent="0.35">
      <c r="C507" s="38">
        <v>18</v>
      </c>
    </row>
    <row r="508" spans="3:3" x14ac:dyDescent="0.35">
      <c r="C508" s="39">
        <v>18</v>
      </c>
    </row>
    <row r="509" spans="3:3" x14ac:dyDescent="0.35">
      <c r="C509" s="38">
        <v>12</v>
      </c>
    </row>
    <row r="510" spans="3:3" x14ac:dyDescent="0.35">
      <c r="C510" s="39">
        <v>37</v>
      </c>
    </row>
    <row r="511" spans="3:3" x14ac:dyDescent="0.35">
      <c r="C511" s="38">
        <v>9</v>
      </c>
    </row>
    <row r="512" spans="3:3" x14ac:dyDescent="0.35">
      <c r="C512" s="39">
        <v>28</v>
      </c>
    </row>
    <row r="513" spans="3:3" x14ac:dyDescent="0.35">
      <c r="C513" s="38">
        <v>28</v>
      </c>
    </row>
    <row r="514" spans="3:3" x14ac:dyDescent="0.35">
      <c r="C514" s="39">
        <v>15</v>
      </c>
    </row>
    <row r="515" spans="3:3" x14ac:dyDescent="0.35">
      <c r="C515" s="38">
        <v>8</v>
      </c>
    </row>
    <row r="516" spans="3:3" x14ac:dyDescent="0.35">
      <c r="C516" s="39">
        <v>7</v>
      </c>
    </row>
    <row r="517" spans="3:3" x14ac:dyDescent="0.35">
      <c r="C517" s="38">
        <v>12</v>
      </c>
    </row>
    <row r="518" spans="3:3" x14ac:dyDescent="0.35">
      <c r="C518" s="39">
        <v>38</v>
      </c>
    </row>
    <row r="519" spans="3:3" x14ac:dyDescent="0.35">
      <c r="C519" s="38">
        <v>26</v>
      </c>
    </row>
    <row r="520" spans="3:3" x14ac:dyDescent="0.35">
      <c r="C520" s="39">
        <v>5</v>
      </c>
    </row>
    <row r="521" spans="3:3" x14ac:dyDescent="0.35">
      <c r="C521" s="38">
        <v>10</v>
      </c>
    </row>
    <row r="522" spans="3:3" x14ac:dyDescent="0.35">
      <c r="C522" s="39">
        <v>5</v>
      </c>
    </row>
    <row r="523" spans="3:3" x14ac:dyDescent="0.35">
      <c r="C523" s="38">
        <v>10</v>
      </c>
    </row>
    <row r="524" spans="3:3" x14ac:dyDescent="0.35">
      <c r="C524" s="39">
        <v>12</v>
      </c>
    </row>
    <row r="525" spans="3:3" x14ac:dyDescent="0.35">
      <c r="C525" s="38">
        <v>24</v>
      </c>
    </row>
    <row r="526" spans="3:3" x14ac:dyDescent="0.35">
      <c r="C526" s="39">
        <v>16</v>
      </c>
    </row>
    <row r="527" spans="3:3" x14ac:dyDescent="0.35">
      <c r="C527" s="38">
        <v>4</v>
      </c>
    </row>
    <row r="528" spans="3:3" x14ac:dyDescent="0.35">
      <c r="C528" s="39">
        <v>13</v>
      </c>
    </row>
    <row r="529" spans="3:3" x14ac:dyDescent="0.35">
      <c r="C529" s="38">
        <v>27</v>
      </c>
    </row>
    <row r="530" spans="3:3" x14ac:dyDescent="0.35">
      <c r="C530" s="39">
        <v>3</v>
      </c>
    </row>
    <row r="531" spans="3:3" x14ac:dyDescent="0.35">
      <c r="C531" s="38">
        <v>22</v>
      </c>
    </row>
    <row r="532" spans="3:3" x14ac:dyDescent="0.35">
      <c r="C532" s="39">
        <v>15</v>
      </c>
    </row>
    <row r="533" spans="3:3" x14ac:dyDescent="0.35">
      <c r="C533" s="38">
        <v>10</v>
      </c>
    </row>
    <row r="534" spans="3:3" x14ac:dyDescent="0.35">
      <c r="C534" s="39">
        <v>23</v>
      </c>
    </row>
    <row r="535" spans="3:3" x14ac:dyDescent="0.35">
      <c r="C535" s="38">
        <v>10</v>
      </c>
    </row>
    <row r="536" spans="3:3" x14ac:dyDescent="0.35">
      <c r="C536" s="39">
        <v>12</v>
      </c>
    </row>
    <row r="537" spans="3:3" x14ac:dyDescent="0.35">
      <c r="C537" s="38">
        <v>16</v>
      </c>
    </row>
    <row r="538" spans="3:3" x14ac:dyDescent="0.35">
      <c r="C538" s="39">
        <v>13</v>
      </c>
    </row>
    <row r="539" spans="3:3" x14ac:dyDescent="0.35">
      <c r="C539" s="38">
        <v>20</v>
      </c>
    </row>
    <row r="540" spans="3:3" x14ac:dyDescent="0.35">
      <c r="C540" s="39">
        <v>20</v>
      </c>
    </row>
    <row r="541" spans="3:3" x14ac:dyDescent="0.35">
      <c r="C541" s="38">
        <v>23</v>
      </c>
    </row>
    <row r="542" spans="3:3" x14ac:dyDescent="0.35">
      <c r="C542" s="39">
        <v>15</v>
      </c>
    </row>
    <row r="543" spans="3:3" x14ac:dyDescent="0.35">
      <c r="C543" s="38">
        <v>20</v>
      </c>
    </row>
    <row r="544" spans="3:3" x14ac:dyDescent="0.35">
      <c r="C544" s="39">
        <v>16</v>
      </c>
    </row>
    <row r="545" spans="3:3" x14ac:dyDescent="0.35">
      <c r="C545" s="38">
        <v>26</v>
      </c>
    </row>
    <row r="546" spans="3:3" x14ac:dyDescent="0.35">
      <c r="C546" s="39">
        <v>16</v>
      </c>
    </row>
    <row r="547" spans="3:3" x14ac:dyDescent="0.35">
      <c r="C547" s="38">
        <v>20</v>
      </c>
    </row>
    <row r="548" spans="3:3" x14ac:dyDescent="0.35">
      <c r="C548" s="39">
        <v>30</v>
      </c>
    </row>
    <row r="549" spans="3:3" x14ac:dyDescent="0.35">
      <c r="C549" s="38">
        <v>31</v>
      </c>
    </row>
    <row r="550" spans="3:3" x14ac:dyDescent="0.35">
      <c r="C550" s="39">
        <v>37</v>
      </c>
    </row>
    <row r="551" spans="3:3" x14ac:dyDescent="0.35">
      <c r="C551" s="38">
        <v>30</v>
      </c>
    </row>
    <row r="552" spans="3:3" x14ac:dyDescent="0.35">
      <c r="C552" s="39">
        <v>41</v>
      </c>
    </row>
    <row r="553" spans="3:3" x14ac:dyDescent="0.35">
      <c r="C553" s="38">
        <v>12</v>
      </c>
    </row>
    <row r="554" spans="3:3" x14ac:dyDescent="0.35">
      <c r="C554" s="39">
        <v>7</v>
      </c>
    </row>
    <row r="555" spans="3:3" x14ac:dyDescent="0.35">
      <c r="C555" s="38">
        <v>5</v>
      </c>
    </row>
    <row r="556" spans="3:3" x14ac:dyDescent="0.35">
      <c r="C556" s="39">
        <v>9</v>
      </c>
    </row>
    <row r="557" spans="3:3" x14ac:dyDescent="0.35">
      <c r="C557" s="38">
        <v>4</v>
      </c>
    </row>
    <row r="558" spans="3:3" x14ac:dyDescent="0.35">
      <c r="C558" s="39">
        <v>8</v>
      </c>
    </row>
    <row r="559" spans="3:3" x14ac:dyDescent="0.35">
      <c r="C559" s="38">
        <v>5</v>
      </c>
    </row>
    <row r="560" spans="3:3" x14ac:dyDescent="0.35">
      <c r="C560" s="39">
        <v>7</v>
      </c>
    </row>
    <row r="561" spans="3:3" x14ac:dyDescent="0.35">
      <c r="C561" s="38">
        <v>24</v>
      </c>
    </row>
    <row r="562" spans="3:3" x14ac:dyDescent="0.35">
      <c r="C562" s="39">
        <v>22</v>
      </c>
    </row>
    <row r="563" spans="3:3" x14ac:dyDescent="0.35">
      <c r="C563" s="38">
        <v>16</v>
      </c>
    </row>
    <row r="564" spans="3:3" x14ac:dyDescent="0.35">
      <c r="C564" s="39">
        <v>5</v>
      </c>
    </row>
    <row r="565" spans="3:3" x14ac:dyDescent="0.35">
      <c r="C565" s="38">
        <v>16</v>
      </c>
    </row>
    <row r="566" spans="3:3" x14ac:dyDescent="0.35">
      <c r="C566" s="39">
        <v>7</v>
      </c>
    </row>
    <row r="567" spans="3:3" x14ac:dyDescent="0.35">
      <c r="C567" s="38">
        <v>14</v>
      </c>
    </row>
    <row r="568" spans="3:3" x14ac:dyDescent="0.35">
      <c r="C568" s="39">
        <v>35</v>
      </c>
    </row>
    <row r="569" spans="3:3" x14ac:dyDescent="0.35">
      <c r="C569" s="38">
        <v>34</v>
      </c>
    </row>
    <row r="570" spans="3:3" x14ac:dyDescent="0.35">
      <c r="C570" s="39">
        <v>20</v>
      </c>
    </row>
    <row r="571" spans="3:3" x14ac:dyDescent="0.35">
      <c r="C571" s="38">
        <v>16</v>
      </c>
    </row>
    <row r="572" spans="3:3" x14ac:dyDescent="0.35">
      <c r="C572" s="39">
        <v>11</v>
      </c>
    </row>
    <row r="573" spans="3:3" x14ac:dyDescent="0.35">
      <c r="C573" s="38">
        <v>26</v>
      </c>
    </row>
    <row r="574" spans="3:3" x14ac:dyDescent="0.35">
      <c r="C574" s="39">
        <v>29</v>
      </c>
    </row>
    <row r="575" spans="3:3" x14ac:dyDescent="0.35">
      <c r="C575" s="38">
        <v>22</v>
      </c>
    </row>
    <row r="576" spans="3:3" x14ac:dyDescent="0.35">
      <c r="C576" s="39">
        <v>38</v>
      </c>
    </row>
    <row r="577" spans="3:3" x14ac:dyDescent="0.35">
      <c r="C577" s="38">
        <v>27</v>
      </c>
    </row>
    <row r="578" spans="3:3" x14ac:dyDescent="0.35">
      <c r="C578" s="39">
        <v>53</v>
      </c>
    </row>
    <row r="579" spans="3:3" x14ac:dyDescent="0.35">
      <c r="C579" s="38">
        <v>19</v>
      </c>
    </row>
    <row r="580" spans="3:3" x14ac:dyDescent="0.35">
      <c r="C580" s="39">
        <v>55</v>
      </c>
    </row>
    <row r="581" spans="3:3" x14ac:dyDescent="0.35">
      <c r="C581" s="38">
        <v>6</v>
      </c>
    </row>
    <row r="582" spans="3:3" x14ac:dyDescent="0.35">
      <c r="C582" s="39">
        <v>25</v>
      </c>
    </row>
    <row r="583" spans="3:3" x14ac:dyDescent="0.35">
      <c r="C583" s="38">
        <v>55</v>
      </c>
    </row>
    <row r="584" spans="3:3" x14ac:dyDescent="0.35">
      <c r="C584" s="39">
        <v>26</v>
      </c>
    </row>
    <row r="585" spans="3:3" x14ac:dyDescent="0.35">
      <c r="C585" s="38">
        <v>16</v>
      </c>
    </row>
    <row r="586" spans="3:3" x14ac:dyDescent="0.35">
      <c r="C586" s="39">
        <v>23</v>
      </c>
    </row>
    <row r="587" spans="3:3" x14ac:dyDescent="0.35">
      <c r="C587" s="38">
        <v>17</v>
      </c>
    </row>
    <row r="588" spans="3:3" x14ac:dyDescent="0.35">
      <c r="C588" s="39">
        <v>14</v>
      </c>
    </row>
    <row r="589" spans="3:3" x14ac:dyDescent="0.35">
      <c r="C589" s="38">
        <v>9</v>
      </c>
    </row>
    <row r="590" spans="3:3" x14ac:dyDescent="0.35">
      <c r="C590" s="39">
        <v>34</v>
      </c>
    </row>
    <row r="591" spans="3:3" x14ac:dyDescent="0.35">
      <c r="C591" s="38">
        <v>32</v>
      </c>
    </row>
    <row r="592" spans="3:3" x14ac:dyDescent="0.35">
      <c r="C592" s="39">
        <v>24</v>
      </c>
    </row>
    <row r="593" spans="3:3" x14ac:dyDescent="0.35">
      <c r="C593" s="38">
        <v>20</v>
      </c>
    </row>
    <row r="594" spans="3:3" x14ac:dyDescent="0.35">
      <c r="C594" s="39">
        <v>16</v>
      </c>
    </row>
    <row r="595" spans="3:3" x14ac:dyDescent="0.35">
      <c r="C595" s="38">
        <v>26</v>
      </c>
    </row>
    <row r="596" spans="3:3" x14ac:dyDescent="0.35">
      <c r="C596" s="39">
        <v>20</v>
      </c>
    </row>
    <row r="597" spans="3:3" x14ac:dyDescent="0.35">
      <c r="C597" s="38">
        <v>34</v>
      </c>
    </row>
    <row r="598" spans="3:3" x14ac:dyDescent="0.35">
      <c r="C598" s="39">
        <v>22</v>
      </c>
    </row>
    <row r="599" spans="3:3" x14ac:dyDescent="0.35">
      <c r="C599" s="38">
        <v>19</v>
      </c>
    </row>
    <row r="600" spans="3:3" x14ac:dyDescent="0.35">
      <c r="C600" s="39">
        <v>19</v>
      </c>
    </row>
    <row r="601" spans="3:3" x14ac:dyDescent="0.35">
      <c r="C601" s="38">
        <v>18</v>
      </c>
    </row>
    <row r="602" spans="3:3" x14ac:dyDescent="0.35">
      <c r="C602" s="39">
        <v>15</v>
      </c>
    </row>
    <row r="603" spans="3:3" x14ac:dyDescent="0.35">
      <c r="C603" s="38">
        <v>25</v>
      </c>
    </row>
    <row r="604" spans="3:3" x14ac:dyDescent="0.35">
      <c r="C604" s="39">
        <v>14</v>
      </c>
    </row>
    <row r="605" spans="3:3" x14ac:dyDescent="0.35">
      <c r="C605" s="38">
        <v>23</v>
      </c>
    </row>
    <row r="606" spans="3:3" x14ac:dyDescent="0.35">
      <c r="C606" s="39">
        <v>38</v>
      </c>
    </row>
    <row r="607" spans="3:3" x14ac:dyDescent="0.35">
      <c r="C607" s="38">
        <v>29</v>
      </c>
    </row>
    <row r="608" spans="3:3" x14ac:dyDescent="0.35">
      <c r="C608" s="39">
        <v>30</v>
      </c>
    </row>
    <row r="609" spans="3:3" x14ac:dyDescent="0.35">
      <c r="C609" s="38">
        <v>25</v>
      </c>
    </row>
    <row r="610" spans="3:3" x14ac:dyDescent="0.35">
      <c r="C610" s="39">
        <v>18</v>
      </c>
    </row>
    <row r="611" spans="3:3" x14ac:dyDescent="0.35">
      <c r="C611" s="38">
        <v>47</v>
      </c>
    </row>
    <row r="612" spans="3:3" x14ac:dyDescent="0.35">
      <c r="C612" s="39">
        <v>31</v>
      </c>
    </row>
    <row r="613" spans="3:3" x14ac:dyDescent="0.35">
      <c r="C613" s="38">
        <v>32</v>
      </c>
    </row>
    <row r="614" spans="3:3" x14ac:dyDescent="0.35">
      <c r="C614" s="39">
        <v>14</v>
      </c>
    </row>
    <row r="615" spans="3:3" x14ac:dyDescent="0.35">
      <c r="C615" s="38">
        <v>35</v>
      </c>
    </row>
    <row r="616" spans="3:3" x14ac:dyDescent="0.35">
      <c r="C616" s="39">
        <v>38</v>
      </c>
    </row>
    <row r="617" spans="3:3" x14ac:dyDescent="0.35">
      <c r="C617" s="38">
        <v>32</v>
      </c>
    </row>
    <row r="618" spans="3:3" x14ac:dyDescent="0.35">
      <c r="C618" s="39">
        <v>21</v>
      </c>
    </row>
    <row r="619" spans="3:3" x14ac:dyDescent="0.35">
      <c r="C619" s="38">
        <v>31</v>
      </c>
    </row>
    <row r="620" spans="3:3" x14ac:dyDescent="0.35">
      <c r="C620" s="39">
        <v>25</v>
      </c>
    </row>
    <row r="621" spans="3:3" x14ac:dyDescent="0.35">
      <c r="C621" s="38">
        <v>11</v>
      </c>
    </row>
    <row r="622" spans="3:3" x14ac:dyDescent="0.35">
      <c r="C622" s="39">
        <v>43</v>
      </c>
    </row>
    <row r="623" spans="3:3" x14ac:dyDescent="0.35">
      <c r="C623" s="38">
        <v>22</v>
      </c>
    </row>
    <row r="624" spans="3:3" x14ac:dyDescent="0.35">
      <c r="C624" s="39">
        <v>34</v>
      </c>
    </row>
    <row r="625" spans="3:3" x14ac:dyDescent="0.35">
      <c r="C625" s="38">
        <v>29</v>
      </c>
    </row>
    <row r="626" spans="3:3" x14ac:dyDescent="0.35">
      <c r="C626" s="39">
        <v>22</v>
      </c>
    </row>
    <row r="627" spans="3:3" x14ac:dyDescent="0.35">
      <c r="C627" s="38">
        <v>33</v>
      </c>
    </row>
    <row r="628" spans="3:3" x14ac:dyDescent="0.35">
      <c r="C628" s="39">
        <v>24</v>
      </c>
    </row>
    <row r="629" spans="3:3" x14ac:dyDescent="0.35">
      <c r="C629" s="38">
        <v>7</v>
      </c>
    </row>
    <row r="630" spans="3:3" x14ac:dyDescent="0.35">
      <c r="C630" s="39">
        <v>29</v>
      </c>
    </row>
    <row r="631" spans="3:3" x14ac:dyDescent="0.35">
      <c r="C631" s="38">
        <v>37</v>
      </c>
    </row>
    <row r="632" spans="3:3" x14ac:dyDescent="0.35">
      <c r="C632" s="39">
        <v>44</v>
      </c>
    </row>
    <row r="633" spans="3:3" x14ac:dyDescent="0.35">
      <c r="C633" s="38">
        <v>15</v>
      </c>
    </row>
    <row r="634" spans="3:3" x14ac:dyDescent="0.35">
      <c r="C634" s="39">
        <v>38</v>
      </c>
    </row>
    <row r="635" spans="3:3" x14ac:dyDescent="0.35">
      <c r="C635" s="38">
        <v>46</v>
      </c>
    </row>
    <row r="636" spans="3:3" x14ac:dyDescent="0.35">
      <c r="C636" s="39">
        <v>10</v>
      </c>
    </row>
    <row r="637" spans="3:3" x14ac:dyDescent="0.35">
      <c r="C637" s="38">
        <v>11</v>
      </c>
    </row>
    <row r="638" spans="3:3" x14ac:dyDescent="0.35">
      <c r="C638" s="39">
        <v>6</v>
      </c>
    </row>
    <row r="639" spans="3:3" x14ac:dyDescent="0.35">
      <c r="C639" s="38">
        <v>13</v>
      </c>
    </row>
    <row r="640" spans="3:3" x14ac:dyDescent="0.35">
      <c r="C640" s="39">
        <v>30</v>
      </c>
    </row>
    <row r="641" spans="3:3" x14ac:dyDescent="0.35">
      <c r="C641" s="38">
        <v>24</v>
      </c>
    </row>
    <row r="642" spans="3:3" x14ac:dyDescent="0.35">
      <c r="C642" s="39">
        <v>5</v>
      </c>
    </row>
    <row r="643" spans="3:3" x14ac:dyDescent="0.35">
      <c r="C643" s="38">
        <v>14</v>
      </c>
    </row>
    <row r="644" spans="3:3" x14ac:dyDescent="0.35">
      <c r="C644" s="39">
        <v>12</v>
      </c>
    </row>
    <row r="645" spans="3:3" x14ac:dyDescent="0.35">
      <c r="C645" s="38">
        <v>4</v>
      </c>
    </row>
    <row r="646" spans="3:3" x14ac:dyDescent="0.35">
      <c r="C646" s="39">
        <v>23</v>
      </c>
    </row>
    <row r="647" spans="3:3" x14ac:dyDescent="0.35">
      <c r="C647" s="38">
        <v>26</v>
      </c>
    </row>
    <row r="648" spans="3:3" x14ac:dyDescent="0.35">
      <c r="C648" s="39">
        <v>49</v>
      </c>
    </row>
    <row r="649" spans="3:3" x14ac:dyDescent="0.35">
      <c r="C649" s="38">
        <v>53</v>
      </c>
    </row>
    <row r="650" spans="3:3" x14ac:dyDescent="0.35">
      <c r="C650" s="39">
        <v>41</v>
      </c>
    </row>
    <row r="651" spans="3:3" x14ac:dyDescent="0.35">
      <c r="C651" s="38">
        <v>29</v>
      </c>
    </row>
    <row r="652" spans="3:3" x14ac:dyDescent="0.35">
      <c r="C652" s="39">
        <v>17</v>
      </c>
    </row>
    <row r="653" spans="3:3" x14ac:dyDescent="0.35">
      <c r="C653" s="38">
        <v>10</v>
      </c>
    </row>
    <row r="654" spans="3:3" x14ac:dyDescent="0.35">
      <c r="C654" s="39">
        <v>48</v>
      </c>
    </row>
    <row r="655" spans="3:3" x14ac:dyDescent="0.35">
      <c r="C655" s="38">
        <v>33</v>
      </c>
    </row>
    <row r="656" spans="3:3" x14ac:dyDescent="0.35">
      <c r="C656" s="39">
        <v>21</v>
      </c>
    </row>
    <row r="657" spans="3:3" x14ac:dyDescent="0.35">
      <c r="C657" s="38">
        <v>16</v>
      </c>
    </row>
    <row r="658" spans="3:3" x14ac:dyDescent="0.35">
      <c r="C658" s="39">
        <v>42</v>
      </c>
    </row>
    <row r="659" spans="3:3" x14ac:dyDescent="0.35">
      <c r="C659" s="38">
        <v>45</v>
      </c>
    </row>
    <row r="660" spans="3:3" x14ac:dyDescent="0.35">
      <c r="C660" s="39">
        <v>28</v>
      </c>
    </row>
    <row r="661" spans="3:3" x14ac:dyDescent="0.35">
      <c r="C661" s="38">
        <v>29</v>
      </c>
    </row>
    <row r="662" spans="3:3" x14ac:dyDescent="0.35">
      <c r="C662" s="39">
        <v>17</v>
      </c>
    </row>
    <row r="663" spans="3:3" x14ac:dyDescent="0.35">
      <c r="C663" s="38">
        <v>46</v>
      </c>
    </row>
    <row r="664" spans="3:3" x14ac:dyDescent="0.35">
      <c r="C664" s="39">
        <v>9</v>
      </c>
    </row>
    <row r="665" spans="3:3" x14ac:dyDescent="0.35">
      <c r="C665" s="38">
        <v>40</v>
      </c>
    </row>
    <row r="666" spans="3:3" x14ac:dyDescent="0.35">
      <c r="C666" s="39">
        <v>8</v>
      </c>
    </row>
    <row r="667" spans="3:3" x14ac:dyDescent="0.35">
      <c r="C667" s="38">
        <v>45</v>
      </c>
    </row>
    <row r="668" spans="3:3" x14ac:dyDescent="0.35">
      <c r="C668" s="39">
        <v>15</v>
      </c>
    </row>
    <row r="669" spans="3:3" x14ac:dyDescent="0.35">
      <c r="C669" s="38">
        <v>15</v>
      </c>
    </row>
    <row r="670" spans="3:3" x14ac:dyDescent="0.35">
      <c r="C670" s="39">
        <v>10</v>
      </c>
    </row>
    <row r="671" spans="3:3" x14ac:dyDescent="0.35">
      <c r="C671" s="38">
        <v>12</v>
      </c>
    </row>
    <row r="672" spans="3:3" x14ac:dyDescent="0.35">
      <c r="C672" s="39">
        <v>9</v>
      </c>
    </row>
    <row r="673" spans="3:3" x14ac:dyDescent="0.35">
      <c r="C673" s="38">
        <v>13</v>
      </c>
    </row>
    <row r="674" spans="3:3" x14ac:dyDescent="0.35">
      <c r="C674" s="39">
        <v>6</v>
      </c>
    </row>
    <row r="675" spans="3:3" x14ac:dyDescent="0.35">
      <c r="C675" s="38">
        <v>30</v>
      </c>
    </row>
    <row r="676" spans="3:3" x14ac:dyDescent="0.35">
      <c r="C676" s="39">
        <v>12</v>
      </c>
    </row>
    <row r="677" spans="3:3" x14ac:dyDescent="0.35">
      <c r="C677" s="38">
        <v>47</v>
      </c>
    </row>
    <row r="678" spans="3:3" x14ac:dyDescent="0.35">
      <c r="C678" s="39">
        <v>7</v>
      </c>
    </row>
    <row r="679" spans="3:3" x14ac:dyDescent="0.35">
      <c r="C679" s="38">
        <v>33</v>
      </c>
    </row>
    <row r="680" spans="3:3" x14ac:dyDescent="0.35">
      <c r="C680" s="39">
        <v>18</v>
      </c>
    </row>
    <row r="681" spans="3:3" x14ac:dyDescent="0.35">
      <c r="C681" s="38">
        <v>24</v>
      </c>
    </row>
    <row r="682" spans="3:3" x14ac:dyDescent="0.35">
      <c r="C682" s="39">
        <v>5</v>
      </c>
    </row>
    <row r="683" spans="3:3" x14ac:dyDescent="0.35">
      <c r="C683" s="38">
        <v>4</v>
      </c>
    </row>
    <row r="684" spans="3:3" x14ac:dyDescent="0.35">
      <c r="C684" s="39">
        <v>21</v>
      </c>
    </row>
    <row r="685" spans="3:3" x14ac:dyDescent="0.35">
      <c r="C685" s="38">
        <v>11</v>
      </c>
    </row>
    <row r="686" spans="3:3" x14ac:dyDescent="0.35">
      <c r="C686" s="39">
        <v>34</v>
      </c>
    </row>
    <row r="687" spans="3:3" x14ac:dyDescent="0.35">
      <c r="C687" s="38">
        <v>16</v>
      </c>
    </row>
    <row r="688" spans="3:3" x14ac:dyDescent="0.35">
      <c r="C688" s="39">
        <v>8</v>
      </c>
    </row>
    <row r="689" spans="3:3" x14ac:dyDescent="0.35">
      <c r="C689" s="38">
        <v>38</v>
      </c>
    </row>
    <row r="690" spans="3:3" x14ac:dyDescent="0.35">
      <c r="C690" s="39">
        <v>12</v>
      </c>
    </row>
    <row r="691" spans="3:3" x14ac:dyDescent="0.35">
      <c r="C691" s="38">
        <v>11</v>
      </c>
    </row>
    <row r="692" spans="3:3" x14ac:dyDescent="0.35">
      <c r="C692" s="39">
        <v>13</v>
      </c>
    </row>
    <row r="693" spans="3:3" x14ac:dyDescent="0.35">
      <c r="C693" s="38">
        <v>4</v>
      </c>
    </row>
    <row r="694" spans="3:3" x14ac:dyDescent="0.35">
      <c r="C694" s="39">
        <v>21</v>
      </c>
    </row>
    <row r="695" spans="3:3" x14ac:dyDescent="0.35">
      <c r="C695" s="38">
        <v>16</v>
      </c>
    </row>
    <row r="696" spans="3:3" x14ac:dyDescent="0.35">
      <c r="C696" s="39">
        <v>8</v>
      </c>
    </row>
    <row r="697" spans="3:3" x14ac:dyDescent="0.35">
      <c r="C697" s="38">
        <v>9</v>
      </c>
    </row>
    <row r="698" spans="3:3" x14ac:dyDescent="0.35">
      <c r="C698" s="39">
        <v>16</v>
      </c>
    </row>
    <row r="699" spans="3:3" x14ac:dyDescent="0.35">
      <c r="C699" s="38">
        <v>5</v>
      </c>
    </row>
    <row r="700" spans="3:3" x14ac:dyDescent="0.35">
      <c r="C700" s="39">
        <v>8</v>
      </c>
    </row>
    <row r="701" spans="3:3" x14ac:dyDescent="0.35">
      <c r="C701" s="38">
        <v>11</v>
      </c>
    </row>
    <row r="702" spans="3:3" x14ac:dyDescent="0.35">
      <c r="C702" s="39">
        <v>5</v>
      </c>
    </row>
    <row r="703" spans="3:3" x14ac:dyDescent="0.35">
      <c r="C703" s="38">
        <v>24</v>
      </c>
    </row>
    <row r="704" spans="3:3" x14ac:dyDescent="0.35">
      <c r="C704" s="39">
        <v>16</v>
      </c>
    </row>
    <row r="705" spans="3:3" x14ac:dyDescent="0.35">
      <c r="C705" s="38">
        <v>32</v>
      </c>
    </row>
    <row r="706" spans="3:3" x14ac:dyDescent="0.35">
      <c r="C706" s="39">
        <v>15</v>
      </c>
    </row>
    <row r="707" spans="3:3" x14ac:dyDescent="0.35">
      <c r="C707" s="38">
        <v>11</v>
      </c>
    </row>
    <row r="708" spans="3:3" x14ac:dyDescent="0.35">
      <c r="C708" s="39">
        <v>15</v>
      </c>
    </row>
    <row r="709" spans="3:3" x14ac:dyDescent="0.35">
      <c r="C709" s="38">
        <v>21</v>
      </c>
    </row>
    <row r="710" spans="3:3" x14ac:dyDescent="0.35">
      <c r="C710" s="39">
        <v>9</v>
      </c>
    </row>
    <row r="711" spans="3:3" x14ac:dyDescent="0.35">
      <c r="C711" s="38">
        <v>12</v>
      </c>
    </row>
    <row r="712" spans="3:3" x14ac:dyDescent="0.35">
      <c r="C712" s="39">
        <v>33</v>
      </c>
    </row>
    <row r="713" spans="3:3" x14ac:dyDescent="0.35">
      <c r="C713" s="38">
        <v>10</v>
      </c>
    </row>
    <row r="714" spans="3:3" x14ac:dyDescent="0.35">
      <c r="C714" s="39">
        <v>40</v>
      </c>
    </row>
    <row r="715" spans="3:3" x14ac:dyDescent="0.35">
      <c r="C715" s="38">
        <v>14</v>
      </c>
    </row>
    <row r="716" spans="3:3" x14ac:dyDescent="0.35">
      <c r="C716" s="39">
        <v>43</v>
      </c>
    </row>
    <row r="717" spans="3:3" x14ac:dyDescent="0.35">
      <c r="C717" s="38">
        <v>12</v>
      </c>
    </row>
    <row r="718" spans="3:3" x14ac:dyDescent="0.35">
      <c r="C718" s="39">
        <v>34</v>
      </c>
    </row>
    <row r="719" spans="3:3" x14ac:dyDescent="0.35">
      <c r="C719" s="38">
        <v>19</v>
      </c>
    </row>
    <row r="720" spans="3:3" x14ac:dyDescent="0.35">
      <c r="C720" s="39">
        <v>11</v>
      </c>
    </row>
    <row r="721" spans="3:3" x14ac:dyDescent="0.35">
      <c r="C721" s="38">
        <v>20</v>
      </c>
    </row>
    <row r="722" spans="3:3" x14ac:dyDescent="0.35">
      <c r="C722" s="39">
        <v>16</v>
      </c>
    </row>
    <row r="723" spans="3:3" x14ac:dyDescent="0.35">
      <c r="C723" s="38">
        <v>15</v>
      </c>
    </row>
    <row r="724" spans="3:3" x14ac:dyDescent="0.35">
      <c r="C724" s="39">
        <v>18</v>
      </c>
    </row>
    <row r="725" spans="3:3" x14ac:dyDescent="0.35">
      <c r="C725" s="38">
        <v>18</v>
      </c>
    </row>
    <row r="726" spans="3:3" x14ac:dyDescent="0.35">
      <c r="C726" s="39">
        <v>43</v>
      </c>
    </row>
    <row r="727" spans="3:3" x14ac:dyDescent="0.35">
      <c r="C727" s="38">
        <v>10</v>
      </c>
    </row>
    <row r="728" spans="3:3" x14ac:dyDescent="0.35">
      <c r="C728" s="39">
        <v>12</v>
      </c>
    </row>
    <row r="729" spans="3:3" x14ac:dyDescent="0.35">
      <c r="C729" s="38">
        <v>27</v>
      </c>
    </row>
    <row r="730" spans="3:3" x14ac:dyDescent="0.35">
      <c r="C730" s="39">
        <v>6</v>
      </c>
    </row>
    <row r="731" spans="3:3" x14ac:dyDescent="0.35">
      <c r="C731" s="38">
        <v>7</v>
      </c>
    </row>
    <row r="732" spans="3:3" x14ac:dyDescent="0.35">
      <c r="C732" s="39">
        <v>18</v>
      </c>
    </row>
    <row r="733" spans="3:3" x14ac:dyDescent="0.35">
      <c r="C733" s="38">
        <v>27</v>
      </c>
    </row>
    <row r="734" spans="3:3" x14ac:dyDescent="0.35">
      <c r="C734" s="39">
        <v>7</v>
      </c>
    </row>
    <row r="735" spans="3:3" x14ac:dyDescent="0.35">
      <c r="C735" s="38">
        <v>23</v>
      </c>
    </row>
    <row r="736" spans="3:3" x14ac:dyDescent="0.35">
      <c r="C736" s="39">
        <v>15</v>
      </c>
    </row>
    <row r="737" spans="3:3" x14ac:dyDescent="0.35">
      <c r="C737" s="38">
        <v>29</v>
      </c>
    </row>
    <row r="738" spans="3:3" x14ac:dyDescent="0.35">
      <c r="C738" s="39">
        <v>27</v>
      </c>
    </row>
    <row r="739" spans="3:3" x14ac:dyDescent="0.35">
      <c r="C739" s="38">
        <v>26</v>
      </c>
    </row>
    <row r="740" spans="3:3" x14ac:dyDescent="0.35">
      <c r="C740" s="39">
        <v>35</v>
      </c>
    </row>
    <row r="741" spans="3:3" x14ac:dyDescent="0.35">
      <c r="C741" s="38">
        <v>10</v>
      </c>
    </row>
    <row r="742" spans="3:3" x14ac:dyDescent="0.35">
      <c r="C742" s="39">
        <v>24</v>
      </c>
    </row>
    <row r="743" spans="3:3" x14ac:dyDescent="0.35">
      <c r="C743" s="38">
        <v>34</v>
      </c>
    </row>
    <row r="744" spans="3:3" x14ac:dyDescent="0.35">
      <c r="C744" s="39">
        <v>4</v>
      </c>
    </row>
    <row r="745" spans="3:3" x14ac:dyDescent="0.35">
      <c r="C745" s="38">
        <v>13</v>
      </c>
    </row>
    <row r="746" spans="3:3" x14ac:dyDescent="0.35">
      <c r="C746" s="39">
        <v>17</v>
      </c>
    </row>
    <row r="747" spans="3:3" x14ac:dyDescent="0.35">
      <c r="C747" s="38">
        <v>12</v>
      </c>
    </row>
    <row r="748" spans="3:3" x14ac:dyDescent="0.35">
      <c r="C748" s="39">
        <v>10</v>
      </c>
    </row>
    <row r="749" spans="3:3" x14ac:dyDescent="0.35">
      <c r="C749" s="38">
        <v>5</v>
      </c>
    </row>
    <row r="750" spans="3:3" x14ac:dyDescent="0.35">
      <c r="C750" s="39">
        <v>4</v>
      </c>
    </row>
    <row r="751" spans="3:3" x14ac:dyDescent="0.35">
      <c r="C751" s="38">
        <v>17</v>
      </c>
    </row>
    <row r="752" spans="3:3" x14ac:dyDescent="0.35">
      <c r="C752" s="39">
        <v>8</v>
      </c>
    </row>
    <row r="753" spans="3:3" x14ac:dyDescent="0.35">
      <c r="C753" s="38">
        <v>20</v>
      </c>
    </row>
    <row r="754" spans="3:3" x14ac:dyDescent="0.35">
      <c r="C754" s="39">
        <v>16</v>
      </c>
    </row>
    <row r="755" spans="3:3" x14ac:dyDescent="0.35">
      <c r="C755" s="38">
        <v>7</v>
      </c>
    </row>
    <row r="756" spans="3:3" x14ac:dyDescent="0.35">
      <c r="C756" s="39">
        <v>11</v>
      </c>
    </row>
    <row r="757" spans="3:3" x14ac:dyDescent="0.35">
      <c r="C757" s="38">
        <v>24</v>
      </c>
    </row>
    <row r="758" spans="3:3" x14ac:dyDescent="0.35">
      <c r="C758" s="39">
        <v>8</v>
      </c>
    </row>
    <row r="759" spans="3:3" x14ac:dyDescent="0.35">
      <c r="C759" s="38">
        <v>28</v>
      </c>
    </row>
    <row r="760" spans="3:3" x14ac:dyDescent="0.35">
      <c r="C760" s="39">
        <v>15</v>
      </c>
    </row>
    <row r="761" spans="3:3" x14ac:dyDescent="0.35">
      <c r="C761" s="38">
        <v>11</v>
      </c>
    </row>
    <row r="762" spans="3:3" x14ac:dyDescent="0.35">
      <c r="C762" s="39">
        <v>16</v>
      </c>
    </row>
    <row r="763" spans="3:3" x14ac:dyDescent="0.35">
      <c r="C763" s="38">
        <v>24</v>
      </c>
    </row>
    <row r="764" spans="3:3" x14ac:dyDescent="0.35">
      <c r="C764" s="39">
        <v>39</v>
      </c>
    </row>
    <row r="765" spans="3:3" x14ac:dyDescent="0.35">
      <c r="C765" s="38">
        <v>6</v>
      </c>
    </row>
    <row r="766" spans="3:3" x14ac:dyDescent="0.35">
      <c r="C766" s="39">
        <v>5</v>
      </c>
    </row>
    <row r="767" spans="3:3" x14ac:dyDescent="0.35">
      <c r="C767" s="38">
        <v>18</v>
      </c>
    </row>
    <row r="768" spans="3:3" x14ac:dyDescent="0.35">
      <c r="C768" s="39">
        <v>32</v>
      </c>
    </row>
    <row r="769" spans="3:3" x14ac:dyDescent="0.35">
      <c r="C769" s="38">
        <v>23</v>
      </c>
    </row>
    <row r="770" spans="3:3" x14ac:dyDescent="0.35">
      <c r="C770" s="39">
        <v>14</v>
      </c>
    </row>
    <row r="771" spans="3:3" x14ac:dyDescent="0.35">
      <c r="C771" s="38">
        <v>25</v>
      </c>
    </row>
    <row r="772" spans="3:3" x14ac:dyDescent="0.35">
      <c r="C772" s="39">
        <v>7</v>
      </c>
    </row>
    <row r="773" spans="3:3" x14ac:dyDescent="0.35">
      <c r="C773" s="38">
        <v>7</v>
      </c>
    </row>
    <row r="774" spans="3:3" x14ac:dyDescent="0.35">
      <c r="C774" s="39">
        <v>31</v>
      </c>
    </row>
    <row r="775" spans="3:3" x14ac:dyDescent="0.35">
      <c r="C775" s="38">
        <v>3</v>
      </c>
    </row>
    <row r="776" spans="3:3" x14ac:dyDescent="0.35">
      <c r="C776" s="39">
        <v>12</v>
      </c>
    </row>
    <row r="777" spans="3:3" x14ac:dyDescent="0.35">
      <c r="C777" s="38">
        <v>12</v>
      </c>
    </row>
    <row r="778" spans="3:3" x14ac:dyDescent="0.35">
      <c r="C778" s="39">
        <v>14</v>
      </c>
    </row>
    <row r="779" spans="3:3" x14ac:dyDescent="0.35">
      <c r="C779" s="38">
        <v>6</v>
      </c>
    </row>
    <row r="780" spans="3:3" x14ac:dyDescent="0.35">
      <c r="C780" s="39">
        <v>11</v>
      </c>
    </row>
    <row r="781" spans="3:3" x14ac:dyDescent="0.35">
      <c r="C781" s="38">
        <v>15</v>
      </c>
    </row>
    <row r="782" spans="3:3" x14ac:dyDescent="0.35">
      <c r="C782" s="39">
        <v>9</v>
      </c>
    </row>
    <row r="783" spans="3:3" x14ac:dyDescent="0.35">
      <c r="C783" s="38">
        <v>17</v>
      </c>
    </row>
    <row r="784" spans="3:3" x14ac:dyDescent="0.35">
      <c r="C784" s="39">
        <v>7</v>
      </c>
    </row>
    <row r="785" spans="3:3" x14ac:dyDescent="0.35">
      <c r="C785" s="38">
        <v>5</v>
      </c>
    </row>
    <row r="786" spans="3:3" x14ac:dyDescent="0.35">
      <c r="C786" s="39">
        <v>10</v>
      </c>
    </row>
    <row r="787" spans="3:3" x14ac:dyDescent="0.35">
      <c r="C787" s="38">
        <v>12</v>
      </c>
    </row>
    <row r="788" spans="3:3" x14ac:dyDescent="0.35">
      <c r="C788" s="39">
        <v>22</v>
      </c>
    </row>
    <row r="789" spans="3:3" x14ac:dyDescent="0.35">
      <c r="C789" s="38">
        <v>7</v>
      </c>
    </row>
    <row r="790" spans="3:3" x14ac:dyDescent="0.35">
      <c r="C790" s="39">
        <v>7</v>
      </c>
    </row>
    <row r="791" spans="3:3" x14ac:dyDescent="0.35">
      <c r="C791" s="38">
        <v>4</v>
      </c>
    </row>
    <row r="792" spans="3:3" x14ac:dyDescent="0.35">
      <c r="C792" s="39">
        <v>10</v>
      </c>
    </row>
    <row r="793" spans="3:3" x14ac:dyDescent="0.35">
      <c r="C793" s="38">
        <v>31</v>
      </c>
    </row>
    <row r="794" spans="3:3" x14ac:dyDescent="0.35">
      <c r="C794" s="39">
        <v>5</v>
      </c>
    </row>
    <row r="795" spans="3:3" x14ac:dyDescent="0.35">
      <c r="C795" s="38">
        <v>10</v>
      </c>
    </row>
    <row r="796" spans="3:3" x14ac:dyDescent="0.35">
      <c r="C796" s="39">
        <v>5</v>
      </c>
    </row>
    <row r="797" spans="3:3" x14ac:dyDescent="0.35">
      <c r="C797" s="38">
        <v>5</v>
      </c>
    </row>
    <row r="798" spans="3:3" x14ac:dyDescent="0.35">
      <c r="C798" s="39">
        <v>10</v>
      </c>
    </row>
    <row r="799" spans="3:3" x14ac:dyDescent="0.35">
      <c r="C799" s="38">
        <v>19</v>
      </c>
    </row>
    <row r="800" spans="3:3" x14ac:dyDescent="0.35">
      <c r="C800" s="39">
        <v>38</v>
      </c>
    </row>
    <row r="801" spans="3:3" x14ac:dyDescent="0.35">
      <c r="C801" s="38">
        <v>35</v>
      </c>
    </row>
    <row r="802" spans="3:3" x14ac:dyDescent="0.35">
      <c r="C802" s="39">
        <v>21</v>
      </c>
    </row>
    <row r="803" spans="3:3" x14ac:dyDescent="0.35">
      <c r="C803" s="38">
        <v>17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32ED-D47E-4B04-A4F7-EF3EDF7E6B5B}">
  <dimension ref="A1:J22"/>
  <sheetViews>
    <sheetView zoomScale="74" workbookViewId="0">
      <selection activeCell="H22" sqref="H22"/>
    </sheetView>
  </sheetViews>
  <sheetFormatPr defaultRowHeight="14.5" x14ac:dyDescent="0.35"/>
  <cols>
    <col min="1" max="1" width="13.36328125" style="7" bestFit="1" customWidth="1"/>
    <col min="2" max="2" width="13.1796875" style="7" bestFit="1" customWidth="1"/>
    <col min="3" max="3" width="11.26953125" style="7" bestFit="1" customWidth="1"/>
    <col min="4" max="6" width="8.7265625" style="7"/>
    <col min="7" max="7" width="16" style="7" bestFit="1" customWidth="1"/>
    <col min="8" max="8" width="24.08984375" style="7" bestFit="1" customWidth="1"/>
    <col min="9" max="9" width="20.7265625" style="7" bestFit="1" customWidth="1"/>
    <col min="10" max="10" width="29.54296875" style="7" bestFit="1" customWidth="1"/>
    <col min="11" max="11" width="18.26953125" style="7" bestFit="1" customWidth="1"/>
    <col min="12" max="16384" width="8.7265625" style="7"/>
  </cols>
  <sheetData>
    <row r="1" spans="1:10" x14ac:dyDescent="0.35">
      <c r="A1" s="14"/>
      <c r="B1" s="41" t="s">
        <v>946</v>
      </c>
      <c r="C1" s="41" t="s">
        <v>947</v>
      </c>
      <c r="D1" s="41" t="s">
        <v>942</v>
      </c>
    </row>
    <row r="2" spans="1:10" x14ac:dyDescent="0.35">
      <c r="A2" s="14"/>
      <c r="B2" s="14"/>
      <c r="C2" s="14"/>
      <c r="D2" s="14"/>
    </row>
    <row r="3" spans="1:10" x14ac:dyDescent="0.35">
      <c r="A3" s="41" t="s">
        <v>948</v>
      </c>
      <c r="B3" s="14">
        <v>300000</v>
      </c>
      <c r="C3" s="14">
        <v>48000</v>
      </c>
      <c r="D3" s="14">
        <f>SUM(B3:C3)</f>
        <v>348000</v>
      </c>
    </row>
    <row r="4" spans="1:10" x14ac:dyDescent="0.35">
      <c r="A4" s="41" t="s">
        <v>950</v>
      </c>
      <c r="B4" s="14">
        <v>116400</v>
      </c>
      <c r="C4" s="14">
        <v>42000</v>
      </c>
      <c r="D4" s="14">
        <f>SUM(B4:C4)</f>
        <v>158400</v>
      </c>
    </row>
    <row r="5" spans="1:10" x14ac:dyDescent="0.35">
      <c r="A5" s="14"/>
      <c r="B5" s="14"/>
      <c r="C5" s="14"/>
      <c r="D5" s="14"/>
    </row>
    <row r="6" spans="1:10" x14ac:dyDescent="0.35">
      <c r="A6" s="41" t="s">
        <v>942</v>
      </c>
      <c r="B6" s="14">
        <f>SUM(B3:B4)</f>
        <v>416400</v>
      </c>
      <c r="C6" s="14">
        <f>SUM(C3:C4)</f>
        <v>90000</v>
      </c>
      <c r="D6" s="14">
        <f>SUM(D3:D4)</f>
        <v>506400</v>
      </c>
      <c r="G6" s="42" t="s">
        <v>943</v>
      </c>
      <c r="H6" s="4" t="s">
        <v>889</v>
      </c>
      <c r="I6" s="4" t="s">
        <v>949</v>
      </c>
      <c r="J6" s="4" t="s">
        <v>951</v>
      </c>
    </row>
    <row r="7" spans="1:10" x14ac:dyDescent="0.35">
      <c r="A7" s="14"/>
      <c r="B7" s="14"/>
      <c r="C7" s="14"/>
      <c r="D7" s="14"/>
    </row>
    <row r="8" spans="1:10" x14ac:dyDescent="0.35">
      <c r="H8" s="4" t="s">
        <v>944</v>
      </c>
      <c r="I8" s="14">
        <f>D3*B6/D6</f>
        <v>286151.65876777249</v>
      </c>
      <c r="J8" s="14">
        <f>D3*C6/D6</f>
        <v>61848.341232227489</v>
      </c>
    </row>
    <row r="9" spans="1:10" x14ac:dyDescent="0.35">
      <c r="H9" s="4" t="s">
        <v>945</v>
      </c>
      <c r="I9" s="14">
        <f>C6*D3/D6</f>
        <v>61848.341232227489</v>
      </c>
      <c r="J9" s="14">
        <f>D4*C6/D6</f>
        <v>28151.658767772511</v>
      </c>
    </row>
    <row r="12" spans="1:10" x14ac:dyDescent="0.35">
      <c r="G12" s="42" t="s">
        <v>952</v>
      </c>
      <c r="H12" s="4" t="s">
        <v>889</v>
      </c>
      <c r="I12" s="4" t="s">
        <v>949</v>
      </c>
      <c r="J12" s="4" t="s">
        <v>951</v>
      </c>
    </row>
    <row r="14" spans="1:10" x14ac:dyDescent="0.35">
      <c r="H14" s="4" t="s">
        <v>944</v>
      </c>
      <c r="I14" s="14">
        <f>B3-I8^2/I8</f>
        <v>13848.341232227511</v>
      </c>
      <c r="J14" s="14">
        <f>C3-J8^2/J8</f>
        <v>-13848.341232227489</v>
      </c>
    </row>
    <row r="15" spans="1:10" x14ac:dyDescent="0.35">
      <c r="H15" s="4" t="s">
        <v>945</v>
      </c>
      <c r="I15" s="14">
        <f>B4-I9^2/I9</f>
        <v>54551.658767772511</v>
      </c>
      <c r="J15" s="14">
        <f>C4-J9^2/J9</f>
        <v>13848.341232227489</v>
      </c>
    </row>
    <row r="18" spans="7:8" x14ac:dyDescent="0.35">
      <c r="G18" s="42" t="s">
        <v>953</v>
      </c>
      <c r="H18" s="14">
        <f>SUM(I12:J15)</f>
        <v>68400.000000000029</v>
      </c>
    </row>
    <row r="20" spans="7:8" x14ac:dyDescent="0.35">
      <c r="G20" s="42" t="s">
        <v>954</v>
      </c>
      <c r="H20" s="14">
        <f>(2-1)*(2-1)</f>
        <v>1</v>
      </c>
    </row>
    <row r="22" spans="7:8" x14ac:dyDescent="0.35">
      <c r="G22" s="42" t="s">
        <v>955</v>
      </c>
      <c r="H22" s="14">
        <f>_xlfn.CHISQ.DIST.RT(H20,H18)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SUMMARY STATUS</vt:lpstr>
      <vt:lpstr>ANALYSIS GRAPH</vt:lpstr>
      <vt:lpstr>CO</vt:lpstr>
      <vt:lpstr>TEST</vt:lpstr>
      <vt:lpstr>NORMAL</vt:lpstr>
      <vt:lpstr>CHI-SQUARE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Manali Gojariya</dc:creator>
  <cp:lastModifiedBy>Manali Gojariya</cp:lastModifiedBy>
  <dcterms:created xsi:type="dcterms:W3CDTF">2024-02-11T15:25:26Z</dcterms:created>
  <dcterms:modified xsi:type="dcterms:W3CDTF">2024-02-17T07:02:35Z</dcterms:modified>
</cp:coreProperties>
</file>