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tu mtech\1st sem\projects\"/>
    </mc:Choice>
  </mc:AlternateContent>
  <xr:revisionPtr revIDLastSave="0" documentId="13_ncr:1_{6FA7396D-FA25-47BD-82F9-4BAE75782E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3" r:id="rId1"/>
    <sheet name="GIVEN DATA" sheetId="1" r:id="rId2"/>
    <sheet name="TABLE" sheetId="4" r:id="rId3"/>
    <sheet name="PLAYER TYPES" sheetId="6" r:id="rId4"/>
    <sheet name="METHODOLOGY" sheetId="15" r:id="rId5"/>
    <sheet name="BATSMEN " sheetId="5" r:id="rId6"/>
    <sheet name="WICKETKEEPER" sheetId="8" r:id="rId7"/>
    <sheet name="ALL ROUNDERS" sheetId="11" r:id="rId8"/>
    <sheet name="bowlers" sheetId="12" r:id="rId9"/>
    <sheet name="HYPOTHESIS 1" sheetId="7" r:id="rId10"/>
    <sheet name="HYPOTHESIS 2" sheetId="14" r:id="rId11"/>
  </sheets>
  <calcPr calcId="191029"/>
  <pivotCaches>
    <pivotCache cacheId="0" r:id="rId12"/>
    <pivotCache cacheId="1" r:id="rId13"/>
  </pivotCaches>
</workbook>
</file>

<file path=xl/calcChain.xml><?xml version="1.0" encoding="utf-8"?>
<calcChain xmlns="http://schemas.openxmlformats.org/spreadsheetml/2006/main">
  <c r="H59" i="5" l="1"/>
  <c r="D118" i="7" l="1"/>
  <c r="D117" i="7"/>
  <c r="D116" i="7"/>
  <c r="D115" i="7"/>
  <c r="D114" i="7"/>
  <c r="C118" i="7"/>
  <c r="C117" i="7"/>
  <c r="C116" i="7"/>
  <c r="C115" i="7"/>
  <c r="C114" i="7"/>
  <c r="F19" i="7"/>
  <c r="L21" i="7"/>
  <c r="L20" i="7"/>
  <c r="L19" i="7"/>
  <c r="F21" i="7"/>
  <c r="F20" i="7"/>
  <c r="L18" i="7"/>
  <c r="F18" i="7"/>
  <c r="F17" i="7"/>
  <c r="L17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</calcChain>
</file>

<file path=xl/sharedStrings.xml><?xml version="1.0" encoding="utf-8"?>
<sst xmlns="http://schemas.openxmlformats.org/spreadsheetml/2006/main" count="3297" uniqueCount="431">
  <si>
    <t>Sl.NO.</t>
  </si>
  <si>
    <t>PLAYER NAME</t>
  </si>
  <si>
    <t>AGE</t>
  </si>
  <si>
    <t>COUNTRY</t>
  </si>
  <si>
    <t>TEAM</t>
  </si>
  <si>
    <t>PLAYING ROLE</t>
  </si>
  <si>
    <t>T-RUNS</t>
  </si>
  <si>
    <t>T-WKTS</t>
  </si>
  <si>
    <t>ODI-RUNS-S</t>
  </si>
  <si>
    <t>ODI-SR-B</t>
  </si>
  <si>
    <t>ODI-WKTS</t>
  </si>
  <si>
    <t>ODI-SR-BL</t>
  </si>
  <si>
    <t>CAPTAINCY EXP</t>
  </si>
  <si>
    <t>RUNS-S</t>
  </si>
  <si>
    <t>HS</t>
  </si>
  <si>
    <t>AVE</t>
  </si>
  <si>
    <t>SR-B</t>
  </si>
  <si>
    <t>SIXERS</t>
  </si>
  <si>
    <t>RUNS-C</t>
  </si>
  <si>
    <t>WKTS</t>
  </si>
  <si>
    <t>AVE-BL</t>
  </si>
  <si>
    <t>ECON</t>
  </si>
  <si>
    <t>SR-BL</t>
  </si>
  <si>
    <t>AUCTION YEAR</t>
  </si>
  <si>
    <t>BASE PRICE</t>
  </si>
  <si>
    <t>SOLD PRICE</t>
  </si>
  <si>
    <t>Abdulla, YA</t>
  </si>
  <si>
    <t>SA</t>
  </si>
  <si>
    <t>KXIP</t>
  </si>
  <si>
    <t>Allrounder</t>
  </si>
  <si>
    <t>Abdur Razzak</t>
  </si>
  <si>
    <t>BAN</t>
  </si>
  <si>
    <t>RCB</t>
  </si>
  <si>
    <t>Bowler</t>
  </si>
  <si>
    <t>Agarkar, AB</t>
  </si>
  <si>
    <t>IND</t>
  </si>
  <si>
    <t>KKR</t>
  </si>
  <si>
    <t>Ashwin, R</t>
  </si>
  <si>
    <t>CSK</t>
  </si>
  <si>
    <t>Badrinath, S</t>
  </si>
  <si>
    <t>Batsman</t>
  </si>
  <si>
    <t>Bailey, GJ</t>
  </si>
  <si>
    <t>AUS</t>
  </si>
  <si>
    <t>Balaji, L</t>
  </si>
  <si>
    <t>CSK+</t>
  </si>
  <si>
    <t>Bollinger, DE</t>
  </si>
  <si>
    <t>Botha, J</t>
  </si>
  <si>
    <t>RR</t>
  </si>
  <si>
    <t>Boucher, MV</t>
  </si>
  <si>
    <t>RCB+</t>
  </si>
  <si>
    <t>W. Keeper</t>
  </si>
  <si>
    <t>Bravo, DJ</t>
  </si>
  <si>
    <t>WI</t>
  </si>
  <si>
    <t>MI+</t>
  </si>
  <si>
    <t>Chanderpaul, S</t>
  </si>
  <si>
    <t>Chawla, PP</t>
  </si>
  <si>
    <t>de Villiers, AB</t>
  </si>
  <si>
    <t>DD+</t>
  </si>
  <si>
    <t>Dhawan, S</t>
  </si>
  <si>
    <t>Dhoni, MS</t>
  </si>
  <si>
    <t>Dilshan, TM</t>
  </si>
  <si>
    <t>SL</t>
  </si>
  <si>
    <t>Dinda, AB</t>
  </si>
  <si>
    <t>KKR+</t>
  </si>
  <si>
    <t>Dravid, RS</t>
  </si>
  <si>
    <t>Duminy, J-P</t>
  </si>
  <si>
    <t>Edwards, FH</t>
  </si>
  <si>
    <t>DC</t>
  </si>
  <si>
    <t>Fernando, CRD</t>
  </si>
  <si>
    <t>MI</t>
  </si>
  <si>
    <t>Fleming, SP</t>
  </si>
  <si>
    <t>NZ</t>
  </si>
  <si>
    <t>Flintoff, A</t>
  </si>
  <si>
    <t>ENG</t>
  </si>
  <si>
    <t>Gambhir, G</t>
  </si>
  <si>
    <t>Ganguly, SC</t>
  </si>
  <si>
    <t>Gayle, CH</t>
  </si>
  <si>
    <t>Gibbs, HH</t>
  </si>
  <si>
    <t>Gilchrist, AC</t>
  </si>
  <si>
    <t>DC+</t>
  </si>
  <si>
    <t>Gony, MS</t>
  </si>
  <si>
    <t>Harbhajan Singh</t>
  </si>
  <si>
    <t>Harris, RJ</t>
  </si>
  <si>
    <t>Hayden, ML</t>
  </si>
  <si>
    <t>Henderson, T</t>
  </si>
  <si>
    <t>Henriques, MC</t>
  </si>
  <si>
    <t>Hodge, BJ</t>
  </si>
  <si>
    <t>Hopes, JR</t>
  </si>
  <si>
    <t>Hussey, DJ</t>
  </si>
  <si>
    <t>Hussey, MEK</t>
  </si>
  <si>
    <t>Jadeja, RA</t>
  </si>
  <si>
    <t>RR+</t>
  </si>
  <si>
    <t>Jaffer, W</t>
  </si>
  <si>
    <t>Jayasuriya, ST</t>
  </si>
  <si>
    <t>Jayawardena, DPMD</t>
  </si>
  <si>
    <t>KXIP+</t>
  </si>
  <si>
    <t>Kaif, M</t>
  </si>
  <si>
    <t>Kallis, JH</t>
  </si>
  <si>
    <t>Kamran Akmal</t>
  </si>
  <si>
    <t>PAK</t>
  </si>
  <si>
    <t>Kamran Khan</t>
  </si>
  <si>
    <t>Karthik, KD</t>
  </si>
  <si>
    <t>Kartik, M</t>
  </si>
  <si>
    <t>Katich, SM</t>
  </si>
  <si>
    <t>Kohli, V</t>
  </si>
  <si>
    <t>Kumar, P</t>
  </si>
  <si>
    <t>Kumble, A</t>
  </si>
  <si>
    <t>Langeveldt, CK</t>
  </si>
  <si>
    <t>Laxman, VVS</t>
  </si>
  <si>
    <t>Lee, B</t>
  </si>
  <si>
    <t>KXI+</t>
  </si>
  <si>
    <t>Maharoof, MF</t>
  </si>
  <si>
    <t>DD</t>
  </si>
  <si>
    <t>Malinga, SL</t>
  </si>
  <si>
    <t>Mascarenhas, AD</t>
  </si>
  <si>
    <t>Mathews, AD</t>
  </si>
  <si>
    <t>McCullum, BB</t>
  </si>
  <si>
    <t>McDonald, AB</t>
  </si>
  <si>
    <t>McGrath, GD</t>
  </si>
  <si>
    <t>Misbah-ul-Haq</t>
  </si>
  <si>
    <t>Mishra, A</t>
  </si>
  <si>
    <t>Mithun, A</t>
  </si>
  <si>
    <t>Mohammad Asif</t>
  </si>
  <si>
    <t>Morkel, JA</t>
  </si>
  <si>
    <t>Morkel, M</t>
  </si>
  <si>
    <t>Muralitharan, M</t>
  </si>
  <si>
    <t>Nannes, DP</t>
  </si>
  <si>
    <t>Nayar, AM</t>
  </si>
  <si>
    <t>Nehra, A</t>
  </si>
  <si>
    <t>Noffke, AA</t>
  </si>
  <si>
    <t>Ntini, M</t>
  </si>
  <si>
    <t>Ojha, NV</t>
  </si>
  <si>
    <t>Ojha, PP</t>
  </si>
  <si>
    <t>Oram, JDP</t>
  </si>
  <si>
    <t>Pankaj Singh</t>
  </si>
  <si>
    <t>Patel, MM</t>
  </si>
  <si>
    <t>Patel, PA</t>
  </si>
  <si>
    <t>Pathan, IK</t>
  </si>
  <si>
    <t>Pathan, YK</t>
  </si>
  <si>
    <t>Pietersen, KP</t>
  </si>
  <si>
    <t>Pollock, SM</t>
  </si>
  <si>
    <t>Pomersbach, LA</t>
  </si>
  <si>
    <t>Ponting, RT</t>
  </si>
  <si>
    <t>Powar, RR</t>
  </si>
  <si>
    <t>Raina, SK</t>
  </si>
  <si>
    <t>Ryder, JD</t>
  </si>
  <si>
    <t>Saha, WP</t>
  </si>
  <si>
    <t>Sangakkara, KC</t>
  </si>
  <si>
    <t>Sarwan, RR</t>
  </si>
  <si>
    <t>Sehwag, V</t>
  </si>
  <si>
    <t>Shahid Afridi</t>
  </si>
  <si>
    <t>Sharma, I</t>
  </si>
  <si>
    <t>Sharma, J</t>
  </si>
  <si>
    <t>Sharma, RG</t>
  </si>
  <si>
    <t>Shoaib Akhtar</t>
  </si>
  <si>
    <t>Shoaib Malik</t>
  </si>
  <si>
    <t>Silva, LPC</t>
  </si>
  <si>
    <t>Singh, RP</t>
  </si>
  <si>
    <t>Smith, DR</t>
  </si>
  <si>
    <t>Smith, GC</t>
  </si>
  <si>
    <t>Sohail Tanvir</t>
  </si>
  <si>
    <t>Sreesanth, S</t>
  </si>
  <si>
    <t>Steyn, DW</t>
  </si>
  <si>
    <t>Styris, SB</t>
  </si>
  <si>
    <t>Symonds, A</t>
  </si>
  <si>
    <t>Taibu, T</t>
  </si>
  <si>
    <t>ZIM</t>
  </si>
  <si>
    <t>Taylor, LRPL</t>
  </si>
  <si>
    <t>Tendulkar, SR</t>
  </si>
  <si>
    <t>Tiwary, MK</t>
  </si>
  <si>
    <t>Tiwary, SS</t>
  </si>
  <si>
    <t>Tyagi, S</t>
  </si>
  <si>
    <t>Umar Gul</t>
  </si>
  <si>
    <t>Uthappa, RV</t>
  </si>
  <si>
    <t>Vaas, WPUJC</t>
  </si>
  <si>
    <t>Van der Merwe</t>
  </si>
  <si>
    <t>Venugopal Rao, Y</t>
  </si>
  <si>
    <t>Vettori, DL</t>
  </si>
  <si>
    <t>Vinay Kumar, R</t>
  </si>
  <si>
    <t>Warne, SK</t>
  </si>
  <si>
    <t>Warner, DA</t>
  </si>
  <si>
    <t>White, CL</t>
  </si>
  <si>
    <t>Yadav, AS</t>
  </si>
  <si>
    <t>Younis Khan</t>
  </si>
  <si>
    <t>Yuvraj Singh</t>
  </si>
  <si>
    <t>Zaheer Khan</t>
  </si>
  <si>
    <t>Zoysa, DNT</t>
  </si>
  <si>
    <t>Row Labels</t>
  </si>
  <si>
    <t>Grand Total</t>
  </si>
  <si>
    <t>DOMESTIC/INTERNATIONAL</t>
  </si>
  <si>
    <t>DOMESTIC</t>
  </si>
  <si>
    <t>INTERNATIONAL</t>
  </si>
  <si>
    <t>TEST RUNS</t>
  </si>
  <si>
    <t>ODI RUNS</t>
  </si>
  <si>
    <t>ODI STRIKE RATE</t>
  </si>
  <si>
    <t>RUNS-THIS SEASON</t>
  </si>
  <si>
    <t>HIGH SCORE</t>
  </si>
  <si>
    <t>AVERAGE- THIS SEASON</t>
  </si>
  <si>
    <t>STRIKE RATE- THIS SEASON</t>
  </si>
  <si>
    <t>BATSMAN DATA ANALYSIS</t>
  </si>
  <si>
    <t>Indians and non Indian players have same performance as far as sixes are concerned</t>
  </si>
  <si>
    <t>Hypothesis</t>
  </si>
  <si>
    <t>Analysis</t>
  </si>
  <si>
    <t>1. we will take sixer data of all player types(bowler, etc) of both domestic and international in different tables and calculate the average six hit by them</t>
  </si>
  <si>
    <t>2. we will take average six by all batsmen</t>
  </si>
  <si>
    <t>3. we will take average six by all allrounders</t>
  </si>
  <si>
    <t>4. we will take average six by all bowlers</t>
  </si>
  <si>
    <t>Average six by all domestic players =</t>
  </si>
  <si>
    <t>Average six by all domestic batsmen =</t>
  </si>
  <si>
    <t>5. we will take average six by all wicketkeepers</t>
  </si>
  <si>
    <t>Average six by all international players =</t>
  </si>
  <si>
    <t>Average six by all international batsmen =</t>
  </si>
  <si>
    <t>Average six by all domestic all rounders =</t>
  </si>
  <si>
    <t>Average six by all domestic bowlers =</t>
  </si>
  <si>
    <t>Average six by all domestic wicketkeepers =</t>
  </si>
  <si>
    <t>Average six by all international all rounders =</t>
  </si>
  <si>
    <t>Average six by all international bowlers =</t>
  </si>
  <si>
    <t>Average six by all international wicketkeepers =</t>
  </si>
  <si>
    <t>Average values</t>
  </si>
  <si>
    <t>Parameters</t>
  </si>
  <si>
    <t>INTERNATIONAL PLAYER</t>
  </si>
  <si>
    <t xml:space="preserve">Average six by all players </t>
  </si>
  <si>
    <t xml:space="preserve">Average six by all batsmen </t>
  </si>
  <si>
    <t xml:space="preserve">Average six by all rounders </t>
  </si>
  <si>
    <t xml:space="preserve">Average six by all bowlers </t>
  </si>
  <si>
    <t xml:space="preserve">Average six by all wicketkeepers </t>
  </si>
  <si>
    <t>DOMESTIC PLAYER</t>
  </si>
  <si>
    <t>CONCLUSIONS</t>
  </si>
  <si>
    <t>1. OUR HYPOTHESIS IS FALSE</t>
  </si>
  <si>
    <t>2.IN ALL PLAYER TYPES, AVERAGE VALUE OF SIXES HIT BY DOMESTIC PLAYERS IS MORE THAN INTERNATIONAL PLAYERS</t>
  </si>
  <si>
    <t>3. DOMESTIC BATSMEN FAR OUTWEIGHT INTERNATIONAL PLAYERS IN SIXES</t>
  </si>
  <si>
    <t>DOMESTIC:</t>
  </si>
  <si>
    <t>INTERNATIONAL:</t>
  </si>
  <si>
    <t>Steps:</t>
  </si>
  <si>
    <t>6. compare the data of indian and international player in each category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</si>
  <si>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</si>
  <si>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</si>
  <si>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</si>
  <si>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</si>
  <si>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</si>
  <si>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</si>
  <si>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</si>
  <si>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</si>
  <si>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</si>
  <si>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</si>
  <si>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</si>
  <si>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</si>
  <si>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</si>
  <si>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TEST RUNS STATISTICS FOR ALL BATSMEN</t>
  </si>
  <si>
    <t>PARAMETERS</t>
  </si>
  <si>
    <t>VALUES</t>
  </si>
  <si>
    <t>ODI RUNS STATISTICS FOR ALL BATSMEN</t>
  </si>
  <si>
    <t>ODI STRIKE RATE STATS FOR ALL BATSMEN</t>
  </si>
  <si>
    <t>THIS SEASON AVG SCORE STATS FOR ALL BATSMEN</t>
  </si>
  <si>
    <t>THIS SEASON STRIKE RATE STATS FOR ALL BATSMEN</t>
  </si>
  <si>
    <t>THIS SEASON TOTAL RUNS STATS FOR ALL BATSMEN</t>
  </si>
  <si>
    <t>STATS FOR ALL BATSMEN</t>
  </si>
  <si>
    <t>WICKETKEEPER DATA ANALYSIS</t>
  </si>
  <si>
    <t>Only wicketkeeper data is extracted here</t>
  </si>
  <si>
    <t>Test-RUNS</t>
  </si>
  <si>
    <t>STATS FOR INDIAN BATSMEN</t>
  </si>
  <si>
    <t>STATS FOR INDIAN BATSMEN TEST RUNS</t>
  </si>
  <si>
    <t>INDIAN BATSMEN ODI RUNS STATS</t>
  </si>
  <si>
    <t>STATS FOR THIS SEASON RUNS</t>
  </si>
  <si>
    <t>ODI STRIKE RATE STATS</t>
  </si>
  <si>
    <t>PARAMETER</t>
  </si>
  <si>
    <t>THIS SEASON AVERAGE SCORE STATS</t>
  </si>
  <si>
    <t>THIS SEASON STRIKE RATE</t>
  </si>
  <si>
    <t>TEST RUNS STATS</t>
  </si>
  <si>
    <t>ODI RUNS STATS</t>
  </si>
  <si>
    <t>THIS SEASON RUNS</t>
  </si>
  <si>
    <t>PARAMTERS</t>
  </si>
  <si>
    <t>THIS SEASON AVERAGE</t>
  </si>
  <si>
    <t>STRIKE RATE THIS SEASON</t>
  </si>
  <si>
    <t>ALL ROUNDER DATA ANALYSIS</t>
  </si>
  <si>
    <t>Only allrounder data is extracted here</t>
  </si>
  <si>
    <t>ODI WICKETS</t>
  </si>
  <si>
    <t>BOWLER DATA ANALYSIS</t>
  </si>
  <si>
    <t>TEST WICKETS</t>
  </si>
  <si>
    <t xml:space="preserve"> THIS SEASON WKTS</t>
  </si>
  <si>
    <t>THIS SEASON WICKETS</t>
  </si>
  <si>
    <t>THIS SEASON BOWLING AVG</t>
  </si>
  <si>
    <t>THIS SEASON ECONOMY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</si>
  <si>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</si>
  <si>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</si>
  <si>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</si>
  <si>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</si>
  <si>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</si>
  <si>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</si>
  <si>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</si>
  <si>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</si>
  <si>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</si>
  <si>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</si>
  <si>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</si>
  <si>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</si>
  <si>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</si>
  <si>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</si>
  <si>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</si>
  <si>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</si>
  <si>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</si>
  <si>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</si>
  <si>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</si>
  <si>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</si>
  <si>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</si>
  <si>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</si>
  <si>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</si>
  <si>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</si>
  <si>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DATA ANALYTICS</t>
  </si>
  <si>
    <t>MTECH IEM</t>
  </si>
  <si>
    <t>IPL DATA RESULTS</t>
  </si>
  <si>
    <t>BATSMAN STATS</t>
  </si>
  <si>
    <t>BOWLER STATS</t>
  </si>
  <si>
    <t>WICKETKEEPER STATS</t>
  </si>
  <si>
    <t>ALLROUNDER STATS</t>
  </si>
  <si>
    <t xml:space="preserve">all players </t>
  </si>
  <si>
    <t xml:space="preserve">all batsmen </t>
  </si>
  <si>
    <t xml:space="preserve">all allrounders </t>
  </si>
  <si>
    <t xml:space="preserve">all bowlers </t>
  </si>
  <si>
    <t xml:space="preserve">all wicketkeepers </t>
  </si>
  <si>
    <t xml:space="preserve">                 HYPOTHESIS 1 RESULT</t>
  </si>
  <si>
    <t>t20 wickets vs price</t>
  </si>
  <si>
    <t>economy vs price</t>
  </si>
  <si>
    <t>AVG VS PRICE</t>
  </si>
  <si>
    <t>STRIKE RATE VS PRICE</t>
  </si>
  <si>
    <t>ODI WKT VS PRICE</t>
  </si>
  <si>
    <t>ODI STRIKE RATE VS PRICE</t>
  </si>
  <si>
    <t>TEST WKT VS PRICE</t>
  </si>
  <si>
    <t>HIGHEST</t>
  </si>
  <si>
    <t>T20 RUNS VS PRICE</t>
  </si>
  <si>
    <t>T20 AVG VS PRICE</t>
  </si>
  <si>
    <t>T20 WKT VS PRICE</t>
  </si>
  <si>
    <t>T20 BOWLING AVG VS PRICE</t>
  </si>
  <si>
    <t>T20 ECONOMY VS PRICE</t>
  </si>
  <si>
    <t>ODI RUNS VS PRICE</t>
  </si>
  <si>
    <t>SIX VS PRICE</t>
  </si>
  <si>
    <t>T20 STRIKE RATE VS PRICE</t>
  </si>
  <si>
    <t>T20 BOWLING STRIKE RATE VS PRICE</t>
  </si>
  <si>
    <t>HIGHEST VS PRICE</t>
  </si>
  <si>
    <t>ODI BATTING STRIKE RATE VS PRICE</t>
  </si>
  <si>
    <t>ODI BOWLING STRIKE RATE VS PRICE</t>
  </si>
  <si>
    <t>TEST RUN VS PRICE</t>
  </si>
  <si>
    <t>T20 SR VS PRICE</t>
  </si>
  <si>
    <t>T20 SIX VS PRICE</t>
  </si>
  <si>
    <t>T20 HS VS PRICE</t>
  </si>
  <si>
    <t>ODI SR</t>
  </si>
  <si>
    <t>MAXIMUM</t>
  </si>
  <si>
    <t>T20 STRIKE RATE</t>
  </si>
  <si>
    <t>ODI SR VS PRICE</t>
  </si>
  <si>
    <t>SECOND HIGHEST</t>
  </si>
  <si>
    <t>Indians batsmen have more average runs than non indian batsmen in test match</t>
  </si>
  <si>
    <t>International batsmenTEST RUNS STATS</t>
  </si>
  <si>
    <t>From the above table : mean test runs of Indian players is 3350.22 which is lesser than mean test runs of International players which is 4743.33</t>
  </si>
  <si>
    <t>conclusion: our hypothesis is false</t>
  </si>
  <si>
    <t>HYPOTHESIS 2 RESULT</t>
  </si>
  <si>
    <t>METHODOLOGY OF ANALYSIS</t>
  </si>
  <si>
    <t>FOR GETTING RELATIONSHIP BETWEEN PLAYERS SOLD PRICE AND OTHER VARIABLES, WE HAVE USED LINEAR REGRESSION TOOL ON VARIOUS PARAMETERS GIVEN IN THE TABLE</t>
  </si>
  <si>
    <t>AND HIGHEST R-SQUARE VALUE GIVES THE BEST FITTED PARAMETER ON WHICH SOLD PRICE DEPENDS</t>
  </si>
  <si>
    <t>LINEAR REGRESSION GRAPH IS PLOTTED FOR HIGHEST R-SQUARE VALUE PARAMETER WITH SOLD PRICE AND RESULTS ARE SHOWN</t>
  </si>
  <si>
    <t>PLAYER TYPES</t>
  </si>
  <si>
    <t>NATIONALITY -</t>
  </si>
  <si>
    <t/>
  </si>
  <si>
    <t>STEP 1: DETERMINING PLAYER TYPES</t>
  </si>
  <si>
    <t>Methodology:</t>
  </si>
  <si>
    <t>WE WILL FIND THE NUMBER OF PLAYERS ACCORDING TO THEIR FUNCTION AND NATIONALITY(DOMESTIC/INTERNATIONAL) USING PIVOT TABLE AND REPRESENT IT USING BAR CHART.</t>
  </si>
  <si>
    <t xml:space="preserve">FOR EXAMPLE: FOR BATSMEN, T20 RUNS AND SOLD PRICE RELATION IS FOUND USING REGRESSION. ALL THE PARAMETER ON WHOSE SOLD PRICE DEPENDS GO THROUGH THE SAME PROCESS. </t>
  </si>
  <si>
    <t>WE WILL ALSO PERFORM LINEAR REGRESSION BY USING ALL PARAMETERS AT ONCE AGAINST SOLD PRICE.</t>
  </si>
  <si>
    <t>STATS FOR INTERNATIONAL BATSMEN</t>
  </si>
  <si>
    <t>Only Batsman data is extracted here from the main table.</t>
  </si>
  <si>
    <t>For batsman, we will consider only batting parameters and not bowling parameters for determining sold price.</t>
  </si>
  <si>
    <t>Table:</t>
  </si>
  <si>
    <t>TEST RUNS VS PRICE</t>
  </si>
  <si>
    <t>MULTIPLE VARIABLE REGRESSION VS PRICE</t>
  </si>
  <si>
    <t>T20 SIXES vs sold price</t>
  </si>
  <si>
    <t>REGRESSION AND CORRELATION ANALYSIS</t>
  </si>
  <si>
    <t>correlation value</t>
  </si>
  <si>
    <t>ALL VARIABLES COMBINED REGRESSION ANALYSIS</t>
  </si>
  <si>
    <t>TEST RUNS(a1)</t>
  </si>
  <si>
    <t>ODI RUNS(a2)</t>
  </si>
  <si>
    <t>ODI STRIKE RATE(a3)</t>
  </si>
  <si>
    <t>CAPTAINCY EXP(a4)</t>
  </si>
  <si>
    <t>RUNS-THIS SEASON(a5)</t>
  </si>
  <si>
    <t>HIGH SCORE(a6)</t>
  </si>
  <si>
    <t>AVERAGE- THIS SEASON(a7)</t>
  </si>
  <si>
    <t>STRIKE RATE- THIS SEASON(a8)</t>
  </si>
  <si>
    <t>SIXERS(a9)</t>
  </si>
  <si>
    <t>negative relation</t>
  </si>
  <si>
    <t>Since catches data is not given here we will use same data as that of batsmen. But it wont give very clear picture as catches and stumps is a significant parameter as far as wickekeeper selection is considered.</t>
  </si>
  <si>
    <t>negative value</t>
  </si>
  <si>
    <t>Test-RUNS(a1)</t>
  </si>
  <si>
    <t>ODI-RUNS-S(a2)</t>
  </si>
  <si>
    <t>ODI-SR-B(a3)</t>
  </si>
  <si>
    <t>RUNS-S(a5)</t>
  </si>
  <si>
    <t>HS(a6)</t>
  </si>
  <si>
    <t>AVE(a7)</t>
  </si>
  <si>
    <t>SR-B(a8)</t>
  </si>
  <si>
    <t>CORRELATION VALUE</t>
  </si>
  <si>
    <t>POSITIVE RELATION</t>
  </si>
  <si>
    <t>LESS THAN 0.05</t>
  </si>
  <si>
    <t>SIGNIFICANT</t>
  </si>
  <si>
    <t xml:space="preserve">very high positive correlation </t>
  </si>
  <si>
    <t>For all rounders, we will consider both batting parameters and bowling parameters for determining sold price.</t>
  </si>
  <si>
    <t>less than 0.05</t>
  </si>
  <si>
    <t>significant</t>
  </si>
  <si>
    <t>T-RUNS(a1)</t>
  </si>
  <si>
    <t>T-WKTS(a2)</t>
  </si>
  <si>
    <t>ODI-RUNS-S(a3)</t>
  </si>
  <si>
    <t>ODI-SR-B(a4)</t>
  </si>
  <si>
    <t>ODI-WKTS(a5)</t>
  </si>
  <si>
    <t>ODI-SR-BL(a6)</t>
  </si>
  <si>
    <t>CAPTAINCY EXP(a7)</t>
  </si>
  <si>
    <t>RUNS-S(a8)</t>
  </si>
  <si>
    <t>HS(a9)</t>
  </si>
  <si>
    <t>AVE(a10)</t>
  </si>
  <si>
    <t>SR-B(a11)</t>
  </si>
  <si>
    <t>SIXERS(a12)</t>
  </si>
  <si>
    <t>WKTS(a13)</t>
  </si>
  <si>
    <t>AVE-BL(a14)</t>
  </si>
  <si>
    <t>ECON(a15)</t>
  </si>
  <si>
    <t>SR-BL(a16)</t>
  </si>
  <si>
    <t>For batsman, we will consider only bowling parameters and not batting parameters for determining sold price.</t>
  </si>
  <si>
    <t>T-WKTS(a1)</t>
  </si>
  <si>
    <t>ODI-WKTS(a2)</t>
  </si>
  <si>
    <t>ODI-SR-BL(a3)</t>
  </si>
  <si>
    <t xml:space="preserve"> THIS SEASON WKTS(a4)</t>
  </si>
  <si>
    <t>AVE-BL(a5)</t>
  </si>
  <si>
    <t>ECON(a6)</t>
  </si>
  <si>
    <t>SR-BL(a7)</t>
  </si>
  <si>
    <t xml:space="preserve">PROJECT 1 </t>
  </si>
  <si>
    <t>BY- KUMAR AMIT</t>
  </si>
  <si>
    <t>OBJECTIVE: 1. To analyze the IPL Players data - Central Tendency; Variability; Graphs, Correlation; Regression, 
Hypothesis: Indians and non Indian players have same performance as far as sixes are concerned</t>
  </si>
  <si>
    <t>2. Use linear regression to predict the player price with the most significant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</si>
</sst>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rgb="FF3C404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  <xf numFmtId="0" fontId="19" fillId="0" borderId="0" xfId="0" applyFont="1"/>
    <xf numFmtId="0" fontId="0" fillId="0" borderId="0" xfId="0" applyAlignment="1">
      <alignment horizontal="center" wrapText="1"/>
    </xf>
    <xf numFmtId="0" fontId="13" fillId="33" borderId="14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33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0" xfId="0" applyFill="1"/>
    <xf numFmtId="0" fontId="20" fillId="35" borderId="0" xfId="0" applyFont="1" applyFill="1" applyAlignment="1">
      <alignment horizontal="center"/>
    </xf>
    <xf numFmtId="0" fontId="25" fillId="0" borderId="0" xfId="0" applyFont="1"/>
    <xf numFmtId="0" fontId="24" fillId="0" borderId="0" xfId="0" applyFont="1"/>
    <xf numFmtId="0" fontId="0" fillId="0" borderId="0" xfId="0" applyAlignment="1">
      <alignment vertical="top"/>
    </xf>
    <xf numFmtId="0" fontId="19" fillId="35" borderId="0" xfId="0" applyFont="1" applyFill="1" applyAlignment="1">
      <alignment horizontal="left" wrapText="1"/>
    </xf>
    <xf numFmtId="0" fontId="19" fillId="35" borderId="0" xfId="0" applyFont="1" applyFill="1" applyAlignment="1">
      <alignment wrapText="1"/>
    </xf>
    <xf numFmtId="0" fontId="19" fillId="35" borderId="0" xfId="0" applyFont="1" applyFill="1" applyAlignment="1">
      <alignment horizontal="center" vertical="top" wrapText="1"/>
    </xf>
    <xf numFmtId="0" fontId="19" fillId="35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wrapText="1"/>
    </xf>
    <xf numFmtId="0" fontId="16" fillId="0" borderId="0" xfId="0" applyFont="1" applyAlignment="1">
      <alignment horizontal="center"/>
    </xf>
    <xf numFmtId="0" fontId="16" fillId="35" borderId="0" xfId="0" applyFont="1" applyFill="1"/>
    <xf numFmtId="0" fontId="27" fillId="0" borderId="15" xfId="0" applyFont="1" applyBorder="1" applyAlignment="1">
      <alignment horizontal="centerContinuous"/>
    </xf>
    <xf numFmtId="0" fontId="28" fillId="0" borderId="0" xfId="0" applyFont="1"/>
    <xf numFmtId="0" fontId="0" fillId="36" borderId="0" xfId="0" applyFill="1"/>
    <xf numFmtId="0" fontId="29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24" fillId="37" borderId="0" xfId="0" applyFont="1" applyFill="1"/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vertical="top" wrapText="1"/>
    </xf>
    <xf numFmtId="0" fontId="16" fillId="35" borderId="0" xfId="0" applyFont="1" applyFill="1" applyAlignment="1">
      <alignment horizontal="right"/>
    </xf>
    <xf numFmtId="0" fontId="16" fillId="36" borderId="0" xfId="0" applyFont="1" applyFill="1" applyAlignment="1">
      <alignment horizontal="center" vertical="top" wrapText="1"/>
    </xf>
    <xf numFmtId="0" fontId="30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31" fillId="37" borderId="0" xfId="0" applyFont="1" applyFill="1"/>
    <xf numFmtId="0" fontId="27" fillId="0" borderId="15" xfId="0" applyFont="1" applyBorder="1" applyAlignment="1">
      <alignment horizontal="left"/>
    </xf>
    <xf numFmtId="0" fontId="27" fillId="0" borderId="15" xfId="0" applyFont="1" applyBorder="1" applyAlignment="1">
      <alignment horizontal="center"/>
    </xf>
    <xf numFmtId="2" fontId="0" fillId="0" borderId="0" xfId="0" applyNumberFormat="1"/>
    <xf numFmtId="2" fontId="21" fillId="0" borderId="0" xfId="0" applyNumberFormat="1" applyFont="1"/>
    <xf numFmtId="2" fontId="27" fillId="0" borderId="17" xfId="0" applyNumberFormat="1" applyFont="1" applyBorder="1" applyAlignment="1">
      <alignment horizontal="centerContinuous"/>
    </xf>
    <xf numFmtId="2" fontId="0" fillId="0" borderId="16" xfId="0" applyNumberFormat="1" applyBorder="1"/>
    <xf numFmtId="2" fontId="27" fillId="0" borderId="17" xfId="0" applyNumberFormat="1" applyFont="1" applyBorder="1" applyAlignment="1">
      <alignment horizontal="center"/>
    </xf>
    <xf numFmtId="2" fontId="16" fillId="35" borderId="0" xfId="0" applyNumberFormat="1" applyFont="1" applyFill="1"/>
    <xf numFmtId="2" fontId="0" fillId="35" borderId="0" xfId="0" applyNumberFormat="1" applyFill="1"/>
    <xf numFmtId="2" fontId="27" fillId="0" borderId="15" xfId="0" applyNumberFormat="1" applyFont="1" applyBorder="1" applyAlignment="1">
      <alignment horizontal="centerContinuous"/>
    </xf>
    <xf numFmtId="2" fontId="27" fillId="0" borderId="15" xfId="0" applyNumberFormat="1" applyFont="1" applyBorder="1" applyAlignment="1">
      <alignment horizontal="centerContinuous" wrapText="1"/>
    </xf>
    <xf numFmtId="2" fontId="16" fillId="0" borderId="0" xfId="0" applyNumberFormat="1" applyFont="1"/>
    <xf numFmtId="2" fontId="32" fillId="35" borderId="0" xfId="0" applyNumberFormat="1" applyFont="1" applyFill="1"/>
    <xf numFmtId="2" fontId="33" fillId="35" borderId="0" xfId="0" applyNumberFormat="1" applyFont="1" applyFill="1"/>
    <xf numFmtId="2" fontId="30" fillId="35" borderId="0" xfId="0" applyNumberFormat="1" applyFont="1" applyFill="1"/>
    <xf numFmtId="2" fontId="34" fillId="35" borderId="0" xfId="0" applyNumberFormat="1" applyFont="1" applyFill="1"/>
    <xf numFmtId="2" fontId="35" fillId="35" borderId="0" xfId="0" applyNumberFormat="1" applyFont="1" applyFill="1"/>
    <xf numFmtId="2" fontId="0" fillId="34" borderId="11" xfId="0" applyNumberFormat="1" applyFill="1" applyBorder="1"/>
    <xf numFmtId="2" fontId="0" fillId="0" borderId="11" xfId="0" applyNumberFormat="1" applyBorder="1"/>
    <xf numFmtId="2" fontId="0" fillId="34" borderId="12" xfId="0" applyNumberFormat="1" applyFill="1" applyBorder="1"/>
    <xf numFmtId="2" fontId="0" fillId="0" borderId="12" xfId="0" applyNumberFormat="1" applyBorder="1"/>
    <xf numFmtId="2" fontId="0" fillId="35" borderId="16" xfId="0" applyNumberFormat="1" applyFill="1" applyBorder="1"/>
    <xf numFmtId="2" fontId="23" fillId="0" borderId="0" xfId="0" applyNumberFormat="1" applyFont="1"/>
    <xf numFmtId="2" fontId="22" fillId="0" borderId="0" xfId="0" applyNumberFormat="1" applyFont="1"/>
    <xf numFmtId="2" fontId="13" fillId="33" borderId="11" xfId="0" applyNumberFormat="1" applyFont="1" applyFill="1" applyBorder="1"/>
    <xf numFmtId="2" fontId="13" fillId="33" borderId="12" xfId="0" applyNumberFormat="1" applyFont="1" applyFill="1" applyBorder="1"/>
    <xf numFmtId="0" fontId="31" fillId="37" borderId="0" xfId="0" applyFont="1" applyFill="1" applyAlignment="1">
      <alignment vertical="center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ASSIGNMENT 1- KUMAR AMIT - RESUBMITTED (1).xlsx]HYPOTHESIS 1!PivotTable11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/>
              <a:t>DOMESTIC V/S INTERNATIONAL PLAYER SIXES COMPARISON</a:t>
            </a:r>
          </a:p>
        </c:rich>
      </c:tx>
      <c:layout>
        <c:manualLayout>
          <c:xMode val="edge"/>
          <c:yMode val="edge"/>
          <c:x val="0.12530405105855233"/>
          <c:y val="1.6808079524715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6669548809974"/>
          <c:y val="0.24500521098964459"/>
          <c:w val="0.80146362428297035"/>
          <c:h val="0.497960531452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'HYPOTHESIS 1'!$C$120</c:f>
              <c:strCache>
                <c:ptCount val="1"/>
                <c:pt idx="0">
                  <c:v>DOMESTIC PLAYER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'HYPOTHESIS 1'!$B$121:$B$126</c:f>
              <c:strCache>
                <c:ptCount val="5"/>
                <c:pt idx="0">
                  <c:v>all players </c:v>
                </c:pt>
                <c:pt idx="1">
                  <c:v>all batsmen </c:v>
                </c:pt>
                <c:pt idx="2">
                  <c:v>all allrounders </c:v>
                </c:pt>
                <c:pt idx="3">
                  <c:v>all bowlers </c:v>
                </c:pt>
                <c:pt idx="4">
                  <c:v>all wicketkeepers </c:v>
                </c:pt>
              </c:strCache>
            </c:strRef>
          </c:cat>
          <c:val>
            <c:numRef>
              <c:f>'HYPOTHESIS 1'!$C$121:$C$126</c:f>
              <c:numCache>
                <c:formatCode>General</c:formatCode>
                <c:ptCount val="5"/>
                <c:pt idx="0">
                  <c:v>21.471698113207548</c:v>
                </c:pt>
                <c:pt idx="1">
                  <c:v>40.111111111111114</c:v>
                </c:pt>
                <c:pt idx="2">
                  <c:v>26.142857142857142</c:v>
                </c:pt>
                <c:pt idx="3">
                  <c:v>2.6956521739130435</c:v>
                </c:pt>
                <c:pt idx="4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2-4A5F-A2EB-2E497E9362AA}"/>
            </c:ext>
          </c:extLst>
        </c:ser>
        <c:ser>
          <c:idx val="1"/>
          <c:order val="1"/>
          <c:tx>
            <c:strRef>
              <c:f>'HYPOTHESIS 1'!$D$120</c:f>
              <c:strCache>
                <c:ptCount val="1"/>
                <c:pt idx="0">
                  <c:v>INTERNATIONAL PLAYER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'HYPOTHESIS 1'!$B$121:$B$126</c:f>
              <c:strCache>
                <c:ptCount val="5"/>
                <c:pt idx="0">
                  <c:v>all players </c:v>
                </c:pt>
                <c:pt idx="1">
                  <c:v>all batsmen </c:v>
                </c:pt>
                <c:pt idx="2">
                  <c:v>all allrounders </c:v>
                </c:pt>
                <c:pt idx="3">
                  <c:v>all bowlers </c:v>
                </c:pt>
                <c:pt idx="4">
                  <c:v>all wicketkeepers </c:v>
                </c:pt>
              </c:strCache>
            </c:strRef>
          </c:cat>
          <c:val>
            <c:numRef>
              <c:f>'HYPOTHESIS 1'!$D$121:$D$126</c:f>
              <c:numCache>
                <c:formatCode>General</c:formatCode>
                <c:ptCount val="5"/>
                <c:pt idx="0">
                  <c:v>15.090909090909092</c:v>
                </c:pt>
                <c:pt idx="1">
                  <c:v>18.333333333333332</c:v>
                </c:pt>
                <c:pt idx="2">
                  <c:v>18.571428571428573</c:v>
                </c:pt>
                <c:pt idx="3">
                  <c:v>1.5714285714285714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2-4A5F-A2EB-2E497E93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3521936"/>
        <c:axId val="853522352"/>
      </c:barChart>
      <c:catAx>
        <c:axId val="8535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22352"/>
        <c:crosses val="autoZero"/>
        <c:auto val="1"/>
        <c:lblAlgn val="ctr"/>
        <c:lblOffset val="100"/>
        <c:noMultiLvlLbl val="0"/>
      </c:catAx>
      <c:valAx>
        <c:axId val="853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SIXES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4063172590308"/>
          <c:y val="5.5565605367611105E-2"/>
          <c:w val="0.66132142976145225"/>
          <c:h val="0.27420659327321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T20 RUNS VS PRICE</a:t>
            </a:r>
          </a:p>
        </c:rich>
      </c:tx>
      <c:layout>
        <c:manualLayout>
          <c:xMode val="edge"/>
          <c:yMode val="edge"/>
          <c:x val="0.29013713989054107"/>
          <c:y val="4.469184381848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RUND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071959755030618E-2"/>
                  <c:y val="-0.151881379410906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479.9x + 19701</a:t>
                    </a:r>
                    <a:br>
                      <a:rPr lang="en-US" b="1" baseline="0"/>
                    </a:br>
                    <a:r>
                      <a:rPr lang="en-US" b="1" baseline="0"/>
                      <a:t>R² = 0.5792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WICKETKEEPER!$G$10:$G$21</c:f>
              <c:numCache>
                <c:formatCode>0.00</c:formatCode>
                <c:ptCount val="12"/>
                <c:pt idx="0">
                  <c:v>1782</c:v>
                </c:pt>
                <c:pt idx="1">
                  <c:v>1231</c:v>
                </c:pt>
                <c:pt idx="2">
                  <c:v>960</c:v>
                </c:pt>
                <c:pt idx="3">
                  <c:v>912</c:v>
                </c:pt>
                <c:pt idx="4">
                  <c:v>372</c:v>
                </c:pt>
                <c:pt idx="5">
                  <c:v>394</c:v>
                </c:pt>
                <c:pt idx="6">
                  <c:v>1302</c:v>
                </c:pt>
                <c:pt idx="7">
                  <c:v>1775</c:v>
                </c:pt>
                <c:pt idx="8">
                  <c:v>128</c:v>
                </c:pt>
                <c:pt idx="9">
                  <c:v>1233</c:v>
                </c:pt>
                <c:pt idx="10">
                  <c:v>1567</c:v>
                </c:pt>
                <c:pt idx="11">
                  <c:v>31</c:v>
                </c:pt>
              </c:numCache>
            </c:numRef>
          </c:xVal>
          <c:yVal>
            <c:numRef>
              <c:f>WICKETKEEPER!$M$10:$M$21</c:f>
              <c:numCache>
                <c:formatCode>0.00</c:formatCode>
                <c:ptCount val="12"/>
                <c:pt idx="0">
                  <c:v>1500000</c:v>
                </c:pt>
                <c:pt idx="1">
                  <c:v>525000</c:v>
                </c:pt>
                <c:pt idx="2">
                  <c:v>270000</c:v>
                </c:pt>
                <c:pt idx="3">
                  <c:v>325000</c:v>
                </c:pt>
                <c:pt idx="4">
                  <c:v>100000</c:v>
                </c:pt>
                <c:pt idx="5">
                  <c:v>450000</c:v>
                </c:pt>
                <c:pt idx="6">
                  <c:v>300000</c:v>
                </c:pt>
                <c:pt idx="7">
                  <c:v>700000</c:v>
                </c:pt>
                <c:pt idx="8">
                  <c:v>150000</c:v>
                </c:pt>
                <c:pt idx="9">
                  <c:v>700000</c:v>
                </c:pt>
                <c:pt idx="10">
                  <c:v>700000</c:v>
                </c:pt>
                <c:pt idx="11">
                  <c:v>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C3-4EB8-99A9-CA2B0420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09040"/>
        <c:axId val="919389072"/>
      </c:scatterChart>
      <c:valAx>
        <c:axId val="9194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RUNST20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89072"/>
        <c:crosses val="autoZero"/>
        <c:crossBetween val="midCat"/>
      </c:valAx>
      <c:valAx>
        <c:axId val="9193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BATTING AVERAGE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36176727909007E-2"/>
                  <c:y val="-0.1625218722659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ROUNDERS'!$L$8:$L$42</c:f>
              <c:numCache>
                <c:formatCode>0.00</c:formatCode>
                <c:ptCount val="35"/>
                <c:pt idx="0">
                  <c:v>13.48</c:v>
                </c:pt>
                <c:pt idx="1">
                  <c:v>23.18</c:v>
                </c:pt>
                <c:pt idx="2">
                  <c:v>16.25</c:v>
                </c:pt>
                <c:pt idx="3">
                  <c:v>19.41</c:v>
                </c:pt>
                <c:pt idx="4">
                  <c:v>23.82</c:v>
                </c:pt>
                <c:pt idx="5">
                  <c:v>25.66</c:v>
                </c:pt>
                <c:pt idx="6">
                  <c:v>9</c:v>
                </c:pt>
                <c:pt idx="7">
                  <c:v>0</c:v>
                </c:pt>
                <c:pt idx="8">
                  <c:v>30.45</c:v>
                </c:pt>
                <c:pt idx="9">
                  <c:v>27.97</c:v>
                </c:pt>
                <c:pt idx="10">
                  <c:v>28.34</c:v>
                </c:pt>
                <c:pt idx="11">
                  <c:v>31</c:v>
                </c:pt>
                <c:pt idx="12">
                  <c:v>50.11</c:v>
                </c:pt>
                <c:pt idx="13">
                  <c:v>5.5</c:v>
                </c:pt>
                <c:pt idx="14">
                  <c:v>16.329999999999998</c:v>
                </c:pt>
                <c:pt idx="15">
                  <c:v>26.06</c:v>
                </c:pt>
                <c:pt idx="16">
                  <c:v>26.24</c:v>
                </c:pt>
                <c:pt idx="17">
                  <c:v>27.43</c:v>
                </c:pt>
                <c:pt idx="18">
                  <c:v>30.7</c:v>
                </c:pt>
                <c:pt idx="19">
                  <c:v>17.7</c:v>
                </c:pt>
                <c:pt idx="20">
                  <c:v>8.2200000000000006</c:v>
                </c:pt>
                <c:pt idx="21">
                  <c:v>25.07</c:v>
                </c:pt>
                <c:pt idx="22">
                  <c:v>30.75</c:v>
                </c:pt>
                <c:pt idx="23">
                  <c:v>24.41</c:v>
                </c:pt>
                <c:pt idx="24">
                  <c:v>9</c:v>
                </c:pt>
                <c:pt idx="25">
                  <c:v>13.25</c:v>
                </c:pt>
                <c:pt idx="26">
                  <c:v>18.37</c:v>
                </c:pt>
                <c:pt idx="27">
                  <c:v>21.57</c:v>
                </c:pt>
                <c:pt idx="28">
                  <c:v>10.119999999999999</c:v>
                </c:pt>
                <c:pt idx="29">
                  <c:v>13</c:v>
                </c:pt>
                <c:pt idx="30">
                  <c:v>25.82</c:v>
                </c:pt>
                <c:pt idx="31">
                  <c:v>18.71</c:v>
                </c:pt>
                <c:pt idx="32">
                  <c:v>36.07</c:v>
                </c:pt>
                <c:pt idx="33">
                  <c:v>15.22</c:v>
                </c:pt>
                <c:pt idx="34">
                  <c:v>15.13</c:v>
                </c:pt>
              </c:numCache>
            </c:numRef>
          </c:xVal>
          <c:yVal>
            <c:numRef>
              <c:f>'ALL ROUNDERS'!$T$8:$T$42</c:f>
              <c:numCache>
                <c:formatCode>0.00</c:formatCode>
                <c:ptCount val="35"/>
                <c:pt idx="0">
                  <c:v>400000</c:v>
                </c:pt>
                <c:pt idx="1">
                  <c:v>950000</c:v>
                </c:pt>
                <c:pt idx="2">
                  <c:v>150000</c:v>
                </c:pt>
                <c:pt idx="3">
                  <c:v>800000</c:v>
                </c:pt>
                <c:pt idx="4">
                  <c:v>925000</c:v>
                </c:pt>
                <c:pt idx="5">
                  <c:v>475000</c:v>
                </c:pt>
                <c:pt idx="6">
                  <c:v>225000</c:v>
                </c:pt>
                <c:pt idx="7">
                  <c:v>50000</c:v>
                </c:pt>
                <c:pt idx="8">
                  <c:v>950000</c:v>
                </c:pt>
                <c:pt idx="9">
                  <c:v>200000</c:v>
                </c:pt>
                <c:pt idx="10">
                  <c:v>250000</c:v>
                </c:pt>
                <c:pt idx="11">
                  <c:v>1550000</c:v>
                </c:pt>
                <c:pt idx="12">
                  <c:v>800000</c:v>
                </c:pt>
                <c:pt idx="13">
                  <c:v>650000</c:v>
                </c:pt>
                <c:pt idx="14">
                  <c:v>50000</c:v>
                </c:pt>
                <c:pt idx="15">
                  <c:v>350000</c:v>
                </c:pt>
                <c:pt idx="16">
                  <c:v>625000</c:v>
                </c:pt>
                <c:pt idx="17">
                  <c:v>975000</c:v>
                </c:pt>
                <c:pt idx="18">
                  <c:v>900000</c:v>
                </c:pt>
                <c:pt idx="19">
                  <c:v>225000</c:v>
                </c:pt>
                <c:pt idx="20">
                  <c:v>100000</c:v>
                </c:pt>
                <c:pt idx="21">
                  <c:v>950000</c:v>
                </c:pt>
                <c:pt idx="22">
                  <c:v>80000</c:v>
                </c:pt>
                <c:pt idx="23">
                  <c:v>675000</c:v>
                </c:pt>
                <c:pt idx="24">
                  <c:v>20000</c:v>
                </c:pt>
                <c:pt idx="25">
                  <c:v>675000</c:v>
                </c:pt>
                <c:pt idx="26">
                  <c:v>550000</c:v>
                </c:pt>
                <c:pt idx="27">
                  <c:v>160000</c:v>
                </c:pt>
                <c:pt idx="28">
                  <c:v>675000</c:v>
                </c:pt>
                <c:pt idx="29">
                  <c:v>500000</c:v>
                </c:pt>
                <c:pt idx="30">
                  <c:v>100000</c:v>
                </c:pt>
                <c:pt idx="31">
                  <c:v>175000</c:v>
                </c:pt>
                <c:pt idx="32">
                  <c:v>1350000</c:v>
                </c:pt>
                <c:pt idx="33">
                  <c:v>50000</c:v>
                </c:pt>
                <c:pt idx="34">
                  <c:v>625000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F-42D0-867D-6BCD0FB9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6544"/>
        <c:axId val="561144880"/>
      </c:scatterChart>
      <c:valAx>
        <c:axId val="5611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4880"/>
        <c:crosses val="autoZero"/>
        <c:crossBetween val="midCat"/>
      </c:valAx>
      <c:valAx>
        <c:axId val="561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AVG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91612865636609"/>
                  <c:y val="-0.31461058987080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19051x + 120401</a:t>
                    </a:r>
                    <a:br>
                      <a:rPr lang="en-US" b="1" baseline="0"/>
                    </a:br>
                    <a:r>
                      <a:rPr lang="en-US" b="1" baseline="0"/>
                      <a:t>R² = 0.2251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ROUNDERS'!$L$8:$L$42</c:f>
              <c:numCache>
                <c:formatCode>0.00</c:formatCode>
                <c:ptCount val="35"/>
                <c:pt idx="0">
                  <c:v>13.48</c:v>
                </c:pt>
                <c:pt idx="1">
                  <c:v>23.18</c:v>
                </c:pt>
                <c:pt idx="2">
                  <c:v>16.25</c:v>
                </c:pt>
                <c:pt idx="3">
                  <c:v>19.41</c:v>
                </c:pt>
                <c:pt idx="4">
                  <c:v>23.82</c:v>
                </c:pt>
                <c:pt idx="5">
                  <c:v>25.66</c:v>
                </c:pt>
                <c:pt idx="6">
                  <c:v>9</c:v>
                </c:pt>
                <c:pt idx="7">
                  <c:v>0</c:v>
                </c:pt>
                <c:pt idx="8">
                  <c:v>30.45</c:v>
                </c:pt>
                <c:pt idx="9">
                  <c:v>27.97</c:v>
                </c:pt>
                <c:pt idx="10">
                  <c:v>28.34</c:v>
                </c:pt>
                <c:pt idx="11">
                  <c:v>31</c:v>
                </c:pt>
                <c:pt idx="12">
                  <c:v>50.11</c:v>
                </c:pt>
                <c:pt idx="13">
                  <c:v>5.5</c:v>
                </c:pt>
                <c:pt idx="14">
                  <c:v>16.329999999999998</c:v>
                </c:pt>
                <c:pt idx="15">
                  <c:v>26.06</c:v>
                </c:pt>
                <c:pt idx="16">
                  <c:v>26.24</c:v>
                </c:pt>
                <c:pt idx="17">
                  <c:v>27.43</c:v>
                </c:pt>
                <c:pt idx="18">
                  <c:v>30.7</c:v>
                </c:pt>
                <c:pt idx="19">
                  <c:v>17.7</c:v>
                </c:pt>
                <c:pt idx="20">
                  <c:v>8.2200000000000006</c:v>
                </c:pt>
                <c:pt idx="21">
                  <c:v>25.07</c:v>
                </c:pt>
                <c:pt idx="22">
                  <c:v>30.75</c:v>
                </c:pt>
                <c:pt idx="23">
                  <c:v>24.41</c:v>
                </c:pt>
                <c:pt idx="24">
                  <c:v>9</c:v>
                </c:pt>
                <c:pt idx="25">
                  <c:v>13.25</c:v>
                </c:pt>
                <c:pt idx="26">
                  <c:v>18.37</c:v>
                </c:pt>
                <c:pt idx="27">
                  <c:v>21.57</c:v>
                </c:pt>
                <c:pt idx="28">
                  <c:v>10.119999999999999</c:v>
                </c:pt>
                <c:pt idx="29">
                  <c:v>13</c:v>
                </c:pt>
                <c:pt idx="30">
                  <c:v>25.82</c:v>
                </c:pt>
                <c:pt idx="31">
                  <c:v>18.71</c:v>
                </c:pt>
                <c:pt idx="32">
                  <c:v>36.07</c:v>
                </c:pt>
                <c:pt idx="33">
                  <c:v>15.22</c:v>
                </c:pt>
                <c:pt idx="34">
                  <c:v>15.13</c:v>
                </c:pt>
              </c:numCache>
            </c:numRef>
          </c:xVal>
          <c:yVal>
            <c:numRef>
              <c:f>'ALL ROUNDERS'!$T$8:$T$42</c:f>
              <c:numCache>
                <c:formatCode>0.00</c:formatCode>
                <c:ptCount val="35"/>
                <c:pt idx="0">
                  <c:v>400000</c:v>
                </c:pt>
                <c:pt idx="1">
                  <c:v>950000</c:v>
                </c:pt>
                <c:pt idx="2">
                  <c:v>150000</c:v>
                </c:pt>
                <c:pt idx="3">
                  <c:v>800000</c:v>
                </c:pt>
                <c:pt idx="4">
                  <c:v>925000</c:v>
                </c:pt>
                <c:pt idx="5">
                  <c:v>475000</c:v>
                </c:pt>
                <c:pt idx="6">
                  <c:v>225000</c:v>
                </c:pt>
                <c:pt idx="7">
                  <c:v>50000</c:v>
                </c:pt>
                <c:pt idx="8">
                  <c:v>950000</c:v>
                </c:pt>
                <c:pt idx="9">
                  <c:v>200000</c:v>
                </c:pt>
                <c:pt idx="10">
                  <c:v>250000</c:v>
                </c:pt>
                <c:pt idx="11">
                  <c:v>1550000</c:v>
                </c:pt>
                <c:pt idx="12">
                  <c:v>800000</c:v>
                </c:pt>
                <c:pt idx="13">
                  <c:v>650000</c:v>
                </c:pt>
                <c:pt idx="14">
                  <c:v>50000</c:v>
                </c:pt>
                <c:pt idx="15">
                  <c:v>350000</c:v>
                </c:pt>
                <c:pt idx="16">
                  <c:v>625000</c:v>
                </c:pt>
                <c:pt idx="17">
                  <c:v>975000</c:v>
                </c:pt>
                <c:pt idx="18">
                  <c:v>900000</c:v>
                </c:pt>
                <c:pt idx="19">
                  <c:v>225000</c:v>
                </c:pt>
                <c:pt idx="20">
                  <c:v>100000</c:v>
                </c:pt>
                <c:pt idx="21">
                  <c:v>950000</c:v>
                </c:pt>
                <c:pt idx="22">
                  <c:v>80000</c:v>
                </c:pt>
                <c:pt idx="23">
                  <c:v>675000</c:v>
                </c:pt>
                <c:pt idx="24">
                  <c:v>20000</c:v>
                </c:pt>
                <c:pt idx="25">
                  <c:v>675000</c:v>
                </c:pt>
                <c:pt idx="26">
                  <c:v>550000</c:v>
                </c:pt>
                <c:pt idx="27">
                  <c:v>160000</c:v>
                </c:pt>
                <c:pt idx="28">
                  <c:v>675000</c:v>
                </c:pt>
                <c:pt idx="29">
                  <c:v>500000</c:v>
                </c:pt>
                <c:pt idx="30">
                  <c:v>100000</c:v>
                </c:pt>
                <c:pt idx="31">
                  <c:v>175000</c:v>
                </c:pt>
                <c:pt idx="32">
                  <c:v>1350000</c:v>
                </c:pt>
                <c:pt idx="33">
                  <c:v>50000</c:v>
                </c:pt>
                <c:pt idx="34">
                  <c:v>625000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49F5-9B50-6027D305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79168"/>
        <c:axId val="858684992"/>
      </c:scatterChart>
      <c:valAx>
        <c:axId val="8586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T20 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4992"/>
        <c:crosses val="autoZero"/>
        <c:crossBetween val="midCat"/>
      </c:valAx>
      <c:valAx>
        <c:axId val="858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WICKETS TAKEN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8441464445345"/>
                  <c:y val="-5.1173410353937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4809.4x + 262140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0.2001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bowlers!$F$6:$F$49</c:f>
              <c:numCache>
                <c:formatCode>0.00</c:formatCode>
                <c:ptCount val="44"/>
                <c:pt idx="0">
                  <c:v>0</c:v>
                </c:pt>
                <c:pt idx="1">
                  <c:v>29</c:v>
                </c:pt>
                <c:pt idx="2">
                  <c:v>49</c:v>
                </c:pt>
                <c:pt idx="3">
                  <c:v>52</c:v>
                </c:pt>
                <c:pt idx="4">
                  <c:v>37</c:v>
                </c:pt>
                <c:pt idx="5">
                  <c:v>36</c:v>
                </c:pt>
                <c:pt idx="6">
                  <c:v>5</c:v>
                </c:pt>
                <c:pt idx="7">
                  <c:v>17</c:v>
                </c:pt>
                <c:pt idx="8">
                  <c:v>30</c:v>
                </c:pt>
                <c:pt idx="9">
                  <c:v>54</c:v>
                </c:pt>
                <c:pt idx="10">
                  <c:v>44</c:v>
                </c:pt>
                <c:pt idx="11">
                  <c:v>9</c:v>
                </c:pt>
                <c:pt idx="12">
                  <c:v>21</c:v>
                </c:pt>
                <c:pt idx="13">
                  <c:v>53</c:v>
                </c:pt>
                <c:pt idx="14">
                  <c:v>2</c:v>
                </c:pt>
                <c:pt idx="15">
                  <c:v>13</c:v>
                </c:pt>
                <c:pt idx="16">
                  <c:v>21</c:v>
                </c:pt>
                <c:pt idx="17">
                  <c:v>83</c:v>
                </c:pt>
                <c:pt idx="18">
                  <c:v>12</c:v>
                </c:pt>
                <c:pt idx="19">
                  <c:v>74</c:v>
                </c:pt>
                <c:pt idx="20">
                  <c:v>6</c:v>
                </c:pt>
                <c:pt idx="21">
                  <c:v>8</c:v>
                </c:pt>
                <c:pt idx="22">
                  <c:v>38</c:v>
                </c:pt>
                <c:pt idx="23">
                  <c:v>57</c:v>
                </c:pt>
                <c:pt idx="24">
                  <c:v>24</c:v>
                </c:pt>
                <c:pt idx="25">
                  <c:v>48</c:v>
                </c:pt>
                <c:pt idx="26">
                  <c:v>7</c:v>
                </c:pt>
                <c:pt idx="27">
                  <c:v>69</c:v>
                </c:pt>
                <c:pt idx="28">
                  <c:v>11</c:v>
                </c:pt>
                <c:pt idx="29">
                  <c:v>70</c:v>
                </c:pt>
                <c:pt idx="30">
                  <c:v>13</c:v>
                </c:pt>
                <c:pt idx="31">
                  <c:v>36</c:v>
                </c:pt>
                <c:pt idx="32">
                  <c:v>5</c:v>
                </c:pt>
                <c:pt idx="33">
                  <c:v>74</c:v>
                </c:pt>
                <c:pt idx="34">
                  <c:v>22</c:v>
                </c:pt>
                <c:pt idx="35">
                  <c:v>35</c:v>
                </c:pt>
                <c:pt idx="36">
                  <c:v>59</c:v>
                </c:pt>
                <c:pt idx="37">
                  <c:v>6</c:v>
                </c:pt>
                <c:pt idx="38">
                  <c:v>12</c:v>
                </c:pt>
                <c:pt idx="39">
                  <c:v>18</c:v>
                </c:pt>
                <c:pt idx="40">
                  <c:v>61</c:v>
                </c:pt>
                <c:pt idx="41">
                  <c:v>57</c:v>
                </c:pt>
                <c:pt idx="42">
                  <c:v>65</c:v>
                </c:pt>
                <c:pt idx="43">
                  <c:v>2</c:v>
                </c:pt>
              </c:numCache>
            </c:numRef>
          </c:xVal>
          <c:yVal>
            <c:numRef>
              <c:f>bowlers!$K$6:$K$49</c:f>
              <c:numCache>
                <c:formatCode>0.00</c:formatCode>
                <c:ptCount val="44"/>
                <c:pt idx="0">
                  <c:v>50000</c:v>
                </c:pt>
                <c:pt idx="1">
                  <c:v>350000</c:v>
                </c:pt>
                <c:pt idx="2">
                  <c:v>850000</c:v>
                </c:pt>
                <c:pt idx="3">
                  <c:v>500000</c:v>
                </c:pt>
                <c:pt idx="4">
                  <c:v>700000</c:v>
                </c:pt>
                <c:pt idx="5">
                  <c:v>375000</c:v>
                </c:pt>
                <c:pt idx="6">
                  <c:v>150000</c:v>
                </c:pt>
                <c:pt idx="7">
                  <c:v>150000</c:v>
                </c:pt>
                <c:pt idx="8">
                  <c:v>290000</c:v>
                </c:pt>
                <c:pt idx="9">
                  <c:v>850000</c:v>
                </c:pt>
                <c:pt idx="10">
                  <c:v>325000</c:v>
                </c:pt>
                <c:pt idx="11">
                  <c:v>24000</c:v>
                </c:pt>
                <c:pt idx="12">
                  <c:v>425000</c:v>
                </c:pt>
                <c:pt idx="13">
                  <c:v>800000</c:v>
                </c:pt>
                <c:pt idx="14">
                  <c:v>500000</c:v>
                </c:pt>
                <c:pt idx="15">
                  <c:v>140000</c:v>
                </c:pt>
                <c:pt idx="16">
                  <c:v>900000</c:v>
                </c:pt>
                <c:pt idx="17">
                  <c:v>350000</c:v>
                </c:pt>
                <c:pt idx="18">
                  <c:v>350000</c:v>
                </c:pt>
                <c:pt idx="19">
                  <c:v>300000</c:v>
                </c:pt>
                <c:pt idx="20">
                  <c:v>260000</c:v>
                </c:pt>
                <c:pt idx="21">
                  <c:v>650000</c:v>
                </c:pt>
                <c:pt idx="22">
                  <c:v>475000</c:v>
                </c:pt>
                <c:pt idx="23">
                  <c:v>600000</c:v>
                </c:pt>
                <c:pt idx="24">
                  <c:v>650000</c:v>
                </c:pt>
                <c:pt idx="25">
                  <c:v>850000</c:v>
                </c:pt>
                <c:pt idx="26">
                  <c:v>200000</c:v>
                </c:pt>
                <c:pt idx="27">
                  <c:v>500000</c:v>
                </c:pt>
                <c:pt idx="28">
                  <c:v>95000</c:v>
                </c:pt>
                <c:pt idx="29">
                  <c:v>275000</c:v>
                </c:pt>
                <c:pt idx="30">
                  <c:v>170000</c:v>
                </c:pt>
                <c:pt idx="31">
                  <c:v>950000</c:v>
                </c:pt>
                <c:pt idx="32">
                  <c:v>425000</c:v>
                </c:pt>
                <c:pt idx="33">
                  <c:v>875000</c:v>
                </c:pt>
                <c:pt idx="34">
                  <c:v>100000</c:v>
                </c:pt>
                <c:pt idx="35">
                  <c:v>625000</c:v>
                </c:pt>
                <c:pt idx="36">
                  <c:v>325000</c:v>
                </c:pt>
                <c:pt idx="37">
                  <c:v>240000</c:v>
                </c:pt>
                <c:pt idx="38">
                  <c:v>150000</c:v>
                </c:pt>
                <c:pt idx="39">
                  <c:v>200000</c:v>
                </c:pt>
                <c:pt idx="40">
                  <c:v>475000</c:v>
                </c:pt>
                <c:pt idx="41">
                  <c:v>450000</c:v>
                </c:pt>
                <c:pt idx="42">
                  <c:v>450000</c:v>
                </c:pt>
                <c:pt idx="43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6-4964-96D9-AC8F5097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04528"/>
        <c:axId val="561121168"/>
      </c:scatterChart>
      <c:valAx>
        <c:axId val="5611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T20 WICKETS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1168"/>
        <c:crosses val="autoZero"/>
        <c:crossBetween val="midCat"/>
      </c:valAx>
      <c:valAx>
        <c:axId val="5611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ASSIGNMENT 1- KUMAR AMIT - RESUBMITTED (1).xlsx]HYPOTHESIS 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DOMESTIC V/S INTERNATIONAL PLAYER SIXES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'HYPOTHESIS 1'!$C$120</c:f>
              <c:strCache>
                <c:ptCount val="1"/>
                <c:pt idx="0">
                  <c:v>DOMESTIC PLAYER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'HYPOTHESIS 1'!$B$121:$B$126</c:f>
              <c:strCache>
                <c:ptCount val="5"/>
                <c:pt idx="0">
                  <c:v>all players </c:v>
                </c:pt>
                <c:pt idx="1">
                  <c:v>all batsmen </c:v>
                </c:pt>
                <c:pt idx="2">
                  <c:v>all allrounders </c:v>
                </c:pt>
                <c:pt idx="3">
                  <c:v>all bowlers </c:v>
                </c:pt>
                <c:pt idx="4">
                  <c:v>all wicketkeepers </c:v>
                </c:pt>
              </c:strCache>
            </c:strRef>
          </c:cat>
          <c:val>
            <c:numRef>
              <c:f>'HYPOTHESIS 1'!$C$121:$C$126</c:f>
              <c:numCache>
                <c:formatCode>General</c:formatCode>
                <c:ptCount val="5"/>
                <c:pt idx="0">
                  <c:v>21.471698113207548</c:v>
                </c:pt>
                <c:pt idx="1">
                  <c:v>40.111111111111114</c:v>
                </c:pt>
                <c:pt idx="2">
                  <c:v>26.142857142857142</c:v>
                </c:pt>
                <c:pt idx="3">
                  <c:v>2.6956521739130435</c:v>
                </c:pt>
                <c:pt idx="4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2-473C-866A-851A89047E5D}"/>
            </c:ext>
          </c:extLst>
        </c:ser>
        <c:ser>
          <c:idx val="1"/>
          <c:order val="1"/>
          <c:tx>
            <c:strRef>
              <c:f>'HYPOTHESIS 1'!$D$120</c:f>
              <c:strCache>
                <c:ptCount val="1"/>
                <c:pt idx="0">
                  <c:v>INTERNATIONAL PLAYER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'HYPOTHESIS 1'!$B$121:$B$126</c:f>
              <c:strCache>
                <c:ptCount val="5"/>
                <c:pt idx="0">
                  <c:v>all players </c:v>
                </c:pt>
                <c:pt idx="1">
                  <c:v>all batsmen </c:v>
                </c:pt>
                <c:pt idx="2">
                  <c:v>all allrounders </c:v>
                </c:pt>
                <c:pt idx="3">
                  <c:v>all bowlers </c:v>
                </c:pt>
                <c:pt idx="4">
                  <c:v>all wicketkeepers </c:v>
                </c:pt>
              </c:strCache>
            </c:strRef>
          </c:cat>
          <c:val>
            <c:numRef>
              <c:f>'HYPOTHESIS 1'!$D$121:$D$126</c:f>
              <c:numCache>
                <c:formatCode>General</c:formatCode>
                <c:ptCount val="5"/>
                <c:pt idx="0">
                  <c:v>15.090909090909092</c:v>
                </c:pt>
                <c:pt idx="1">
                  <c:v>18.333333333333332</c:v>
                </c:pt>
                <c:pt idx="2">
                  <c:v>18.571428571428573</c:v>
                </c:pt>
                <c:pt idx="3">
                  <c:v>1.5714285714285714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2-473C-866A-851A8904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3521936"/>
        <c:axId val="853522352"/>
      </c:barChart>
      <c:catAx>
        <c:axId val="8535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22352"/>
        <c:crosses val="autoZero"/>
        <c:auto val="1"/>
        <c:lblAlgn val="ctr"/>
        <c:lblOffset val="100"/>
        <c:noMultiLvlLbl val="0"/>
      </c:catAx>
      <c:valAx>
        <c:axId val="853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SIXES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ASSIGNMENT 1- KUMAR AMIT - RESUBMITTED (1).xlsx]PLAYER TYPES!PLAYER TYPES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PLAYER TYPES</a:t>
            </a:r>
          </a:p>
        </c:rich>
      </c:tx>
      <c:layout>
        <c:manualLayout>
          <c:xMode val="edge"/>
          <c:yMode val="edge"/>
          <c:x val="0.331891668073255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69192547894337"/>
          <c:y val="0.23130630496307164"/>
          <c:w val="0.74522480800067514"/>
          <c:h val="0.6761783939520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'PLAYER TYPES'!$B$20:$B$21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TYPES'!$A$22:$A$26</c:f>
              <c:strCache>
                <c:ptCount val="4"/>
                <c:pt idx="0">
                  <c:v>Allrounder</c:v>
                </c:pt>
                <c:pt idx="1">
                  <c:v>Batsman</c:v>
                </c:pt>
                <c:pt idx="2">
                  <c:v>Bowler</c:v>
                </c:pt>
                <c:pt idx="3">
                  <c:v>W. Keeper</c:v>
                </c:pt>
              </c:strCache>
            </c:strRef>
          </c:cat>
          <c:val>
            <c:numRef>
              <c:f>'PLAYER TYPES'!$B$22:$B$26</c:f>
              <c:numCache>
                <c:formatCode>General</c:formatCode>
                <c:ptCount val="4"/>
                <c:pt idx="0">
                  <c:v>7</c:v>
                </c:pt>
                <c:pt idx="1">
                  <c:v>18</c:v>
                </c:pt>
                <c:pt idx="2">
                  <c:v>23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A-4DEE-8FB9-EFB6698DFF72}"/>
            </c:ext>
          </c:extLst>
        </c:ser>
        <c:ser>
          <c:idx val="1"/>
          <c:order val="1"/>
          <c:tx>
            <c:strRef>
              <c:f>'PLAYER TYPES'!$C$20:$C$21</c:f>
              <c:strCache>
                <c:ptCount val="1"/>
                <c:pt idx="0">
                  <c:v>INTERNATIONAL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TYPES'!$A$22:$A$26</c:f>
              <c:strCache>
                <c:ptCount val="4"/>
                <c:pt idx="0">
                  <c:v>Allrounder</c:v>
                </c:pt>
                <c:pt idx="1">
                  <c:v>Batsman</c:v>
                </c:pt>
                <c:pt idx="2">
                  <c:v>Bowler</c:v>
                </c:pt>
                <c:pt idx="3">
                  <c:v>W. Keeper</c:v>
                </c:pt>
              </c:strCache>
            </c:strRef>
          </c:cat>
          <c:val>
            <c:numRef>
              <c:f>'PLAYER TYPES'!$C$22:$C$26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A-4DEE-8FB9-EFB6698D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1480016"/>
        <c:axId val="651480432"/>
      </c:barChart>
      <c:catAx>
        <c:axId val="6514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0432"/>
        <c:crosses val="autoZero"/>
        <c:auto val="1"/>
        <c:lblAlgn val="ctr"/>
        <c:lblOffset val="100"/>
        <c:noMultiLvlLbl val="0"/>
      </c:catAx>
      <c:valAx>
        <c:axId val="6514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layout>
            <c:manualLayout>
              <c:xMode val="edge"/>
              <c:yMode val="edge"/>
              <c:x val="2.6541269305426617E-2"/>
              <c:y val="0.32400900121170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89443201957971"/>
          <c:y val="0.11773365771170118"/>
          <c:w val="0.58974148662334369"/>
          <c:h val="0.1558557620360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4376191672123"/>
          <c:y val="0.24184067594202721"/>
          <c:w val="0.76876833880873341"/>
          <c:h val="0.57947950985269603"/>
        </c:manualLayout>
      </c:layout>
      <c:scatterChart>
        <c:scatterStyle val="lineMarker"/>
        <c:varyColors val="0"/>
        <c:ser>
          <c:idx val="0"/>
          <c:order val="0"/>
          <c:tx>
            <c:v>T20 WICKETS TAKEN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51990977521259"/>
                  <c:y val="-0.185725925572239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4809.4x + 262140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0.20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bowlers!$F$6:$F$49</c:f>
              <c:numCache>
                <c:formatCode>0.00</c:formatCode>
                <c:ptCount val="44"/>
                <c:pt idx="0">
                  <c:v>0</c:v>
                </c:pt>
                <c:pt idx="1">
                  <c:v>29</c:v>
                </c:pt>
                <c:pt idx="2">
                  <c:v>49</c:v>
                </c:pt>
                <c:pt idx="3">
                  <c:v>52</c:v>
                </c:pt>
                <c:pt idx="4">
                  <c:v>37</c:v>
                </c:pt>
                <c:pt idx="5">
                  <c:v>36</c:v>
                </c:pt>
                <c:pt idx="6">
                  <c:v>5</c:v>
                </c:pt>
                <c:pt idx="7">
                  <c:v>17</c:v>
                </c:pt>
                <c:pt idx="8">
                  <c:v>30</c:v>
                </c:pt>
                <c:pt idx="9">
                  <c:v>54</c:v>
                </c:pt>
                <c:pt idx="10">
                  <c:v>44</c:v>
                </c:pt>
                <c:pt idx="11">
                  <c:v>9</c:v>
                </c:pt>
                <c:pt idx="12">
                  <c:v>21</c:v>
                </c:pt>
                <c:pt idx="13">
                  <c:v>53</c:v>
                </c:pt>
                <c:pt idx="14">
                  <c:v>2</c:v>
                </c:pt>
                <c:pt idx="15">
                  <c:v>13</c:v>
                </c:pt>
                <c:pt idx="16">
                  <c:v>21</c:v>
                </c:pt>
                <c:pt idx="17">
                  <c:v>83</c:v>
                </c:pt>
                <c:pt idx="18">
                  <c:v>12</c:v>
                </c:pt>
                <c:pt idx="19">
                  <c:v>74</c:v>
                </c:pt>
                <c:pt idx="20">
                  <c:v>6</c:v>
                </c:pt>
                <c:pt idx="21">
                  <c:v>8</c:v>
                </c:pt>
                <c:pt idx="22">
                  <c:v>38</c:v>
                </c:pt>
                <c:pt idx="23">
                  <c:v>57</c:v>
                </c:pt>
                <c:pt idx="24">
                  <c:v>24</c:v>
                </c:pt>
                <c:pt idx="25">
                  <c:v>48</c:v>
                </c:pt>
                <c:pt idx="26">
                  <c:v>7</c:v>
                </c:pt>
                <c:pt idx="27">
                  <c:v>69</c:v>
                </c:pt>
                <c:pt idx="28">
                  <c:v>11</c:v>
                </c:pt>
                <c:pt idx="29">
                  <c:v>70</c:v>
                </c:pt>
                <c:pt idx="30">
                  <c:v>13</c:v>
                </c:pt>
                <c:pt idx="31">
                  <c:v>36</c:v>
                </c:pt>
                <c:pt idx="32">
                  <c:v>5</c:v>
                </c:pt>
                <c:pt idx="33">
                  <c:v>74</c:v>
                </c:pt>
                <c:pt idx="34">
                  <c:v>22</c:v>
                </c:pt>
                <c:pt idx="35">
                  <c:v>35</c:v>
                </c:pt>
                <c:pt idx="36">
                  <c:v>59</c:v>
                </c:pt>
                <c:pt idx="37">
                  <c:v>6</c:v>
                </c:pt>
                <c:pt idx="38">
                  <c:v>12</c:v>
                </c:pt>
                <c:pt idx="39">
                  <c:v>18</c:v>
                </c:pt>
                <c:pt idx="40">
                  <c:v>61</c:v>
                </c:pt>
                <c:pt idx="41">
                  <c:v>57</c:v>
                </c:pt>
                <c:pt idx="42">
                  <c:v>65</c:v>
                </c:pt>
                <c:pt idx="43">
                  <c:v>2</c:v>
                </c:pt>
              </c:numCache>
            </c:numRef>
          </c:xVal>
          <c:yVal>
            <c:numRef>
              <c:f>bowlers!$K$6:$K$49</c:f>
              <c:numCache>
                <c:formatCode>0.00</c:formatCode>
                <c:ptCount val="44"/>
                <c:pt idx="0">
                  <c:v>50000</c:v>
                </c:pt>
                <c:pt idx="1">
                  <c:v>350000</c:v>
                </c:pt>
                <c:pt idx="2">
                  <c:v>850000</c:v>
                </c:pt>
                <c:pt idx="3">
                  <c:v>500000</c:v>
                </c:pt>
                <c:pt idx="4">
                  <c:v>700000</c:v>
                </c:pt>
                <c:pt idx="5">
                  <c:v>375000</c:v>
                </c:pt>
                <c:pt idx="6">
                  <c:v>150000</c:v>
                </c:pt>
                <c:pt idx="7">
                  <c:v>150000</c:v>
                </c:pt>
                <c:pt idx="8">
                  <c:v>290000</c:v>
                </c:pt>
                <c:pt idx="9">
                  <c:v>850000</c:v>
                </c:pt>
                <c:pt idx="10">
                  <c:v>325000</c:v>
                </c:pt>
                <c:pt idx="11">
                  <c:v>24000</c:v>
                </c:pt>
                <c:pt idx="12">
                  <c:v>425000</c:v>
                </c:pt>
                <c:pt idx="13">
                  <c:v>800000</c:v>
                </c:pt>
                <c:pt idx="14">
                  <c:v>500000</c:v>
                </c:pt>
                <c:pt idx="15">
                  <c:v>140000</c:v>
                </c:pt>
                <c:pt idx="16">
                  <c:v>900000</c:v>
                </c:pt>
                <c:pt idx="17">
                  <c:v>350000</c:v>
                </c:pt>
                <c:pt idx="18">
                  <c:v>350000</c:v>
                </c:pt>
                <c:pt idx="19">
                  <c:v>300000</c:v>
                </c:pt>
                <c:pt idx="20">
                  <c:v>260000</c:v>
                </c:pt>
                <c:pt idx="21">
                  <c:v>650000</c:v>
                </c:pt>
                <c:pt idx="22">
                  <c:v>475000</c:v>
                </c:pt>
                <c:pt idx="23">
                  <c:v>600000</c:v>
                </c:pt>
                <c:pt idx="24">
                  <c:v>650000</c:v>
                </c:pt>
                <c:pt idx="25">
                  <c:v>850000</c:v>
                </c:pt>
                <c:pt idx="26">
                  <c:v>200000</c:v>
                </c:pt>
                <c:pt idx="27">
                  <c:v>500000</c:v>
                </c:pt>
                <c:pt idx="28">
                  <c:v>95000</c:v>
                </c:pt>
                <c:pt idx="29">
                  <c:v>275000</c:v>
                </c:pt>
                <c:pt idx="30">
                  <c:v>170000</c:v>
                </c:pt>
                <c:pt idx="31">
                  <c:v>950000</c:v>
                </c:pt>
                <c:pt idx="32">
                  <c:v>425000</c:v>
                </c:pt>
                <c:pt idx="33">
                  <c:v>875000</c:v>
                </c:pt>
                <c:pt idx="34">
                  <c:v>100000</c:v>
                </c:pt>
                <c:pt idx="35">
                  <c:v>625000</c:v>
                </c:pt>
                <c:pt idx="36">
                  <c:v>325000</c:v>
                </c:pt>
                <c:pt idx="37">
                  <c:v>240000</c:v>
                </c:pt>
                <c:pt idx="38">
                  <c:v>150000</c:v>
                </c:pt>
                <c:pt idx="39">
                  <c:v>200000</c:v>
                </c:pt>
                <c:pt idx="40">
                  <c:v>475000</c:v>
                </c:pt>
                <c:pt idx="41">
                  <c:v>450000</c:v>
                </c:pt>
                <c:pt idx="42">
                  <c:v>450000</c:v>
                </c:pt>
                <c:pt idx="43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2-4A85-A614-D38C50CC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04528"/>
        <c:axId val="561121168"/>
      </c:scatterChart>
      <c:valAx>
        <c:axId val="5611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T20 WICKETS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1168"/>
        <c:crosses val="autoZero"/>
        <c:crossBetween val="midCat"/>
      </c:valAx>
      <c:valAx>
        <c:axId val="5611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SIXES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03215223097112"/>
                  <c:y val="-0.142434747739865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11258x + 327868</a:t>
                    </a:r>
                    <a:br>
                      <a:rPr lang="en-US" b="1" baseline="0"/>
                    </a:br>
                    <a:r>
                      <a:rPr lang="en-US" b="1" baseline="0"/>
                      <a:t>R² = 0.28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'BATSMEN '!$K$10:$K$48</c:f>
              <c:numCache>
                <c:formatCode>0.00</c:formatCode>
                <c:ptCount val="39"/>
                <c:pt idx="0">
                  <c:v>97</c:v>
                </c:pt>
                <c:pt idx="1">
                  <c:v>32</c:v>
                </c:pt>
                <c:pt idx="2">
                  <c:v>24</c:v>
                </c:pt>
                <c:pt idx="3">
                  <c:v>82</c:v>
                </c:pt>
                <c:pt idx="4">
                  <c:v>79</c:v>
                </c:pt>
                <c:pt idx="5">
                  <c:v>23</c:v>
                </c:pt>
                <c:pt idx="6">
                  <c:v>49</c:v>
                </c:pt>
                <c:pt idx="7">
                  <c:v>59</c:v>
                </c:pt>
                <c:pt idx="8">
                  <c:v>36</c:v>
                </c:pt>
                <c:pt idx="9">
                  <c:v>33</c:v>
                </c:pt>
                <c:pt idx="10">
                  <c:v>42</c:v>
                </c:pt>
                <c:pt idx="11">
                  <c:v>28</c:v>
                </c:pt>
                <c:pt idx="12">
                  <c:v>67</c:v>
                </c:pt>
                <c:pt idx="13">
                  <c:v>44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25</c:v>
                </c:pt>
                <c:pt idx="18">
                  <c:v>22</c:v>
                </c:pt>
                <c:pt idx="19">
                  <c:v>45</c:v>
                </c:pt>
                <c:pt idx="20">
                  <c:v>37</c:v>
                </c:pt>
                <c:pt idx="21">
                  <c:v>31</c:v>
                </c:pt>
                <c:pt idx="22">
                  <c:v>32</c:v>
                </c:pt>
                <c:pt idx="23">
                  <c:v>29</c:v>
                </c:pt>
                <c:pt idx="24">
                  <c:v>9</c:v>
                </c:pt>
                <c:pt idx="25">
                  <c:v>30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12</c:v>
                </c:pt>
                <c:pt idx="30">
                  <c:v>3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'BATSMEN '!$M$10:$M$48</c:f>
              <c:numCache>
                <c:formatCode>0.00</c:formatCode>
                <c:ptCount val="39"/>
                <c:pt idx="0">
                  <c:v>650000</c:v>
                </c:pt>
                <c:pt idx="1">
                  <c:v>725000</c:v>
                </c:pt>
                <c:pt idx="2">
                  <c:v>1800000</c:v>
                </c:pt>
                <c:pt idx="3">
                  <c:v>750000</c:v>
                </c:pt>
                <c:pt idx="4">
                  <c:v>1800000</c:v>
                </c:pt>
                <c:pt idx="5">
                  <c:v>500000</c:v>
                </c:pt>
                <c:pt idx="6">
                  <c:v>1800000</c:v>
                </c:pt>
                <c:pt idx="7">
                  <c:v>800000</c:v>
                </c:pt>
                <c:pt idx="8">
                  <c:v>300000</c:v>
                </c:pt>
                <c:pt idx="9">
                  <c:v>475000</c:v>
                </c:pt>
                <c:pt idx="10">
                  <c:v>400000</c:v>
                </c:pt>
                <c:pt idx="11">
                  <c:v>800000</c:v>
                </c:pt>
                <c:pt idx="12">
                  <c:v>1800000</c:v>
                </c:pt>
                <c:pt idx="13">
                  <c:v>375000</c:v>
                </c:pt>
                <c:pt idx="14">
                  <c:v>750000</c:v>
                </c:pt>
                <c:pt idx="15">
                  <c:v>425000</c:v>
                </c:pt>
                <c:pt idx="16">
                  <c:v>300000</c:v>
                </c:pt>
                <c:pt idx="17">
                  <c:v>250000</c:v>
                </c:pt>
                <c:pt idx="18">
                  <c:v>675000</c:v>
                </c:pt>
                <c:pt idx="19">
                  <c:v>1000000</c:v>
                </c:pt>
                <c:pt idx="20">
                  <c:v>700000</c:v>
                </c:pt>
                <c:pt idx="21">
                  <c:v>575000</c:v>
                </c:pt>
                <c:pt idx="22">
                  <c:v>1600000</c:v>
                </c:pt>
                <c:pt idx="23">
                  <c:v>500000</c:v>
                </c:pt>
                <c:pt idx="24">
                  <c:v>250000</c:v>
                </c:pt>
                <c:pt idx="25">
                  <c:v>1550000</c:v>
                </c:pt>
                <c:pt idx="26">
                  <c:v>375000</c:v>
                </c:pt>
                <c:pt idx="27">
                  <c:v>200000</c:v>
                </c:pt>
                <c:pt idx="28">
                  <c:v>675000</c:v>
                </c:pt>
                <c:pt idx="29">
                  <c:v>50000</c:v>
                </c:pt>
                <c:pt idx="30">
                  <c:v>350000</c:v>
                </c:pt>
                <c:pt idx="31">
                  <c:v>100000</c:v>
                </c:pt>
                <c:pt idx="32">
                  <c:v>100000</c:v>
                </c:pt>
                <c:pt idx="33">
                  <c:v>225000</c:v>
                </c:pt>
                <c:pt idx="34">
                  <c:v>50000</c:v>
                </c:pt>
                <c:pt idx="35">
                  <c:v>750000</c:v>
                </c:pt>
                <c:pt idx="36">
                  <c:v>400000</c:v>
                </c:pt>
                <c:pt idx="37">
                  <c:v>200000</c:v>
                </c:pt>
                <c:pt idx="38">
                  <c:v>225000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B-4535-9271-6F119BED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8480"/>
        <c:axId val="847027248"/>
      </c:scatterChart>
      <c:valAx>
        <c:axId val="8470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SIXES HIT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27248"/>
        <c:crosses val="autoZero"/>
        <c:crossBetween val="midCat"/>
      </c:valAx>
      <c:valAx>
        <c:axId val="847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T20 RUNS VS PRICE</a:t>
            </a:r>
          </a:p>
        </c:rich>
      </c:tx>
      <c:layout>
        <c:manualLayout>
          <c:xMode val="edge"/>
          <c:yMode val="edge"/>
          <c:x val="0.29013713989054107"/>
          <c:y val="4.469184381848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RUND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071959755030618E-2"/>
                  <c:y val="-0.151881379410906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479.9x + 19701</a:t>
                    </a:r>
                    <a:br>
                      <a:rPr lang="en-US" b="1" baseline="0"/>
                    </a:br>
                    <a:r>
                      <a:rPr lang="en-US" b="1" baseline="0"/>
                      <a:t>R² = 0.57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WICKETKEEPER!$G$10:$G$21</c:f>
              <c:numCache>
                <c:formatCode>0.00</c:formatCode>
                <c:ptCount val="12"/>
                <c:pt idx="0">
                  <c:v>1782</c:v>
                </c:pt>
                <c:pt idx="1">
                  <c:v>1231</c:v>
                </c:pt>
                <c:pt idx="2">
                  <c:v>960</c:v>
                </c:pt>
                <c:pt idx="3">
                  <c:v>912</c:v>
                </c:pt>
                <c:pt idx="4">
                  <c:v>372</c:v>
                </c:pt>
                <c:pt idx="5">
                  <c:v>394</c:v>
                </c:pt>
                <c:pt idx="6">
                  <c:v>1302</c:v>
                </c:pt>
                <c:pt idx="7">
                  <c:v>1775</c:v>
                </c:pt>
                <c:pt idx="8">
                  <c:v>128</c:v>
                </c:pt>
                <c:pt idx="9">
                  <c:v>1233</c:v>
                </c:pt>
                <c:pt idx="10">
                  <c:v>1567</c:v>
                </c:pt>
                <c:pt idx="11">
                  <c:v>31</c:v>
                </c:pt>
              </c:numCache>
            </c:numRef>
          </c:xVal>
          <c:yVal>
            <c:numRef>
              <c:f>WICKETKEEPER!$M$10:$M$21</c:f>
              <c:numCache>
                <c:formatCode>0.00</c:formatCode>
                <c:ptCount val="12"/>
                <c:pt idx="0">
                  <c:v>1500000</c:v>
                </c:pt>
                <c:pt idx="1">
                  <c:v>525000</c:v>
                </c:pt>
                <c:pt idx="2">
                  <c:v>270000</c:v>
                </c:pt>
                <c:pt idx="3">
                  <c:v>325000</c:v>
                </c:pt>
                <c:pt idx="4">
                  <c:v>100000</c:v>
                </c:pt>
                <c:pt idx="5">
                  <c:v>450000</c:v>
                </c:pt>
                <c:pt idx="6">
                  <c:v>300000</c:v>
                </c:pt>
                <c:pt idx="7">
                  <c:v>700000</c:v>
                </c:pt>
                <c:pt idx="8">
                  <c:v>150000</c:v>
                </c:pt>
                <c:pt idx="9">
                  <c:v>700000</c:v>
                </c:pt>
                <c:pt idx="10">
                  <c:v>700000</c:v>
                </c:pt>
                <c:pt idx="11">
                  <c:v>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4E07-941D-D62EBE51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09040"/>
        <c:axId val="919389072"/>
      </c:scatterChart>
      <c:valAx>
        <c:axId val="9194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RUNST20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89072"/>
        <c:crosses val="autoZero"/>
        <c:crossBetween val="midCat"/>
      </c:valAx>
      <c:valAx>
        <c:axId val="9193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158457715278213"/>
          <c:y val="3.771608794085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AVG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91612865636609"/>
                  <c:y val="-0.31461058987080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19051x + 120401</a:t>
                    </a:r>
                    <a:br>
                      <a:rPr lang="en-US" b="1" baseline="0"/>
                    </a:br>
                    <a:r>
                      <a:rPr lang="en-US" b="1" baseline="0"/>
                      <a:t>R² = 0.22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ROUNDERS'!$L$8:$L$42</c:f>
              <c:numCache>
                <c:formatCode>0.00</c:formatCode>
                <c:ptCount val="35"/>
                <c:pt idx="0">
                  <c:v>13.48</c:v>
                </c:pt>
                <c:pt idx="1">
                  <c:v>23.18</c:v>
                </c:pt>
                <c:pt idx="2">
                  <c:v>16.25</c:v>
                </c:pt>
                <c:pt idx="3">
                  <c:v>19.41</c:v>
                </c:pt>
                <c:pt idx="4">
                  <c:v>23.82</c:v>
                </c:pt>
                <c:pt idx="5">
                  <c:v>25.66</c:v>
                </c:pt>
                <c:pt idx="6">
                  <c:v>9</c:v>
                </c:pt>
                <c:pt idx="7">
                  <c:v>0</c:v>
                </c:pt>
                <c:pt idx="8">
                  <c:v>30.45</c:v>
                </c:pt>
                <c:pt idx="9">
                  <c:v>27.97</c:v>
                </c:pt>
                <c:pt idx="10">
                  <c:v>28.34</c:v>
                </c:pt>
                <c:pt idx="11">
                  <c:v>31</c:v>
                </c:pt>
                <c:pt idx="12">
                  <c:v>50.11</c:v>
                </c:pt>
                <c:pt idx="13">
                  <c:v>5.5</c:v>
                </c:pt>
                <c:pt idx="14">
                  <c:v>16.329999999999998</c:v>
                </c:pt>
                <c:pt idx="15">
                  <c:v>26.06</c:v>
                </c:pt>
                <c:pt idx="16">
                  <c:v>26.24</c:v>
                </c:pt>
                <c:pt idx="17">
                  <c:v>27.43</c:v>
                </c:pt>
                <c:pt idx="18">
                  <c:v>30.7</c:v>
                </c:pt>
                <c:pt idx="19">
                  <c:v>17.7</c:v>
                </c:pt>
                <c:pt idx="20">
                  <c:v>8.2200000000000006</c:v>
                </c:pt>
                <c:pt idx="21">
                  <c:v>25.07</c:v>
                </c:pt>
                <c:pt idx="22">
                  <c:v>30.75</c:v>
                </c:pt>
                <c:pt idx="23">
                  <c:v>24.41</c:v>
                </c:pt>
                <c:pt idx="24">
                  <c:v>9</c:v>
                </c:pt>
                <c:pt idx="25">
                  <c:v>13.25</c:v>
                </c:pt>
                <c:pt idx="26">
                  <c:v>18.37</c:v>
                </c:pt>
                <c:pt idx="27">
                  <c:v>21.57</c:v>
                </c:pt>
                <c:pt idx="28">
                  <c:v>10.119999999999999</c:v>
                </c:pt>
                <c:pt idx="29">
                  <c:v>13</c:v>
                </c:pt>
                <c:pt idx="30">
                  <c:v>25.82</c:v>
                </c:pt>
                <c:pt idx="31">
                  <c:v>18.71</c:v>
                </c:pt>
                <c:pt idx="32">
                  <c:v>36.07</c:v>
                </c:pt>
                <c:pt idx="33">
                  <c:v>15.22</c:v>
                </c:pt>
                <c:pt idx="34">
                  <c:v>15.13</c:v>
                </c:pt>
              </c:numCache>
            </c:numRef>
          </c:xVal>
          <c:yVal>
            <c:numRef>
              <c:f>'ALL ROUNDERS'!$T$8:$T$42</c:f>
              <c:numCache>
                <c:formatCode>0.00</c:formatCode>
                <c:ptCount val="35"/>
                <c:pt idx="0">
                  <c:v>400000</c:v>
                </c:pt>
                <c:pt idx="1">
                  <c:v>950000</c:v>
                </c:pt>
                <c:pt idx="2">
                  <c:v>150000</c:v>
                </c:pt>
                <c:pt idx="3">
                  <c:v>800000</c:v>
                </c:pt>
                <c:pt idx="4">
                  <c:v>925000</c:v>
                </c:pt>
                <c:pt idx="5">
                  <c:v>475000</c:v>
                </c:pt>
                <c:pt idx="6">
                  <c:v>225000</c:v>
                </c:pt>
                <c:pt idx="7">
                  <c:v>50000</c:v>
                </c:pt>
                <c:pt idx="8">
                  <c:v>950000</c:v>
                </c:pt>
                <c:pt idx="9">
                  <c:v>200000</c:v>
                </c:pt>
                <c:pt idx="10">
                  <c:v>250000</c:v>
                </c:pt>
                <c:pt idx="11">
                  <c:v>1550000</c:v>
                </c:pt>
                <c:pt idx="12">
                  <c:v>800000</c:v>
                </c:pt>
                <c:pt idx="13">
                  <c:v>650000</c:v>
                </c:pt>
                <c:pt idx="14">
                  <c:v>50000</c:v>
                </c:pt>
                <c:pt idx="15">
                  <c:v>350000</c:v>
                </c:pt>
                <c:pt idx="16">
                  <c:v>625000</c:v>
                </c:pt>
                <c:pt idx="17">
                  <c:v>975000</c:v>
                </c:pt>
                <c:pt idx="18">
                  <c:v>900000</c:v>
                </c:pt>
                <c:pt idx="19">
                  <c:v>225000</c:v>
                </c:pt>
                <c:pt idx="20">
                  <c:v>100000</c:v>
                </c:pt>
                <c:pt idx="21">
                  <c:v>950000</c:v>
                </c:pt>
                <c:pt idx="22">
                  <c:v>80000</c:v>
                </c:pt>
                <c:pt idx="23">
                  <c:v>675000</c:v>
                </c:pt>
                <c:pt idx="24">
                  <c:v>20000</c:v>
                </c:pt>
                <c:pt idx="25">
                  <c:v>675000</c:v>
                </c:pt>
                <c:pt idx="26">
                  <c:v>550000</c:v>
                </c:pt>
                <c:pt idx="27">
                  <c:v>160000</c:v>
                </c:pt>
                <c:pt idx="28">
                  <c:v>675000</c:v>
                </c:pt>
                <c:pt idx="29">
                  <c:v>500000</c:v>
                </c:pt>
                <c:pt idx="30">
                  <c:v>100000</c:v>
                </c:pt>
                <c:pt idx="31">
                  <c:v>175000</c:v>
                </c:pt>
                <c:pt idx="32">
                  <c:v>1350000</c:v>
                </c:pt>
                <c:pt idx="33">
                  <c:v>50000</c:v>
                </c:pt>
                <c:pt idx="34">
                  <c:v>625000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4F5-837F-5965B4CD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79168"/>
        <c:axId val="858684992"/>
      </c:scatterChart>
      <c:valAx>
        <c:axId val="8586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T20 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4992"/>
        <c:crosses val="autoZero"/>
        <c:crossBetween val="midCat"/>
      </c:valAx>
      <c:valAx>
        <c:axId val="858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ASSIGNMENT 1- KUMAR AMIT - RESUBMITTED (1).xlsx]PLAYER TYPES!PLAYER TYPES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PLAYER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2313060817547358"/>
          <c:w val="0.67488648293963249"/>
          <c:h val="0.6761783939520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'PLAYER TYPES'!$B$20:$B$21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TYPES'!$A$22:$A$26</c:f>
              <c:strCache>
                <c:ptCount val="4"/>
                <c:pt idx="0">
                  <c:v>Allrounder</c:v>
                </c:pt>
                <c:pt idx="1">
                  <c:v>Batsman</c:v>
                </c:pt>
                <c:pt idx="2">
                  <c:v>Bowler</c:v>
                </c:pt>
                <c:pt idx="3">
                  <c:v>W. Keeper</c:v>
                </c:pt>
              </c:strCache>
            </c:strRef>
          </c:cat>
          <c:val>
            <c:numRef>
              <c:f>'PLAYER TYPES'!$B$22:$B$26</c:f>
              <c:numCache>
                <c:formatCode>General</c:formatCode>
                <c:ptCount val="4"/>
                <c:pt idx="0">
                  <c:v>7</c:v>
                </c:pt>
                <c:pt idx="1">
                  <c:v>18</c:v>
                </c:pt>
                <c:pt idx="2">
                  <c:v>23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0-435C-9F24-58C15470BDC4}"/>
            </c:ext>
          </c:extLst>
        </c:ser>
        <c:ser>
          <c:idx val="1"/>
          <c:order val="1"/>
          <c:tx>
            <c:strRef>
              <c:f>'PLAYER TYPES'!$C$20:$C$21</c:f>
              <c:strCache>
                <c:ptCount val="1"/>
                <c:pt idx="0">
                  <c:v>INTERNATIONAL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TYPES'!$A$22:$A$26</c:f>
              <c:strCache>
                <c:ptCount val="4"/>
                <c:pt idx="0">
                  <c:v>Allrounder</c:v>
                </c:pt>
                <c:pt idx="1">
                  <c:v>Batsman</c:v>
                </c:pt>
                <c:pt idx="2">
                  <c:v>Bowler</c:v>
                </c:pt>
                <c:pt idx="3">
                  <c:v>W. Keeper</c:v>
                </c:pt>
              </c:strCache>
            </c:strRef>
          </c:cat>
          <c:val>
            <c:numRef>
              <c:f>'PLAYER TYPES'!$C$22:$C$26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0-435C-9F24-58C15470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1480016"/>
        <c:axId val="651480432"/>
      </c:barChart>
      <c:catAx>
        <c:axId val="6514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0432"/>
        <c:crosses val="autoZero"/>
        <c:auto val="1"/>
        <c:lblAlgn val="ctr"/>
        <c:lblOffset val="100"/>
        <c:noMultiLvlLbl val="0"/>
      </c:catAx>
      <c:valAx>
        <c:axId val="6514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RUNS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00330120084416E-2"/>
                  <c:y val="-0.313949918204400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390.7x + 293413</a:t>
                    </a:r>
                    <a:br>
                      <a:rPr lang="en-US" baseline="0"/>
                    </a:br>
                    <a:r>
                      <a:rPr lang="en-US" baseline="0"/>
                      <a:t>R² = 0.26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'BATSMEN '!$G$10:$G$48</c:f>
              <c:numCache>
                <c:formatCode>0.00</c:formatCode>
                <c:ptCount val="39"/>
                <c:pt idx="0">
                  <c:v>2254</c:v>
                </c:pt>
                <c:pt idx="1">
                  <c:v>2065</c:v>
                </c:pt>
                <c:pt idx="2">
                  <c:v>2047</c:v>
                </c:pt>
                <c:pt idx="3">
                  <c:v>1975</c:v>
                </c:pt>
                <c:pt idx="4">
                  <c:v>1879</c:v>
                </c:pt>
                <c:pt idx="5">
                  <c:v>1703</c:v>
                </c:pt>
                <c:pt idx="6">
                  <c:v>1639</c:v>
                </c:pt>
                <c:pt idx="7">
                  <c:v>1538</c:v>
                </c:pt>
                <c:pt idx="8">
                  <c:v>1540</c:v>
                </c:pt>
                <c:pt idx="9">
                  <c:v>1471</c:v>
                </c:pt>
                <c:pt idx="10">
                  <c:v>1349</c:v>
                </c:pt>
                <c:pt idx="11">
                  <c:v>1317</c:v>
                </c:pt>
                <c:pt idx="12">
                  <c:v>1237</c:v>
                </c:pt>
                <c:pt idx="13">
                  <c:v>1107</c:v>
                </c:pt>
                <c:pt idx="14">
                  <c:v>1025</c:v>
                </c:pt>
                <c:pt idx="15">
                  <c:v>1006</c:v>
                </c:pt>
                <c:pt idx="16">
                  <c:v>978</c:v>
                </c:pt>
                <c:pt idx="17">
                  <c:v>958</c:v>
                </c:pt>
                <c:pt idx="18">
                  <c:v>969</c:v>
                </c:pt>
                <c:pt idx="19">
                  <c:v>895</c:v>
                </c:pt>
                <c:pt idx="20">
                  <c:v>914</c:v>
                </c:pt>
                <c:pt idx="21">
                  <c:v>886</c:v>
                </c:pt>
                <c:pt idx="22">
                  <c:v>836</c:v>
                </c:pt>
                <c:pt idx="23">
                  <c:v>745</c:v>
                </c:pt>
                <c:pt idx="24">
                  <c:v>739</c:v>
                </c:pt>
                <c:pt idx="25">
                  <c:v>634</c:v>
                </c:pt>
                <c:pt idx="26">
                  <c:v>282</c:v>
                </c:pt>
                <c:pt idx="27">
                  <c:v>241</c:v>
                </c:pt>
                <c:pt idx="28">
                  <c:v>259</c:v>
                </c:pt>
                <c:pt idx="29">
                  <c:v>244</c:v>
                </c:pt>
                <c:pt idx="30">
                  <c:v>196</c:v>
                </c:pt>
                <c:pt idx="31">
                  <c:v>117</c:v>
                </c:pt>
                <c:pt idx="32">
                  <c:v>40</c:v>
                </c:pt>
                <c:pt idx="33">
                  <c:v>73</c:v>
                </c:pt>
                <c:pt idx="34">
                  <c:v>63</c:v>
                </c:pt>
                <c:pt idx="35">
                  <c:v>49</c:v>
                </c:pt>
                <c:pt idx="36">
                  <c:v>39</c:v>
                </c:pt>
                <c:pt idx="37">
                  <c:v>25</c:v>
                </c:pt>
                <c:pt idx="38">
                  <c:v>3</c:v>
                </c:pt>
              </c:numCache>
            </c:numRef>
          </c:xVal>
          <c:yVal>
            <c:numRef>
              <c:f>'BATSMEN '!$M$10:$M$48</c:f>
              <c:numCache>
                <c:formatCode>0.00</c:formatCode>
                <c:ptCount val="39"/>
                <c:pt idx="0">
                  <c:v>650000</c:v>
                </c:pt>
                <c:pt idx="1">
                  <c:v>725000</c:v>
                </c:pt>
                <c:pt idx="2">
                  <c:v>1800000</c:v>
                </c:pt>
                <c:pt idx="3">
                  <c:v>750000</c:v>
                </c:pt>
                <c:pt idx="4">
                  <c:v>1800000</c:v>
                </c:pt>
                <c:pt idx="5">
                  <c:v>500000</c:v>
                </c:pt>
                <c:pt idx="6">
                  <c:v>1800000</c:v>
                </c:pt>
                <c:pt idx="7">
                  <c:v>800000</c:v>
                </c:pt>
                <c:pt idx="8">
                  <c:v>300000</c:v>
                </c:pt>
                <c:pt idx="9">
                  <c:v>475000</c:v>
                </c:pt>
                <c:pt idx="10">
                  <c:v>400000</c:v>
                </c:pt>
                <c:pt idx="11">
                  <c:v>800000</c:v>
                </c:pt>
                <c:pt idx="12">
                  <c:v>1800000</c:v>
                </c:pt>
                <c:pt idx="13">
                  <c:v>375000</c:v>
                </c:pt>
                <c:pt idx="14">
                  <c:v>750000</c:v>
                </c:pt>
                <c:pt idx="15">
                  <c:v>425000</c:v>
                </c:pt>
                <c:pt idx="16">
                  <c:v>300000</c:v>
                </c:pt>
                <c:pt idx="17">
                  <c:v>250000</c:v>
                </c:pt>
                <c:pt idx="18">
                  <c:v>675000</c:v>
                </c:pt>
                <c:pt idx="19">
                  <c:v>1000000</c:v>
                </c:pt>
                <c:pt idx="20">
                  <c:v>700000</c:v>
                </c:pt>
                <c:pt idx="21">
                  <c:v>575000</c:v>
                </c:pt>
                <c:pt idx="22">
                  <c:v>1600000</c:v>
                </c:pt>
                <c:pt idx="23">
                  <c:v>500000</c:v>
                </c:pt>
                <c:pt idx="24">
                  <c:v>250000</c:v>
                </c:pt>
                <c:pt idx="25">
                  <c:v>1550000</c:v>
                </c:pt>
                <c:pt idx="26">
                  <c:v>375000</c:v>
                </c:pt>
                <c:pt idx="27">
                  <c:v>200000</c:v>
                </c:pt>
                <c:pt idx="28">
                  <c:v>675000</c:v>
                </c:pt>
                <c:pt idx="29">
                  <c:v>50000</c:v>
                </c:pt>
                <c:pt idx="30">
                  <c:v>350000</c:v>
                </c:pt>
                <c:pt idx="31">
                  <c:v>100000</c:v>
                </c:pt>
                <c:pt idx="32">
                  <c:v>100000</c:v>
                </c:pt>
                <c:pt idx="33">
                  <c:v>225000</c:v>
                </c:pt>
                <c:pt idx="34">
                  <c:v>50000</c:v>
                </c:pt>
                <c:pt idx="35">
                  <c:v>750000</c:v>
                </c:pt>
                <c:pt idx="36">
                  <c:v>400000</c:v>
                </c:pt>
                <c:pt idx="37">
                  <c:v>200000</c:v>
                </c:pt>
                <c:pt idx="38">
                  <c:v>225000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6-4942-9131-901E5579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70128"/>
        <c:axId val="915060144"/>
      </c:scatterChart>
      <c:valAx>
        <c:axId val="9150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T20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60144"/>
        <c:crosses val="autoZero"/>
        <c:crossBetween val="midCat"/>
      </c:valAx>
      <c:valAx>
        <c:axId val="915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T20 SIXES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03215223097112"/>
                  <c:y val="-0.142434747739865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11258x + 327868</a:t>
                    </a:r>
                    <a:br>
                      <a:rPr lang="en-US" b="1" baseline="0"/>
                    </a:br>
                    <a:r>
                      <a:rPr lang="en-US" b="1" baseline="0"/>
                      <a:t>R² = 0.28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'BATSMEN '!$K$10:$K$48</c:f>
              <c:numCache>
                <c:formatCode>0.00</c:formatCode>
                <c:ptCount val="39"/>
                <c:pt idx="0">
                  <c:v>97</c:v>
                </c:pt>
                <c:pt idx="1">
                  <c:v>32</c:v>
                </c:pt>
                <c:pt idx="2">
                  <c:v>24</c:v>
                </c:pt>
                <c:pt idx="3">
                  <c:v>82</c:v>
                </c:pt>
                <c:pt idx="4">
                  <c:v>79</c:v>
                </c:pt>
                <c:pt idx="5">
                  <c:v>23</c:v>
                </c:pt>
                <c:pt idx="6">
                  <c:v>49</c:v>
                </c:pt>
                <c:pt idx="7">
                  <c:v>59</c:v>
                </c:pt>
                <c:pt idx="8">
                  <c:v>36</c:v>
                </c:pt>
                <c:pt idx="9">
                  <c:v>33</c:v>
                </c:pt>
                <c:pt idx="10">
                  <c:v>42</c:v>
                </c:pt>
                <c:pt idx="11">
                  <c:v>28</c:v>
                </c:pt>
                <c:pt idx="12">
                  <c:v>67</c:v>
                </c:pt>
                <c:pt idx="13">
                  <c:v>44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25</c:v>
                </c:pt>
                <c:pt idx="18">
                  <c:v>22</c:v>
                </c:pt>
                <c:pt idx="19">
                  <c:v>45</c:v>
                </c:pt>
                <c:pt idx="20">
                  <c:v>37</c:v>
                </c:pt>
                <c:pt idx="21">
                  <c:v>31</c:v>
                </c:pt>
                <c:pt idx="22">
                  <c:v>32</c:v>
                </c:pt>
                <c:pt idx="23">
                  <c:v>29</c:v>
                </c:pt>
                <c:pt idx="24">
                  <c:v>9</c:v>
                </c:pt>
                <c:pt idx="25">
                  <c:v>30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12</c:v>
                </c:pt>
                <c:pt idx="30">
                  <c:v>3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'BATSMEN '!$M$10:$M$48</c:f>
              <c:numCache>
                <c:formatCode>0.00</c:formatCode>
                <c:ptCount val="39"/>
                <c:pt idx="0">
                  <c:v>650000</c:v>
                </c:pt>
                <c:pt idx="1">
                  <c:v>725000</c:v>
                </c:pt>
                <c:pt idx="2">
                  <c:v>1800000</c:v>
                </c:pt>
                <c:pt idx="3">
                  <c:v>750000</c:v>
                </c:pt>
                <c:pt idx="4">
                  <c:v>1800000</c:v>
                </c:pt>
                <c:pt idx="5">
                  <c:v>500000</c:v>
                </c:pt>
                <c:pt idx="6">
                  <c:v>1800000</c:v>
                </c:pt>
                <c:pt idx="7">
                  <c:v>800000</c:v>
                </c:pt>
                <c:pt idx="8">
                  <c:v>300000</c:v>
                </c:pt>
                <c:pt idx="9">
                  <c:v>475000</c:v>
                </c:pt>
                <c:pt idx="10">
                  <c:v>400000</c:v>
                </c:pt>
                <c:pt idx="11">
                  <c:v>800000</c:v>
                </c:pt>
                <c:pt idx="12">
                  <c:v>1800000</c:v>
                </c:pt>
                <c:pt idx="13">
                  <c:v>375000</c:v>
                </c:pt>
                <c:pt idx="14">
                  <c:v>750000</c:v>
                </c:pt>
                <c:pt idx="15">
                  <c:v>425000</c:v>
                </c:pt>
                <c:pt idx="16">
                  <c:v>300000</c:v>
                </c:pt>
                <c:pt idx="17">
                  <c:v>250000</c:v>
                </c:pt>
                <c:pt idx="18">
                  <c:v>675000</c:v>
                </c:pt>
                <c:pt idx="19">
                  <c:v>1000000</c:v>
                </c:pt>
                <c:pt idx="20">
                  <c:v>700000</c:v>
                </c:pt>
                <c:pt idx="21">
                  <c:v>575000</c:v>
                </c:pt>
                <c:pt idx="22">
                  <c:v>1600000</c:v>
                </c:pt>
                <c:pt idx="23">
                  <c:v>500000</c:v>
                </c:pt>
                <c:pt idx="24">
                  <c:v>250000</c:v>
                </c:pt>
                <c:pt idx="25">
                  <c:v>1550000</c:v>
                </c:pt>
                <c:pt idx="26">
                  <c:v>375000</c:v>
                </c:pt>
                <c:pt idx="27">
                  <c:v>200000</c:v>
                </c:pt>
                <c:pt idx="28">
                  <c:v>675000</c:v>
                </c:pt>
                <c:pt idx="29">
                  <c:v>50000</c:v>
                </c:pt>
                <c:pt idx="30">
                  <c:v>350000</c:v>
                </c:pt>
                <c:pt idx="31">
                  <c:v>100000</c:v>
                </c:pt>
                <c:pt idx="32">
                  <c:v>100000</c:v>
                </c:pt>
                <c:pt idx="33">
                  <c:v>225000</c:v>
                </c:pt>
                <c:pt idx="34">
                  <c:v>50000</c:v>
                </c:pt>
                <c:pt idx="35">
                  <c:v>750000</c:v>
                </c:pt>
                <c:pt idx="36">
                  <c:v>400000</c:v>
                </c:pt>
                <c:pt idx="37">
                  <c:v>200000</c:v>
                </c:pt>
                <c:pt idx="38">
                  <c:v>225000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F-4BAF-A607-82C465C3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8480"/>
        <c:axId val="847027248"/>
      </c:scatterChart>
      <c:valAx>
        <c:axId val="8470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SIXES HIT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27248"/>
        <c:crosses val="autoZero"/>
        <c:crossBetween val="midCat"/>
      </c:valAx>
      <c:valAx>
        <c:axId val="847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1691300</xdr:colOff>
      <xdr:row>35</xdr:row>
      <xdr:rowOff>164856</xdr:rowOff>
    </xdr:from>
    <xdr:to>
      <xdr:col>7</xdr:col>
      <xdr:colOff>445723</xdr:colOff>
      <xdr:row>52</xdr:row>
      <xdr:rowOff>73269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3CACB6-6F26-4A84-95EE-7C878E9D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53</xdr:row>
      <xdr:rowOff>0</xdr:rowOff>
    </xdr:from>
    <xdr:ext cx="4463317" cy="13493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93A062F-F503-404F-B4F5-3F6A80197A06}"/>
            </a:ext>
          </a:extLst>
        </xdr:cNvPr>
        <xdr:cNvSpPr txBox="1"/>
      </xdr:nvSpPr>
      <xdr:spPr>
        <a:xfrm>
          <a:off x="6752981" y="9347933"/>
          <a:ext cx="4463317" cy="1349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CONCLUSIONS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IN"/>
            <a:t>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OUR HYPOTHESIS IS FALSE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2.IN ALL PLAYER TYPES, AVERAGE VALUE OF SIXES HIT BY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DOMESTIC PLAYERS IS MORE THAN INTERNATIONAL PLAYERS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DOMESTIC BATSMEN FAR OUTWEIGHT INTERNATIONAL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PLAYERS IN SIXES</a:t>
          </a:r>
          <a:r>
            <a:rPr lang="en-IN"/>
            <a:t> </a:t>
          </a:r>
          <a:endParaRPr lang="en-IN" sz="1100"/>
        </a:p>
      </xdr:txBody>
    </xdr:sp>
    <xdr:clientData/>
  </xdr:oneCellAnchor>
  <xdr:twoCellAnchor>
    <xdr:from>
      <xdr:col>0</xdr:col>
      <xdr:colOff>30531</xdr:colOff>
      <xdr:row>7</xdr:row>
      <xdr:rowOff>122115</xdr:rowOff>
    </xdr:from>
    <xdr:to>
      <xdr:col>4</xdr:col>
      <xdr:colOff>1019663</xdr:colOff>
      <xdr:row>19</xdr:row>
      <xdr:rowOff>170962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D00D13-158E-49D7-8523-158F67881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1031875</xdr:colOff>
      <xdr:row>32</xdr:row>
      <xdr:rowOff>116010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B814BB-4BF1-4835-8C56-411C71B79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494567</xdr:colOff>
      <xdr:row>53</xdr:row>
      <xdr:rowOff>18316</xdr:rowOff>
    </xdr:from>
    <xdr:ext cx="2601057" cy="94028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E90671-F15E-5B58-77B7-6B976AEC68BA}"/>
            </a:ext>
          </a:extLst>
        </xdr:cNvPr>
        <xdr:cNvSpPr txBox="1"/>
      </xdr:nvSpPr>
      <xdr:spPr>
        <a:xfrm>
          <a:off x="1465384" y="9366249"/>
          <a:ext cx="2601057" cy="94028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>
              <a:solidFill>
                <a:srgbClr val="FF0000"/>
              </a:solidFill>
            </a:rPr>
            <a:t>Indians batsmen have more average </a:t>
          </a:r>
        </a:p>
        <a:p>
          <a:r>
            <a:rPr lang="en-IN" sz="1100">
              <a:solidFill>
                <a:srgbClr val="FF0000"/>
              </a:solidFill>
            </a:rPr>
            <a:t>runs than non indian batsmen in test match</a:t>
          </a:r>
        </a:p>
        <a:p>
          <a:endParaRPr lang="en-IN" sz="1100">
            <a:solidFill>
              <a:srgbClr val="FF0000"/>
            </a:solidFill>
          </a:endParaRPr>
        </a:p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conclusion: our hypothesis is false</a:t>
          </a:r>
          <a:r>
            <a:rPr lang="en-IN"/>
            <a:t> 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2283558</xdr:colOff>
      <xdr:row>7</xdr:row>
      <xdr:rowOff>97693</xdr:rowOff>
    </xdr:from>
    <xdr:to>
      <xdr:col>9</xdr:col>
      <xdr:colOff>434573</xdr:colOff>
      <xdr:row>19</xdr:row>
      <xdr:rowOff>12212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47731-F32E-4CB2-8BBF-D98128FD5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2283558</xdr:colOff>
      <xdr:row>21</xdr:row>
      <xdr:rowOff>18317</xdr:rowOff>
    </xdr:from>
    <xdr:to>
      <xdr:col>10</xdr:col>
      <xdr:colOff>61057</xdr:colOff>
      <xdr:row>33</xdr:row>
      <xdr:rowOff>81348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2348E-B563-497D-8124-4EB6C4BFC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103798</xdr:rowOff>
    </xdr:from>
    <xdr:to>
      <xdr:col>4</xdr:col>
      <xdr:colOff>900437</xdr:colOff>
      <xdr:row>46</xdr:row>
      <xdr:rowOff>109252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A1263-39D1-4096-B10D-846F9CABA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11</xdr:row>
      <xdr:rowOff>31750</xdr:rowOff>
    </xdr:from>
    <xdr:to>
      <xdr:col>13</xdr:col>
      <xdr:colOff>307975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DD2AF-3981-D9D7-7830-08754E94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28</xdr:row>
      <xdr:rowOff>104775</xdr:rowOff>
    </xdr:from>
    <xdr:to>
      <xdr:col>11</xdr:col>
      <xdr:colOff>590550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9DFB45-19F1-4038-9AF6-11248E08B0B6}"/>
            </a:ext>
          </a:extLst>
        </xdr:cNvPr>
        <xdr:cNvSpPr txBox="1"/>
      </xdr:nvSpPr>
      <xdr:spPr>
        <a:xfrm>
          <a:off x="6029325" y="5438775"/>
          <a:ext cx="29241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/>
            <a:t>Fig</a:t>
          </a:r>
          <a:r>
            <a:rPr lang="en-IN" sz="1100" baseline="0"/>
            <a:t> 1: Bar Chart of types of players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748973</xdr:colOff>
      <xdr:row>68</xdr:row>
      <xdr:rowOff>189295</xdr:rowOff>
    </xdr:from>
    <xdr:to>
      <xdr:col>15</xdr:col>
      <xdr:colOff>569921</xdr:colOff>
      <xdr:row>83</xdr:row>
      <xdr:rowOff>57965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757F6-D455-F2D0-9D3E-52A5125AB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762849</xdr:colOff>
      <xdr:row>50</xdr:row>
      <xdr:rowOff>150182</xdr:rowOff>
    </xdr:from>
    <xdr:to>
      <xdr:col>15</xdr:col>
      <xdr:colOff>558686</xdr:colOff>
      <xdr:row>63</xdr:row>
      <xdr:rowOff>138715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9511-79E3-6BFF-B7FB-CB422683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149413</xdr:colOff>
      <xdr:row>52</xdr:row>
      <xdr:rowOff>119530</xdr:rowOff>
    </xdr:from>
    <xdr:ext cx="2816411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C9FAC0-0B92-D45A-6FE3-95EC9DBFD270}"/>
            </a:ext>
          </a:extLst>
        </xdr:cNvPr>
        <xdr:cNvSpPr txBox="1"/>
      </xdr:nvSpPr>
      <xdr:spPr>
        <a:xfrm>
          <a:off x="8673354" y="10257118"/>
          <a:ext cx="2816411" cy="1125693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NO OF SIXES HIT BY BATSMAN IN T20 HAS THE HIGHEST R Square VALUE BUT STILL IT IS VERY LESS(0.28).. SO WE CAN'T SAY THAT T20 SIXES PREDICT THE PLAYER PRICE VERY WELL BUT IT PREDICTS BETTER THAN OTHER PARAMETERS</a:t>
          </a:r>
          <a:endParaRPr lang="en-IN" sz="1100"/>
        </a:p>
      </xdr:txBody>
    </xdr:sp>
    <xdr:clientData/>
  </xdr:oneCellAnchor>
  <xdr:oneCellAnchor>
    <xdr:from>
      <xdr:col>5</xdr:col>
      <xdr:colOff>717175</xdr:colOff>
      <xdr:row>82</xdr:row>
      <xdr:rowOff>7470</xdr:rowOff>
    </xdr:from>
    <xdr:ext cx="2816411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1FBD475-19C9-4DC5-BE41-280E08C9585E}"/>
            </a:ext>
          </a:extLst>
        </xdr:cNvPr>
        <xdr:cNvSpPr txBox="1"/>
      </xdr:nvSpPr>
      <xdr:spPr>
        <a:xfrm>
          <a:off x="8337175" y="16084176"/>
          <a:ext cx="2816411" cy="436786"/>
        </a:xfrm>
        <a:prstGeom prst="rect">
          <a:avLst/>
        </a:prstGeom>
        <a:solidFill>
          <a:schemeClr val="bg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R Square is slightly less than previous parameters r square value</a:t>
          </a:r>
          <a:endParaRPr lang="en-IN" sz="1100"/>
        </a:p>
      </xdr:txBody>
    </xdr:sp>
    <xdr:clientData/>
  </xdr:oneCellAnchor>
  <xdr:oneCellAnchor>
    <xdr:from>
      <xdr:col>3</xdr:col>
      <xdr:colOff>1456764</xdr:colOff>
      <xdr:row>201</xdr:row>
      <xdr:rowOff>0</xdr:rowOff>
    </xdr:from>
    <xdr:ext cx="7253942" cy="7968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0FAFB5F-C924-4A9E-B426-18B9053D1C12}"/>
            </a:ext>
          </a:extLst>
        </xdr:cNvPr>
        <xdr:cNvSpPr txBox="1"/>
      </xdr:nvSpPr>
      <xdr:spPr>
        <a:xfrm>
          <a:off x="6237940" y="38682706"/>
          <a:ext cx="7253942" cy="796885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Equation of sold price(y):</a:t>
          </a:r>
        </a:p>
        <a:p>
          <a:endParaRPr lang="en-IN" sz="1100" baseline="0"/>
        </a:p>
        <a:p>
          <a:r>
            <a:rPr lang="en-IN" sz="1200" b="1">
              <a:solidFill>
                <a:schemeClr val="tx1">
                  <a:lumMod val="95000"/>
                  <a:lumOff val="5000"/>
                </a:schemeClr>
              </a:solidFill>
            </a:rPr>
            <a:t>y = -431662 -4.86a1</a:t>
          </a:r>
          <a:r>
            <a:rPr lang="en-IN" sz="1200" b="1" baseline="0">
              <a:solidFill>
                <a:schemeClr val="tx1">
                  <a:lumMod val="95000"/>
                  <a:lumOff val="5000"/>
                </a:schemeClr>
              </a:solidFill>
            </a:rPr>
            <a:t> +16.29a2 +96.84a3 + 96.84a4 + 265510a5 +  208a6 - 11286a7+ 19482a7 + 5779a8 + 9814a9</a:t>
          </a:r>
          <a:endParaRPr lang="en-IN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  <xdr:oneCellAnchor>
    <xdr:from>
      <xdr:col>7</xdr:col>
      <xdr:colOff>0</xdr:colOff>
      <xdr:row>217</xdr:row>
      <xdr:rowOff>0</xdr:rowOff>
    </xdr:from>
    <xdr:ext cx="2816411" cy="215905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710CF9C-69D8-412D-B11A-AC28EDFEA9E1}"/>
            </a:ext>
          </a:extLst>
        </xdr:cNvPr>
        <xdr:cNvSpPr txBox="1"/>
      </xdr:nvSpPr>
      <xdr:spPr>
        <a:xfrm>
          <a:off x="10219765" y="41700824"/>
          <a:ext cx="2816411" cy="2159053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**COMBINED R SQUARE VALUE(0.44) IS HIGHER THAN INDIVIDUAL R SQUARE VALUES BUT STILL IT IS LESS TO CORRECTLY PREDICT PRICE</a:t>
          </a:r>
        </a:p>
        <a:p>
          <a:endParaRPr lang="en-IN" sz="1100" baseline="0"/>
        </a:p>
        <a:p>
          <a:r>
            <a:rPr lang="en-IN" sz="1100"/>
            <a:t>**TWO PARAMETERS HAVE</a:t>
          </a:r>
          <a:r>
            <a:rPr lang="en-IN" sz="1100" baseline="0"/>
            <a:t> NEGATIVE RELATION WITH SOLD PRICE.</a:t>
          </a:r>
          <a:r>
            <a:rPr lang="en-IN" sz="1100"/>
            <a:t> </a:t>
          </a:r>
        </a:p>
        <a:p>
          <a:endParaRPr lang="en-IN" sz="1100"/>
        </a:p>
        <a:p>
          <a:r>
            <a:rPr lang="en-IN" sz="1100"/>
            <a:t>** p value is higher</a:t>
          </a:r>
          <a:r>
            <a:rPr lang="en-IN" sz="1100" baseline="0"/>
            <a:t> than 0.05 for all parameters so prediction for price is not very accurate.</a:t>
          </a:r>
          <a:endParaRPr lang="en-IN" sz="1100"/>
        </a:p>
      </xdr:txBody>
    </xdr:sp>
    <xdr:clientData/>
  </xdr:oneCellAnchor>
  <xdr:twoCellAnchor>
    <xdr:from>
      <xdr:col>6</xdr:col>
      <xdr:colOff>119531</xdr:colOff>
      <xdr:row>68</xdr:row>
      <xdr:rowOff>186765</xdr:rowOff>
    </xdr:from>
    <xdr:to>
      <xdr:col>7</xdr:col>
      <xdr:colOff>1135530</xdr:colOff>
      <xdr:row>72</xdr:row>
      <xdr:rowOff>119530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FA047E7-9FE2-7FBE-6E5A-D0E92CC4DE57}"/>
            </a:ext>
          </a:extLst>
        </xdr:cNvPr>
        <xdr:cNvSpPr txBox="1"/>
      </xdr:nvSpPr>
      <xdr:spPr>
        <a:xfrm>
          <a:off x="8957237" y="13618883"/>
          <a:ext cx="2398058" cy="6947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Observation:</a:t>
          </a:r>
        </a:p>
        <a:p>
          <a:r>
            <a:rPr lang="en-IN" sz="1100"/>
            <a:t> P- value less than 0.05...hence statistically</a:t>
          </a:r>
          <a:r>
            <a:rPr lang="en-IN" sz="1100" baseline="0"/>
            <a:t> significant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391307</xdr:colOff>
      <xdr:row>34</xdr:row>
      <xdr:rowOff>51789</xdr:rowOff>
    </xdr:from>
    <xdr:to>
      <xdr:col>13</xdr:col>
      <xdr:colOff>184314</xdr:colOff>
      <xdr:row>50</xdr:row>
      <xdr:rowOff>164276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1935B-5188-03FF-1687-F565DEBD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523875</xdr:colOff>
      <xdr:row>208</xdr:row>
      <xdr:rowOff>55563</xdr:rowOff>
    </xdr:from>
    <xdr:ext cx="6357937" cy="79688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3C5E00-DD89-484E-AB87-36AAD686D781}"/>
            </a:ext>
          </a:extLst>
        </xdr:cNvPr>
        <xdr:cNvSpPr txBox="1"/>
      </xdr:nvSpPr>
      <xdr:spPr>
        <a:xfrm>
          <a:off x="8040688" y="38949313"/>
          <a:ext cx="6357937" cy="796885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Equation of sold price(y):</a:t>
          </a:r>
        </a:p>
        <a:p>
          <a:endParaRPr lang="en-IN" sz="1100" baseline="0"/>
        </a:p>
        <a:p>
          <a:r>
            <a:rPr lang="en-IN" sz="1200" b="1">
              <a:solidFill>
                <a:schemeClr val="tx1">
                  <a:lumMod val="95000"/>
                  <a:lumOff val="5000"/>
                </a:schemeClr>
              </a:solidFill>
            </a:rPr>
            <a:t>y = -951321 -206a1</a:t>
          </a:r>
          <a:r>
            <a:rPr lang="en-IN" sz="1200" b="1" baseline="0">
              <a:solidFill>
                <a:schemeClr val="tx1">
                  <a:lumMod val="95000"/>
                  <a:lumOff val="5000"/>
                </a:schemeClr>
              </a:solidFill>
            </a:rPr>
            <a:t> +131a2 -5012a3 + 427702a4 + 650a5 +  219a6 + 32610a7+ 5131a8 -13697a9</a:t>
          </a:r>
          <a:endParaRPr lang="en-IN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  <xdr:oneCellAnchor>
    <xdr:from>
      <xdr:col>8</xdr:col>
      <xdr:colOff>0</xdr:colOff>
      <xdr:row>25</xdr:row>
      <xdr:rowOff>0</xdr:rowOff>
    </xdr:from>
    <xdr:ext cx="2816411" cy="1125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65C8C4-6BD6-4518-A304-36223B6F4C08}"/>
            </a:ext>
          </a:extLst>
        </xdr:cNvPr>
        <xdr:cNvSpPr txBox="1"/>
      </xdr:nvSpPr>
      <xdr:spPr>
        <a:xfrm>
          <a:off x="9328727" y="5033818"/>
          <a:ext cx="2816411" cy="1125693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T20 RUNS SCORED BY BATSMAN HAS THE HIGHEST R Square VALUE BUT STILL IT IS VERY LESS(0.58).. SO WE CAN'T SAY THAT T20 RUNS PREDICT THE PLAYER PRICE VERY WELL BUT IT PREDICTS BETTER THAN OTHER PARAMETERS</a:t>
          </a:r>
          <a:endParaRPr lang="en-IN" sz="1100"/>
        </a:p>
      </xdr:txBody>
    </xdr:sp>
    <xdr:clientData/>
  </xdr:oneCellAnchor>
  <xdr:oneCellAnchor>
    <xdr:from>
      <xdr:col>7</xdr:col>
      <xdr:colOff>373062</xdr:colOff>
      <xdr:row>196</xdr:row>
      <xdr:rowOff>87312</xdr:rowOff>
    </xdr:from>
    <xdr:ext cx="2816411" cy="181459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5E419C-3D23-4A81-93EB-A079823A5B23}"/>
            </a:ext>
          </a:extLst>
        </xdr:cNvPr>
        <xdr:cNvSpPr txBox="1"/>
      </xdr:nvSpPr>
      <xdr:spPr>
        <a:xfrm>
          <a:off x="8953500" y="36766500"/>
          <a:ext cx="2816411" cy="1814599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**COMBINED R SQUARE VALUE(0.86) IS HIGHER THAN INDIVIDUAL R SQUARE VALUES </a:t>
          </a:r>
        </a:p>
        <a:p>
          <a:endParaRPr lang="en-IN" sz="1100" baseline="0"/>
        </a:p>
        <a:p>
          <a:r>
            <a:rPr lang="en-IN" sz="1100"/>
            <a:t>**THREE PARAMETERS HAVE</a:t>
          </a:r>
          <a:r>
            <a:rPr lang="en-IN" sz="1100" baseline="0"/>
            <a:t> NEGATIVE RELATION WITH SOLD PRICE.</a:t>
          </a:r>
          <a:r>
            <a:rPr lang="en-IN" sz="1100"/>
            <a:t> </a:t>
          </a:r>
        </a:p>
        <a:p>
          <a:endParaRPr lang="en-IN" sz="1100"/>
        </a:p>
        <a:p>
          <a:r>
            <a:rPr lang="en-IN" sz="1100"/>
            <a:t>** p value is higher</a:t>
          </a:r>
          <a:r>
            <a:rPr lang="en-IN" sz="1100" baseline="0"/>
            <a:t> than 0.05 for all parameters so prediction for price is not very accurate.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</xdr:rowOff>
    </xdr:from>
    <xdr:to>
      <xdr:col>22</xdr:col>
      <xdr:colOff>0</xdr:colOff>
      <xdr:row>14</xdr:row>
      <xdr:rowOff>145144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C89F5-9243-2C72-94BD-54E336EBB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384770</xdr:colOff>
      <xdr:row>56</xdr:row>
      <xdr:rowOff>118836</xdr:rowOff>
    </xdr:from>
    <xdr:to>
      <xdr:col>13</xdr:col>
      <xdr:colOff>865479</xdr:colOff>
      <xdr:row>70</xdr:row>
      <xdr:rowOff>158308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34D4-CD0F-D7C4-F9DC-89FEB79C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0</xdr:colOff>
      <xdr:row>46</xdr:row>
      <xdr:rowOff>0</xdr:rowOff>
    </xdr:from>
    <xdr:ext cx="2816411" cy="1125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8E4384-1944-4440-B277-C0775C47F483}"/>
            </a:ext>
          </a:extLst>
        </xdr:cNvPr>
        <xdr:cNvSpPr txBox="1"/>
      </xdr:nvSpPr>
      <xdr:spPr>
        <a:xfrm>
          <a:off x="8553061" y="8669694"/>
          <a:ext cx="2816411" cy="1125693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T20 average RUNS SCORED BY BATSMAN HAS THE HIGHEST R Square VALUE BUT STILL IT IS VERY LESS(0.23).. SO WE CAN'T SAY THAT T20 average RUNS PREDICT THE PLAYER PRICE VERY WELL BUT IT PREDICTS BETTER THAN OTHER PARAMETERS</a:t>
          </a:r>
          <a:endParaRPr lang="en-IN" sz="1100"/>
        </a:p>
      </xdr:txBody>
    </xdr:sp>
    <xdr:clientData/>
  </xdr:oneCellAnchor>
  <xdr:oneCellAnchor>
    <xdr:from>
      <xdr:col>8</xdr:col>
      <xdr:colOff>0</xdr:colOff>
      <xdr:row>193</xdr:row>
      <xdr:rowOff>0</xdr:rowOff>
    </xdr:from>
    <xdr:ext cx="2816411" cy="18145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527890-9303-4B48-AFE9-D3A09AD9B4B4}"/>
            </a:ext>
          </a:extLst>
        </xdr:cNvPr>
        <xdr:cNvSpPr txBox="1"/>
      </xdr:nvSpPr>
      <xdr:spPr>
        <a:xfrm>
          <a:off x="8563429" y="35841214"/>
          <a:ext cx="2816411" cy="1814599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**COMBINED R SQUARE VALUE(0.46) IS HIGHER THAN INDIVIDUAL R SQUARE VALUES </a:t>
          </a:r>
        </a:p>
        <a:p>
          <a:endParaRPr lang="en-IN" sz="1100" baseline="0"/>
        </a:p>
        <a:p>
          <a:r>
            <a:rPr lang="en-IN" sz="1100"/>
            <a:t>**SEVEN</a:t>
          </a:r>
          <a:r>
            <a:rPr lang="en-IN" sz="1100" baseline="0"/>
            <a:t> </a:t>
          </a:r>
          <a:r>
            <a:rPr lang="en-IN" sz="1100"/>
            <a:t>PARAMETERS HAVE</a:t>
          </a:r>
          <a:r>
            <a:rPr lang="en-IN" sz="1100" baseline="0"/>
            <a:t> NEGATIVE RELATION WITH SOLD PRICE.</a:t>
          </a:r>
          <a:r>
            <a:rPr lang="en-IN" sz="1100"/>
            <a:t> </a:t>
          </a:r>
        </a:p>
        <a:p>
          <a:endParaRPr lang="en-IN" sz="1100"/>
        </a:p>
        <a:p>
          <a:r>
            <a:rPr lang="en-IN" sz="1100"/>
            <a:t>** p value is higher</a:t>
          </a:r>
          <a:r>
            <a:rPr lang="en-IN" sz="1100" baseline="0"/>
            <a:t> than 0.05 for all parameters so prediction for price is not very accurate.</a:t>
          </a:r>
          <a:endParaRPr lang="en-IN" sz="1100"/>
        </a:p>
      </xdr:txBody>
    </xdr:sp>
    <xdr:clientData/>
  </xdr:oneCellAnchor>
  <xdr:oneCellAnchor>
    <xdr:from>
      <xdr:col>1</xdr:col>
      <xdr:colOff>0</xdr:colOff>
      <xdr:row>213</xdr:row>
      <xdr:rowOff>0</xdr:rowOff>
    </xdr:from>
    <xdr:ext cx="6357937" cy="11792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4E5FA64-85F5-49ED-A9AE-9EAF63A0F11F}"/>
            </a:ext>
          </a:extLst>
        </xdr:cNvPr>
        <xdr:cNvSpPr txBox="1"/>
      </xdr:nvSpPr>
      <xdr:spPr>
        <a:xfrm>
          <a:off x="1088571" y="39478857"/>
          <a:ext cx="6357937" cy="1179286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Equation of sold price(y):</a:t>
          </a:r>
        </a:p>
        <a:p>
          <a:endParaRPr lang="en-IN" sz="1100" baseline="0"/>
        </a:p>
        <a:p>
          <a:r>
            <a:rPr lang="en-IN" sz="1200" b="1">
              <a:solidFill>
                <a:schemeClr val="tx1">
                  <a:lumMod val="95000"/>
                  <a:lumOff val="5000"/>
                </a:schemeClr>
              </a:solidFill>
            </a:rPr>
            <a:t>y = 281981 -119a1</a:t>
          </a:r>
          <a:r>
            <a:rPr lang="en-IN" sz="1200" b="1" baseline="0">
              <a:solidFill>
                <a:schemeClr val="tx1">
                  <a:lumMod val="95000"/>
                  <a:lumOff val="5000"/>
                </a:schemeClr>
              </a:solidFill>
            </a:rPr>
            <a:t> +1041a2 -63a3 + 1591a4 + 710a5 -  2448a6 + 126097a7+ 281a8 -2446a9 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+23013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a10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-3223a11 -3269a12 + 2476a13 + 10204a14 -  7610a14 -10630a16</a:t>
          </a:r>
          <a:endParaRPr lang="en-IN" sz="12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339271</xdr:colOff>
      <xdr:row>71</xdr:row>
      <xdr:rowOff>45345</xdr:rowOff>
    </xdr:from>
    <xdr:to>
      <xdr:col>4</xdr:col>
      <xdr:colOff>499836</xdr:colOff>
      <xdr:row>85</xdr:row>
      <xdr:rowOff>130617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7F4FC-5FD5-AFD0-3A59-1A027C7B9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697255</xdr:colOff>
      <xdr:row>4</xdr:row>
      <xdr:rowOff>87156</xdr:rowOff>
    </xdr:from>
    <xdr:ext cx="3311960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87D17D-6C87-42D2-A968-E8702F1D0082}"/>
            </a:ext>
          </a:extLst>
        </xdr:cNvPr>
        <xdr:cNvSpPr txBox="1"/>
      </xdr:nvSpPr>
      <xdr:spPr>
        <a:xfrm>
          <a:off x="13608922" y="983627"/>
          <a:ext cx="3311960" cy="953466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T20 wickets taken BY Bowler HAS THE HIGHEST R Square VALUE BUT STILL IT IS VERY LESS(0.20).. SO WE CAN'T SAY THAT T20 wickets PREDICT THE PLAYER PRICE VERY WELL BUT IT PREDICTS BETTER THAN OTHER PARAMETERS</a:t>
          </a:r>
          <a:endParaRPr lang="en-IN" sz="1100"/>
        </a:p>
      </xdr:txBody>
    </xdr:sp>
    <xdr:clientData/>
  </xdr:oneCellAnchor>
  <xdr:oneCellAnchor>
    <xdr:from>
      <xdr:col>7</xdr:col>
      <xdr:colOff>572745</xdr:colOff>
      <xdr:row>91</xdr:row>
      <xdr:rowOff>49804</xdr:rowOff>
    </xdr:from>
    <xdr:ext cx="2816411" cy="181459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1C64AE-C170-459F-A761-851896F746E4}"/>
            </a:ext>
          </a:extLst>
        </xdr:cNvPr>
        <xdr:cNvSpPr txBox="1"/>
      </xdr:nvSpPr>
      <xdr:spPr>
        <a:xfrm>
          <a:off x="7756961" y="17269510"/>
          <a:ext cx="2816411" cy="1814599"/>
        </a:xfrm>
        <a:prstGeom prst="rect">
          <a:avLst/>
        </a:prstGeom>
        <a:solidFill>
          <a:schemeClr val="accent2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**COMBINED R SQUARE VALUE(0.30) IS HIGHER THAN INDIVIDUAL R SQUARE VALUES </a:t>
          </a:r>
        </a:p>
        <a:p>
          <a:endParaRPr lang="en-IN" sz="1100" baseline="0"/>
        </a:p>
        <a:p>
          <a:r>
            <a:rPr lang="en-IN" sz="1100"/>
            <a:t>**THREE</a:t>
          </a:r>
          <a:r>
            <a:rPr lang="en-IN" sz="1100" baseline="0"/>
            <a:t> </a:t>
          </a:r>
          <a:r>
            <a:rPr lang="en-IN" sz="1100"/>
            <a:t>PARAMETERS HAVE</a:t>
          </a:r>
          <a:r>
            <a:rPr lang="en-IN" sz="1100" baseline="0"/>
            <a:t> NEGATIVE RELATION WITH SOLD PRICE.</a:t>
          </a:r>
          <a:r>
            <a:rPr lang="en-IN" sz="1100"/>
            <a:t> </a:t>
          </a:r>
        </a:p>
        <a:p>
          <a:endParaRPr lang="en-IN" sz="1100"/>
        </a:p>
        <a:p>
          <a:r>
            <a:rPr lang="en-IN" sz="1100"/>
            <a:t>** p value is higher</a:t>
          </a:r>
          <a:r>
            <a:rPr lang="en-IN" sz="1100" baseline="0"/>
            <a:t> than 0.05 for all parameters except a4 so prediction for price is not very accurate.</a:t>
          </a:r>
          <a:endParaRPr lang="en-IN" sz="1100"/>
        </a:p>
      </xdr:txBody>
    </xdr:sp>
    <xdr:clientData/>
  </xdr:oneCellAnchor>
  <xdr:oneCellAnchor>
    <xdr:from>
      <xdr:col>1</xdr:col>
      <xdr:colOff>1</xdr:colOff>
      <xdr:row>119</xdr:row>
      <xdr:rowOff>0</xdr:rowOff>
    </xdr:from>
    <xdr:ext cx="4579938" cy="7968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14039B-9982-4AAE-AC6A-EE785B1F1B6A}"/>
            </a:ext>
          </a:extLst>
        </xdr:cNvPr>
        <xdr:cNvSpPr txBox="1"/>
      </xdr:nvSpPr>
      <xdr:spPr>
        <a:xfrm>
          <a:off x="1825626" y="22185313"/>
          <a:ext cx="4579938" cy="796885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OBSERVATION</a:t>
          </a:r>
          <a:r>
            <a:rPr lang="en-IN" sz="1100"/>
            <a:t>:</a:t>
          </a:r>
          <a:r>
            <a:rPr lang="en-IN" sz="1100" baseline="0"/>
            <a:t> </a:t>
          </a:r>
        </a:p>
        <a:p>
          <a:r>
            <a:rPr lang="en-IN" sz="1100" baseline="0"/>
            <a:t>Equation of sold price(y):</a:t>
          </a:r>
        </a:p>
        <a:p>
          <a:endParaRPr lang="en-IN" sz="1100" baseline="0"/>
        </a:p>
        <a:p>
          <a:r>
            <a:rPr lang="en-IN" sz="1200" b="1">
              <a:solidFill>
                <a:schemeClr val="tx1">
                  <a:lumMod val="95000"/>
                  <a:lumOff val="5000"/>
                </a:schemeClr>
              </a:solidFill>
            </a:rPr>
            <a:t>y = -26524-70a1</a:t>
          </a:r>
          <a:r>
            <a:rPr lang="en-IN" sz="1200" b="1" baseline="0">
              <a:solidFill>
                <a:schemeClr val="tx1">
                  <a:lumMod val="95000"/>
                  <a:lumOff val="5000"/>
                </a:schemeClr>
              </a:solidFill>
            </a:rPr>
            <a:t> +361a2 +1993a3 + 5363a4 -1102a5 -2139a6 + 9392a7</a:t>
          </a:r>
          <a:endParaRPr lang="en-IN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57727</xdr:colOff>
      <xdr:row>21</xdr:row>
      <xdr:rowOff>170542</xdr:rowOff>
    </xdr:from>
    <xdr:to>
      <xdr:col>6</xdr:col>
      <xdr:colOff>2055091</xdr:colOff>
      <xdr:row>52</xdr:row>
      <xdr:rowOff>150091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FDD56-F0CE-5CCD-7ACE-EE7A543F7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82.389912037041" createdVersion="8" refreshedVersion="8" minRefreshableVersion="3" recordCount="130" xr:uid="{00000000-000A-0000-FFFF-FFFF10000000}">
  <cacheSource type="worksheet">
    <worksheetSource name="Table3"/>
  </cacheSource>
  <cacheFields count="27">
    <cacheField name="Sl.NO." numFmtId="0">
      <sharedItems containsSemiMixedTypes="0" containsString="0" containsNumber="1" containsInteger="1" minValue="1" maxValue="130"/>
    </cacheField>
    <cacheField name="PLAYER NAME" numFmtId="0">
      <sharedItems/>
    </cacheField>
    <cacheField name="AGE" numFmtId="0">
      <sharedItems containsSemiMixedTypes="0" containsString="0" containsNumber="1" containsInteger="1" minValue="1" maxValue="3"/>
    </cacheField>
    <cacheField name="COUNTRY" numFmtId="0">
      <sharedItems/>
    </cacheField>
    <cacheField name="DOMESTIC/INTERNATIONAL" numFmtId="0">
      <sharedItems count="2">
        <s v="INTERNATIONAL"/>
        <s v="DOMESTIC"/>
      </sharedItems>
    </cacheField>
    <cacheField name="TEAM" numFmtId="0">
      <sharedItems/>
    </cacheField>
    <cacheField name="PLAYING ROLE" numFmtId="0">
      <sharedItems count="4">
        <s v="Allrounder"/>
        <s v="Bowler"/>
        <s v="Batsman"/>
        <s v="W. Keeper"/>
      </sharedItems>
    </cacheField>
    <cacheField name="T-RUNS" numFmtId="0">
      <sharedItems containsSemiMixedTypes="0" containsString="0" containsNumber="1" containsInteger="1" minValue="0" maxValue="15470"/>
    </cacheField>
    <cacheField name="T-WKTS" numFmtId="0">
      <sharedItems containsSemiMixedTypes="0" containsString="0" containsNumber="1" containsInteger="1" minValue="0" maxValue="800"/>
    </cacheField>
    <cacheField name="ODI-RUNS-S" numFmtId="0">
      <sharedItems containsSemiMixedTypes="0" containsString="0" containsNumber="1" containsInteger="1" minValue="0" maxValue="18426"/>
    </cacheField>
    <cacheField name="ODI-SR-B" numFmtId="0">
      <sharedItems containsSemiMixedTypes="0" containsString="0" containsNumber="1" minValue="0" maxValue="116.66"/>
    </cacheField>
    <cacheField name="ODI-WKTS" numFmtId="0">
      <sharedItems containsSemiMixedTypes="0" containsString="0" containsNumber="1" containsInteger="1" minValue="0" maxValue="534"/>
    </cacheField>
    <cacheField name="ODI-SR-BL" numFmtId="0">
      <sharedItems containsSemiMixedTypes="0" containsString="0" containsNumber="1" minValue="0" maxValue="150"/>
    </cacheField>
    <cacheField name="CAPTAINCY EXP" numFmtId="0">
      <sharedItems containsSemiMixedTypes="0" containsString="0" containsNumber="1" containsInteger="1" minValue="0" maxValue="1"/>
    </cacheField>
    <cacheField name="RUNS-S" numFmtId="0">
      <sharedItems containsSemiMixedTypes="0" containsString="0" containsNumber="1" containsInteger="1" minValue="0" maxValue="2254"/>
    </cacheField>
    <cacheField name="HS" numFmtId="0">
      <sharedItems containsSemiMixedTypes="0" containsString="0" containsNumber="1" containsInteger="1" minValue="0" maxValue="158"/>
    </cacheField>
    <cacheField name="AVE" numFmtId="0">
      <sharedItems containsSemiMixedTypes="0" containsString="0" containsNumber="1" minValue="0" maxValue="50.11"/>
    </cacheField>
    <cacheField name="SR-B" numFmtId="0">
      <sharedItems containsSemiMixedTypes="0" containsString="0" containsNumber="1" minValue="0" maxValue="235.49"/>
    </cacheField>
    <cacheField name="SIXERS" numFmtId="0">
      <sharedItems containsSemiMixedTypes="0" containsString="0" containsNumber="1" containsInteger="1" minValue="0" maxValue="129"/>
    </cacheField>
    <cacheField name="RUNS-C" numFmtId="0">
      <sharedItems containsSemiMixedTypes="0" containsString="0" containsNumber="1" containsInteger="1" minValue="0" maxValue="1975"/>
    </cacheField>
    <cacheField name="WKTS" numFmtId="0">
      <sharedItems containsSemiMixedTypes="0" containsString="0" containsNumber="1" containsInteger="1" minValue="0" maxValue="83"/>
    </cacheField>
    <cacheField name="AVE-BL" numFmtId="0">
      <sharedItems containsSemiMixedTypes="0" containsString="0" containsNumber="1" minValue="0" maxValue="126.3"/>
    </cacheField>
    <cacheField name="ECON" numFmtId="0">
      <sharedItems containsSemiMixedTypes="0" containsString="0" containsNumber="1" minValue="0" maxValue="38.11"/>
    </cacheField>
    <cacheField name="SR-BL" numFmtId="0">
      <sharedItems containsSemiMixedTypes="0" containsString="0" containsNumber="1" minValue="0" maxValue="100.2"/>
    </cacheField>
    <cacheField name="AUCTION YEAR" numFmtId="0">
      <sharedItems containsSemiMixedTypes="0" containsString="0" containsNumber="1" containsInteger="1" minValue="2008" maxValue="2011"/>
    </cacheField>
    <cacheField name="BASE PRICE" numFmtId="0">
      <sharedItems containsSemiMixedTypes="0" containsString="0" containsNumber="1" containsInteger="1" minValue="20000" maxValue="1350000"/>
    </cacheField>
    <cacheField name="SOLD PRICE" numFmtId="0">
      <sharedItems containsSemiMixedTypes="0" containsString="0" containsNumber="1" containsInteger="1" minValue="20000" maxValue="1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HP" refreshedDate="44782.583919675926" createdVersion="8" refreshedVersion="8" minRefreshableVersion="3" recordCount="5" xr:uid="{00000000-000A-0000-FFFF-FFFF2C000000}">
  <cacheSource type="worksheet">
    <worksheetSource name="Table1721"/>
  </cacheSource>
  <cacheFields count="3">
    <cacheField name="Parameters" numFmtId="0">
      <sharedItems count="10">
        <s v="Average six by all players "/>
        <s v="Average six by all batsmen "/>
        <s v="Average six by all rounders "/>
        <s v="Average six by all bowlers "/>
        <s v="Average six by all wicketkeepers "/>
        <s v="Average six by all players =" u="1"/>
        <s v="Average six by all rounders =" u="1"/>
        <s v="Average six by all batsmen =" u="1"/>
        <s v="Average six by all wicketkeepers =" u="1"/>
        <s v="Average six by all bowlers =" u="1"/>
      </sharedItems>
    </cacheField>
    <cacheField name="DOMESTIC" numFmtId="0">
      <sharedItems containsSemiMixedTypes="0" containsString="0" containsNumber="1" minValue="2.6956521739130435" maxValue="40.111111111111114"/>
    </cacheField>
    <cacheField name="INTERNATIONAL" numFmtId="0">
      <sharedItems containsSemiMixedTypes="0" containsString="0" containsNumber="1" minValue="1.5714285714285714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1"/>
    <s v="Abdulla, YA"/>
    <n v="2"/>
    <s v="SA"/>
    <x v="0"/>
    <s v="KXIP"/>
    <x v="0"/>
    <n v="0"/>
    <n v="0"/>
    <n v="0"/>
    <n v="0"/>
    <n v="0"/>
    <n v="0"/>
    <n v="0"/>
    <n v="0"/>
    <n v="0"/>
    <n v="0"/>
    <n v="0"/>
    <n v="0"/>
    <n v="307"/>
    <n v="15"/>
    <n v="20.47"/>
    <n v="8.9"/>
    <n v="13.93"/>
    <n v="2009"/>
    <n v="50000"/>
    <n v="50000"/>
  </r>
  <r>
    <n v="2"/>
    <s v="Abdur Razzak"/>
    <n v="2"/>
    <s v="BAN"/>
    <x v="0"/>
    <s v="RCB"/>
    <x v="1"/>
    <n v="214"/>
    <n v="18"/>
    <n v="657"/>
    <n v="71.41"/>
    <n v="185"/>
    <n v="37.6"/>
    <n v="0"/>
    <n v="0"/>
    <n v="0"/>
    <n v="0"/>
    <n v="0"/>
    <n v="0"/>
    <n v="29"/>
    <n v="0"/>
    <n v="0"/>
    <n v="14.5"/>
    <n v="0"/>
    <n v="2008"/>
    <n v="50000"/>
    <n v="50000"/>
  </r>
  <r>
    <n v="3"/>
    <s v="Agarkar, AB"/>
    <n v="2"/>
    <s v="IND"/>
    <x v="1"/>
    <s v="KKR"/>
    <x v="1"/>
    <n v="571"/>
    <n v="58"/>
    <n v="1269"/>
    <n v="80.62"/>
    <n v="288"/>
    <n v="32.9"/>
    <n v="0"/>
    <n v="167"/>
    <n v="39"/>
    <n v="18.559999999999999"/>
    <n v="121.01"/>
    <n v="5"/>
    <n v="1059"/>
    <n v="29"/>
    <n v="36.520000000000003"/>
    <n v="8.81"/>
    <n v="24.9"/>
    <n v="2008"/>
    <n v="200000"/>
    <n v="350000"/>
  </r>
  <r>
    <n v="4"/>
    <s v="Ashwin, R"/>
    <n v="1"/>
    <s v="IND"/>
    <x v="1"/>
    <s v="CSK"/>
    <x v="1"/>
    <n v="284"/>
    <n v="31"/>
    <n v="241"/>
    <n v="84.56"/>
    <n v="51"/>
    <n v="36.799999999999997"/>
    <n v="0"/>
    <n v="58"/>
    <n v="11"/>
    <n v="5.8"/>
    <n v="76.319999999999993"/>
    <n v="0"/>
    <n v="1125"/>
    <n v="49"/>
    <n v="22.96"/>
    <n v="6.23"/>
    <n v="22.14"/>
    <n v="2011"/>
    <n v="100000"/>
    <n v="850000"/>
  </r>
  <r>
    <n v="5"/>
    <s v="Badrinath, S"/>
    <n v="2"/>
    <s v="IND"/>
    <x v="1"/>
    <s v="CSK"/>
    <x v="2"/>
    <n v="63"/>
    <n v="0"/>
    <n v="79"/>
    <n v="45.93"/>
    <n v="0"/>
    <n v="0"/>
    <n v="0"/>
    <n v="1317"/>
    <n v="71"/>
    <n v="32.93"/>
    <n v="120.71"/>
    <n v="28"/>
    <n v="0"/>
    <n v="0"/>
    <n v="0"/>
    <n v="0"/>
    <n v="0"/>
    <n v="2011"/>
    <n v="100000"/>
    <n v="800000"/>
  </r>
  <r>
    <n v="6"/>
    <s v="Bailey, GJ"/>
    <n v="2"/>
    <s v="AUS"/>
    <x v="0"/>
    <s v="CSK"/>
    <x v="2"/>
    <n v="0"/>
    <n v="0"/>
    <n v="172"/>
    <n v="72.260000000000005"/>
    <n v="0"/>
    <n v="0"/>
    <n v="1"/>
    <n v="63"/>
    <n v="48"/>
    <n v="21"/>
    <n v="95.45"/>
    <n v="0"/>
    <n v="0"/>
    <n v="0"/>
    <n v="0"/>
    <n v="0"/>
    <n v="0"/>
    <n v="2009"/>
    <n v="50000"/>
    <n v="50000"/>
  </r>
  <r>
    <n v="7"/>
    <s v="Balaji, L"/>
    <n v="2"/>
    <s v="IND"/>
    <x v="1"/>
    <s v="CSK+"/>
    <x v="1"/>
    <n v="51"/>
    <n v="27"/>
    <n v="120"/>
    <n v="78.94"/>
    <n v="34"/>
    <n v="42.5"/>
    <n v="0"/>
    <n v="26"/>
    <n v="15"/>
    <n v="4.33"/>
    <n v="72.22"/>
    <n v="1"/>
    <n v="1342"/>
    <n v="52"/>
    <n v="25.81"/>
    <n v="7.98"/>
    <n v="19.399999999999999"/>
    <n v="2011"/>
    <n v="100000"/>
    <n v="500000"/>
  </r>
  <r>
    <n v="8"/>
    <s v="Bollinger, DE"/>
    <n v="2"/>
    <s v="AUS"/>
    <x v="0"/>
    <s v="CSK"/>
    <x v="1"/>
    <n v="54"/>
    <n v="50"/>
    <n v="50"/>
    <n v="92.59"/>
    <n v="62"/>
    <n v="31.3"/>
    <n v="0"/>
    <n v="21"/>
    <n v="16"/>
    <n v="21"/>
    <n v="165.88"/>
    <n v="1"/>
    <n v="693"/>
    <n v="37"/>
    <n v="18.73"/>
    <n v="7.22"/>
    <n v="15.57"/>
    <n v="2011"/>
    <n v="200000"/>
    <n v="700000"/>
  </r>
  <r>
    <n v="9"/>
    <s v="Botha, J"/>
    <n v="2"/>
    <s v="SA"/>
    <x v="0"/>
    <s v="RR"/>
    <x v="0"/>
    <n v="83"/>
    <n v="17"/>
    <n v="609"/>
    <n v="85.77"/>
    <n v="72"/>
    <n v="53"/>
    <n v="1"/>
    <n v="335"/>
    <n v="67"/>
    <n v="30.45"/>
    <n v="114.73"/>
    <n v="3"/>
    <n v="610"/>
    <n v="19"/>
    <n v="32.11"/>
    <n v="6.85"/>
    <n v="28.11"/>
    <n v="2011"/>
    <n v="200000"/>
    <n v="950000"/>
  </r>
  <r>
    <n v="10"/>
    <s v="Boucher, MV"/>
    <n v="2"/>
    <s v="SA"/>
    <x v="0"/>
    <s v="RCB+"/>
    <x v="3"/>
    <n v="5515"/>
    <n v="1"/>
    <n v="4686"/>
    <n v="84.76"/>
    <n v="0"/>
    <n v="0"/>
    <n v="1"/>
    <n v="394"/>
    <n v="50"/>
    <n v="28.14"/>
    <n v="127.51"/>
    <n v="13"/>
    <n v="0"/>
    <n v="0"/>
    <n v="0"/>
    <n v="0"/>
    <n v="0"/>
    <n v="2008"/>
    <n v="200000"/>
    <n v="450000"/>
  </r>
  <r>
    <n v="11"/>
    <s v="Bravo, DJ"/>
    <n v="2"/>
    <s v="WI"/>
    <x v="0"/>
    <s v="MI+"/>
    <x v="0"/>
    <n v="2200"/>
    <n v="86"/>
    <n v="2004"/>
    <n v="81.39"/>
    <n v="142"/>
    <n v="34.1"/>
    <n v="0"/>
    <n v="839"/>
    <n v="70"/>
    <n v="27.97"/>
    <n v="127.12"/>
    <n v="38"/>
    <n v="1338"/>
    <n v="47"/>
    <n v="28.47"/>
    <n v="8.1199999999999992"/>
    <n v="21.11"/>
    <n v="2011"/>
    <n v="200000"/>
    <n v="200000"/>
  </r>
  <r>
    <n v="12"/>
    <s v="Chanderpaul, S"/>
    <n v="3"/>
    <s v="WI"/>
    <x v="0"/>
    <s v="RCB"/>
    <x v="2"/>
    <n v="9918"/>
    <n v="9"/>
    <n v="8778"/>
    <n v="70.739999999999995"/>
    <n v="14"/>
    <n v="52.8"/>
    <n v="1"/>
    <n v="25"/>
    <n v="16"/>
    <n v="8.33"/>
    <n v="80.64"/>
    <n v="0"/>
    <n v="0"/>
    <n v="0"/>
    <n v="0"/>
    <n v="0"/>
    <n v="0"/>
    <n v="2008"/>
    <n v="200000"/>
    <n v="200000"/>
  </r>
  <r>
    <n v="13"/>
    <s v="Chawla, PP"/>
    <n v="1"/>
    <s v="IND"/>
    <x v="1"/>
    <s v="KXIP"/>
    <x v="0"/>
    <n v="5"/>
    <n v="3"/>
    <n v="38"/>
    <n v="65.510000000000005"/>
    <n v="32"/>
    <n v="41"/>
    <n v="0"/>
    <n v="337"/>
    <n v="24"/>
    <n v="13.48"/>
    <n v="113.09"/>
    <n v="9"/>
    <n v="1819"/>
    <n v="73"/>
    <n v="126.3"/>
    <n v="38.11"/>
    <n v="100.2"/>
    <n v="2008"/>
    <n v="125000"/>
    <n v="400000"/>
  </r>
  <r>
    <n v="14"/>
    <s v="de Villiers, AB"/>
    <n v="2"/>
    <s v="SA"/>
    <x v="0"/>
    <s v="DD+"/>
    <x v="3"/>
    <n v="5457"/>
    <n v="2"/>
    <n v="4998"/>
    <n v="93.19"/>
    <n v="0"/>
    <n v="0"/>
    <n v="1"/>
    <n v="1302"/>
    <n v="105"/>
    <n v="34.26"/>
    <n v="128.53"/>
    <n v="42"/>
    <n v="0"/>
    <n v="0"/>
    <n v="0"/>
    <n v="0"/>
    <n v="0"/>
    <n v="2008"/>
    <n v="200000"/>
    <n v="300000"/>
  </r>
  <r>
    <n v="15"/>
    <s v="Dhawan, S"/>
    <n v="2"/>
    <s v="IND"/>
    <x v="1"/>
    <s v="MI+"/>
    <x v="2"/>
    <n v="0"/>
    <n v="0"/>
    <n v="69"/>
    <n v="56.09"/>
    <n v="0"/>
    <n v="0"/>
    <n v="0"/>
    <n v="1540"/>
    <n v="95"/>
    <n v="31.43"/>
    <n v="122.32"/>
    <n v="36"/>
    <n v="66"/>
    <n v="4"/>
    <n v="16.5"/>
    <n v="8.25"/>
    <n v="12"/>
    <n v="2011"/>
    <n v="100000"/>
    <n v="300000"/>
  </r>
  <r>
    <n v="16"/>
    <s v="Dhoni, MS"/>
    <n v="2"/>
    <s v="IND"/>
    <x v="1"/>
    <s v="CSK"/>
    <x v="3"/>
    <n v="3509"/>
    <n v="0"/>
    <n v="6773"/>
    <n v="88.19"/>
    <n v="1"/>
    <n v="12"/>
    <n v="1"/>
    <n v="1782"/>
    <n v="70"/>
    <n v="37.130000000000003"/>
    <n v="136.44999999999999"/>
    <n v="64"/>
    <n v="0"/>
    <n v="0"/>
    <n v="0"/>
    <n v="0"/>
    <n v="0"/>
    <n v="2008"/>
    <n v="400000"/>
    <n v="1500000"/>
  </r>
  <r>
    <n v="17"/>
    <s v="Dilshan, TM"/>
    <n v="2"/>
    <s v="SL"/>
    <x v="0"/>
    <s v="DD+"/>
    <x v="0"/>
    <n v="4722"/>
    <n v="32"/>
    <n v="6455"/>
    <n v="86.8"/>
    <n v="67"/>
    <n v="58.3"/>
    <n v="1"/>
    <n v="1077"/>
    <n v="76"/>
    <n v="28.34"/>
    <n v="117.83"/>
    <n v="24"/>
    <n v="356"/>
    <n v="5"/>
    <n v="71.2"/>
    <n v="8.07"/>
    <n v="53"/>
    <n v="2008"/>
    <n v="150000"/>
    <n v="250000"/>
  </r>
  <r>
    <n v="18"/>
    <s v="Dinda, AB"/>
    <n v="2"/>
    <s v="IND"/>
    <x v="1"/>
    <s v="KKR+"/>
    <x v="1"/>
    <n v="0"/>
    <n v="0"/>
    <n v="18"/>
    <n v="60"/>
    <n v="5"/>
    <n v="61.4"/>
    <n v="0"/>
    <n v="6"/>
    <n v="2"/>
    <n v="1"/>
    <n v="33.33"/>
    <n v="0"/>
    <n v="926"/>
    <n v="36"/>
    <n v="25.72"/>
    <n v="7.29"/>
    <n v="21.19"/>
    <n v="2011"/>
    <n v="100000"/>
    <n v="375000"/>
  </r>
  <r>
    <n v="19"/>
    <s v="Dravid, RS"/>
    <n v="3"/>
    <s v="IND"/>
    <x v="1"/>
    <s v="RCB+"/>
    <x v="2"/>
    <n v="13288"/>
    <n v="1"/>
    <n v="10889"/>
    <n v="71.239999999999995"/>
    <n v="4"/>
    <n v="46.5"/>
    <n v="1"/>
    <n v="1703"/>
    <n v="75"/>
    <n v="27.92"/>
    <n v="116.88"/>
    <n v="23"/>
    <n v="0"/>
    <n v="0"/>
    <n v="0"/>
    <n v="0"/>
    <n v="0"/>
    <n v="2011"/>
    <n v="400000"/>
    <n v="500000"/>
  </r>
  <r>
    <n v="20"/>
    <s v="Duminy, J-P"/>
    <n v="2"/>
    <s v="SA"/>
    <x v="0"/>
    <s v="MI+"/>
    <x v="2"/>
    <n v="654"/>
    <n v="11"/>
    <n v="2536"/>
    <n v="84"/>
    <n v="25"/>
    <n v="47.6"/>
    <n v="0"/>
    <n v="978"/>
    <n v="74"/>
    <n v="36.22"/>
    <n v="119.27"/>
    <n v="35"/>
    <n v="377"/>
    <n v="10"/>
    <n v="37.700000000000003"/>
    <n v="7.11"/>
    <n v="31.8"/>
    <n v="2009"/>
    <n v="300000"/>
    <n v="300000"/>
  </r>
  <r>
    <n v="21"/>
    <s v="Edwards, FH"/>
    <n v="2"/>
    <s v="WI"/>
    <x v="0"/>
    <s v="DC"/>
    <x v="1"/>
    <n v="380"/>
    <n v="157"/>
    <n v="73"/>
    <n v="45.62"/>
    <n v="60"/>
    <n v="35.6"/>
    <n v="0"/>
    <n v="4"/>
    <n v="3"/>
    <n v="4"/>
    <n v="80"/>
    <n v="0"/>
    <n v="154"/>
    <n v="5"/>
    <n v="30.8"/>
    <n v="6.6"/>
    <n v="28"/>
    <n v="2009"/>
    <n v="150000"/>
    <n v="150000"/>
  </r>
  <r>
    <n v="22"/>
    <s v="Fernando, CRD"/>
    <n v="2"/>
    <s v="SL"/>
    <x v="0"/>
    <s v="MI"/>
    <x v="1"/>
    <n v="249"/>
    <n v="97"/>
    <n v="239"/>
    <n v="60.96"/>
    <n v="187"/>
    <n v="34.700000000000003"/>
    <n v="0"/>
    <n v="4"/>
    <n v="2"/>
    <n v="0"/>
    <n v="133.33000000000001"/>
    <n v="0"/>
    <n v="298"/>
    <n v="17"/>
    <n v="17.53"/>
    <n v="7.64"/>
    <n v="13.76"/>
    <n v="2008"/>
    <n v="150000"/>
    <n v="150000"/>
  </r>
  <r>
    <n v="23"/>
    <s v="Fleming, SP"/>
    <n v="3"/>
    <s v="NZ"/>
    <x v="0"/>
    <s v="CSK"/>
    <x v="2"/>
    <n v="7172"/>
    <n v="0"/>
    <n v="8037"/>
    <n v="71.489999999999995"/>
    <n v="1"/>
    <n v="29"/>
    <n v="1"/>
    <n v="196"/>
    <n v="45"/>
    <n v="21.77"/>
    <n v="118.78"/>
    <n v="3"/>
    <n v="0"/>
    <n v="0"/>
    <n v="0"/>
    <n v="0"/>
    <n v="0"/>
    <n v="2008"/>
    <n v="350000"/>
    <n v="350000"/>
  </r>
  <r>
    <n v="24"/>
    <s v="Flintoff, A"/>
    <n v="2"/>
    <s v="ENG"/>
    <x v="0"/>
    <s v="CSK"/>
    <x v="0"/>
    <n v="3845"/>
    <n v="226"/>
    <n v="3394"/>
    <n v="88.82"/>
    <n v="169"/>
    <n v="33.200000000000003"/>
    <n v="1"/>
    <n v="62"/>
    <n v="24"/>
    <n v="31"/>
    <n v="116.98"/>
    <n v="2"/>
    <n v="105"/>
    <n v="2"/>
    <n v="52.5"/>
    <n v="9.5500000000000007"/>
    <n v="33"/>
    <n v="2009"/>
    <n v="950000"/>
    <n v="1550000"/>
  </r>
  <r>
    <n v="25"/>
    <s v="Gambhir, G"/>
    <n v="2"/>
    <s v="IND"/>
    <x v="1"/>
    <s v="DD+"/>
    <x v="2"/>
    <n v="3712"/>
    <n v="0"/>
    <n v="4819"/>
    <n v="86.17"/>
    <n v="0"/>
    <n v="0"/>
    <n v="1"/>
    <n v="2065"/>
    <n v="93"/>
    <n v="33.31"/>
    <n v="128.9"/>
    <n v="32"/>
    <n v="0"/>
    <n v="0"/>
    <n v="0"/>
    <n v="0"/>
    <n v="0"/>
    <n v="2008"/>
    <n v="220000"/>
    <n v="725000"/>
  </r>
  <r>
    <n v="26"/>
    <s v="Ganguly, SC"/>
    <n v="3"/>
    <s v="IND"/>
    <x v="1"/>
    <s v="KKR+"/>
    <x v="2"/>
    <n v="7212"/>
    <n v="32"/>
    <n v="11363"/>
    <n v="73.7"/>
    <n v="100"/>
    <n v="45.6"/>
    <n v="1"/>
    <n v="1349"/>
    <n v="91"/>
    <n v="25.45"/>
    <n v="106.81"/>
    <n v="42"/>
    <n v="363"/>
    <n v="10"/>
    <n v="36.299999999999997"/>
    <n v="7.89"/>
    <n v="27.6"/>
    <n v="2011"/>
    <n v="200000"/>
    <n v="400000"/>
  </r>
  <r>
    <n v="27"/>
    <s v="Gayle, CH"/>
    <n v="2"/>
    <s v="WI"/>
    <x v="0"/>
    <s v="KKR+"/>
    <x v="0"/>
    <n v="6373"/>
    <n v="72"/>
    <n v="8087"/>
    <n v="83.95"/>
    <n v="156"/>
    <n v="44.4"/>
    <n v="1"/>
    <n v="1804"/>
    <n v="128"/>
    <n v="50.11"/>
    <n v="161.79"/>
    <n v="129"/>
    <n v="606"/>
    <n v="13"/>
    <n v="46.62"/>
    <n v="8.0500000000000007"/>
    <n v="34.85"/>
    <n v="2008"/>
    <n v="250000"/>
    <n v="800000"/>
  </r>
  <r>
    <n v="28"/>
    <s v="Gibbs, HH"/>
    <n v="3"/>
    <s v="SA"/>
    <x v="0"/>
    <s v="DC"/>
    <x v="2"/>
    <n v="6167"/>
    <n v="0"/>
    <n v="8094"/>
    <n v="83.26"/>
    <n v="0"/>
    <n v="0"/>
    <n v="1"/>
    <n v="886"/>
    <n v="69"/>
    <n v="27.69"/>
    <n v="109.79"/>
    <n v="31"/>
    <n v="0"/>
    <n v="0"/>
    <n v="0"/>
    <n v="0"/>
    <n v="0"/>
    <n v="2008"/>
    <n v="250000"/>
    <n v="575000"/>
  </r>
  <r>
    <n v="29"/>
    <s v="Gilchrist, AC"/>
    <n v="3"/>
    <s v="AUS"/>
    <x v="0"/>
    <s v="DC+"/>
    <x v="3"/>
    <n v="5570"/>
    <n v="0"/>
    <n v="9619"/>
    <n v="96.94"/>
    <n v="0"/>
    <n v="0"/>
    <n v="1"/>
    <n v="1775"/>
    <n v="109"/>
    <n v="27.73"/>
    <n v="140.21"/>
    <n v="86"/>
    <n v="0"/>
    <n v="0"/>
    <n v="0"/>
    <n v="0"/>
    <n v="0"/>
    <n v="2008"/>
    <n v="300000"/>
    <n v="700000"/>
  </r>
  <r>
    <n v="30"/>
    <s v="Gony, MS"/>
    <n v="2"/>
    <s v="IND"/>
    <x v="1"/>
    <s v="CSK+"/>
    <x v="1"/>
    <n v="0"/>
    <n v="0"/>
    <n v="0"/>
    <n v="0"/>
    <n v="2"/>
    <n v="39"/>
    <n v="0"/>
    <n v="54"/>
    <n v="15"/>
    <n v="9"/>
    <n v="117.39"/>
    <n v="5"/>
    <n v="999"/>
    <n v="30"/>
    <n v="33.299999999999997"/>
    <n v="8.4700000000000006"/>
    <n v="23.6"/>
    <n v="2011"/>
    <n v="50000"/>
    <n v="290000"/>
  </r>
  <r>
    <n v="31"/>
    <s v="Harbhajan Singh"/>
    <n v="2"/>
    <s v="IND"/>
    <x v="1"/>
    <s v="MI"/>
    <x v="1"/>
    <n v="2164"/>
    <n v="406"/>
    <n v="1190"/>
    <n v="80.510000000000005"/>
    <n v="259"/>
    <n v="46.5"/>
    <n v="1"/>
    <n v="430"/>
    <n v="49"/>
    <n v="16.54"/>
    <n v="151.41"/>
    <n v="22"/>
    <n v="1469"/>
    <n v="54"/>
    <n v="27.2"/>
    <n v="6.85"/>
    <n v="23.83"/>
    <n v="2008"/>
    <n v="250000"/>
    <n v="850000"/>
  </r>
  <r>
    <n v="32"/>
    <s v="Harris, RJ"/>
    <n v="2"/>
    <s v="AUS"/>
    <x v="0"/>
    <s v="DC+"/>
    <x v="1"/>
    <n v="199"/>
    <n v="46"/>
    <n v="48"/>
    <n v="100"/>
    <n v="44"/>
    <n v="23.4"/>
    <n v="0"/>
    <n v="115"/>
    <n v="17"/>
    <n v="10.45"/>
    <n v="107.48"/>
    <n v="3"/>
    <n v="975"/>
    <n v="44"/>
    <n v="22.16"/>
    <n v="7.71"/>
    <n v="17.27"/>
    <n v="2011"/>
    <n v="200000"/>
    <n v="325000"/>
  </r>
  <r>
    <n v="33"/>
    <s v="Hayden, ML"/>
    <n v="3"/>
    <s v="AUS"/>
    <x v="0"/>
    <s v="CSK"/>
    <x v="2"/>
    <n v="8625"/>
    <n v="0"/>
    <n v="6133"/>
    <n v="78.959999999999994"/>
    <n v="0"/>
    <n v="0"/>
    <n v="0"/>
    <n v="1107"/>
    <n v="93"/>
    <n v="36.9"/>
    <n v="137.52000000000001"/>
    <n v="44"/>
    <n v="0"/>
    <n v="0"/>
    <n v="0"/>
    <n v="0"/>
    <n v="0"/>
    <n v="2008"/>
    <n v="225000"/>
    <n v="375000"/>
  </r>
  <r>
    <n v="34"/>
    <s v="Henderson, T"/>
    <n v="3"/>
    <s v="SA"/>
    <x v="0"/>
    <s v="RR"/>
    <x v="0"/>
    <n v="0"/>
    <n v="0"/>
    <n v="0"/>
    <n v="0"/>
    <n v="0"/>
    <n v="0"/>
    <n v="0"/>
    <n v="11"/>
    <n v="11"/>
    <n v="5.5"/>
    <n v="68.75"/>
    <n v="1"/>
    <n v="40"/>
    <n v="1"/>
    <n v="40"/>
    <n v="6.66"/>
    <n v="36"/>
    <n v="2009"/>
    <n v="100000"/>
    <n v="650000"/>
  </r>
  <r>
    <n v="35"/>
    <s v="Henriques, MC"/>
    <n v="1"/>
    <s v="AUS"/>
    <x v="0"/>
    <s v="KKR+"/>
    <x v="0"/>
    <n v="0"/>
    <n v="0"/>
    <n v="18"/>
    <n v="60"/>
    <n v="1"/>
    <n v="90"/>
    <n v="0"/>
    <n v="49"/>
    <n v="30"/>
    <n v="16.329999999999998"/>
    <n v="108.89"/>
    <n v="1"/>
    <n v="142"/>
    <n v="3"/>
    <n v="47.33"/>
    <n v="8.82"/>
    <n v="32.33"/>
    <n v="2011"/>
    <n v="50000"/>
    <n v="50000"/>
  </r>
  <r>
    <n v="36"/>
    <s v="Hodge, BJ"/>
    <n v="3"/>
    <s v="AUS"/>
    <x v="0"/>
    <s v="KKR+"/>
    <x v="2"/>
    <n v="503"/>
    <n v="0"/>
    <n v="575"/>
    <n v="87.51"/>
    <n v="1"/>
    <n v="66"/>
    <n v="0"/>
    <n v="1006"/>
    <n v="73"/>
    <n v="31.44"/>
    <n v="121.5"/>
    <n v="28"/>
    <n v="300"/>
    <n v="17"/>
    <n v="17.649999999999999"/>
    <n v="7.89"/>
    <n v="13.41"/>
    <n v="2011"/>
    <n v="200000"/>
    <n v="425000"/>
  </r>
  <r>
    <n v="37"/>
    <s v="Hopes, JR"/>
    <n v="2"/>
    <s v="AUS"/>
    <x v="0"/>
    <s v="KXIP"/>
    <x v="0"/>
    <n v="0"/>
    <n v="0"/>
    <n v="1326"/>
    <n v="93.71"/>
    <n v="67"/>
    <n v="47.1"/>
    <n v="0"/>
    <n v="417"/>
    <n v="71"/>
    <n v="26.06"/>
    <n v="136.27000000000001"/>
    <n v="11"/>
    <n v="548"/>
    <n v="14"/>
    <n v="39.14"/>
    <n v="9.1300000000000008"/>
    <n v="25.71"/>
    <n v="2011"/>
    <n v="200000"/>
    <n v="350000"/>
  </r>
  <r>
    <n v="38"/>
    <s v="Hussey, DJ"/>
    <n v="2"/>
    <s v="AUS"/>
    <x v="0"/>
    <s v="KKR+"/>
    <x v="0"/>
    <n v="0"/>
    <n v="0"/>
    <n v="1488"/>
    <n v="91.4"/>
    <n v="18"/>
    <n v="36.200000000000003"/>
    <n v="0"/>
    <n v="971"/>
    <n v="71"/>
    <n v="26.24"/>
    <n v="125.78"/>
    <n v="48"/>
    <n v="345"/>
    <n v="6"/>
    <n v="57.5"/>
    <n v="8.85"/>
    <n v="39"/>
    <n v="2008"/>
    <n v="100000"/>
    <n v="625000"/>
  </r>
  <r>
    <n v="39"/>
    <s v="Hussey, MEK"/>
    <n v="3"/>
    <s v="AUS"/>
    <x v="0"/>
    <s v="CSK"/>
    <x v="2"/>
    <n v="5708"/>
    <n v="7"/>
    <n v="5262"/>
    <n v="86.97"/>
    <n v="2"/>
    <n v="117"/>
    <n v="1"/>
    <n v="958"/>
    <n v="116"/>
    <n v="39.92"/>
    <n v="120.65"/>
    <n v="25"/>
    <n v="0"/>
    <n v="0"/>
    <n v="0"/>
    <n v="0"/>
    <n v="0"/>
    <n v="2008"/>
    <n v="250000"/>
    <n v="250000"/>
  </r>
  <r>
    <n v="40"/>
    <s v="Jadeja, RA"/>
    <n v="1"/>
    <s v="IND"/>
    <x v="1"/>
    <s v="RR+"/>
    <x v="0"/>
    <n v="0"/>
    <n v="0"/>
    <n v="860"/>
    <n v="78.61"/>
    <n v="57"/>
    <n v="46.2"/>
    <n v="0"/>
    <n v="904"/>
    <n v="48"/>
    <n v="23.18"/>
    <n v="120.86"/>
    <n v="35"/>
    <n v="750"/>
    <n v="26"/>
    <n v="28.85"/>
    <n v="7.33"/>
    <n v="23.65"/>
    <n v="2011"/>
    <n v="100000"/>
    <n v="950000"/>
  </r>
  <r>
    <n v="41"/>
    <s v="Jaffer, W"/>
    <n v="2"/>
    <s v="IND"/>
    <x v="1"/>
    <s v="RCB"/>
    <x v="0"/>
    <n v="1944"/>
    <n v="2"/>
    <n v="10"/>
    <n v="43.47"/>
    <n v="0"/>
    <n v="0"/>
    <n v="0"/>
    <n v="130"/>
    <n v="50"/>
    <n v="16.25"/>
    <n v="107.44"/>
    <n v="3"/>
    <n v="0"/>
    <n v="0"/>
    <n v="0"/>
    <n v="0"/>
    <n v="0"/>
    <n v="2008"/>
    <n v="150000"/>
    <n v="150000"/>
  </r>
  <r>
    <n v="42"/>
    <s v="Jayasuriya, ST"/>
    <n v="3"/>
    <s v="SL"/>
    <x v="0"/>
    <s v="MI"/>
    <x v="0"/>
    <n v="6973"/>
    <n v="98"/>
    <n v="13430"/>
    <n v="91.21"/>
    <n v="323"/>
    <n v="46"/>
    <n v="1"/>
    <n v="768"/>
    <n v="114"/>
    <n v="27.43"/>
    <n v="144.36000000000001"/>
    <n v="39"/>
    <n v="390"/>
    <n v="13"/>
    <n v="30"/>
    <n v="7.96"/>
    <n v="22.62"/>
    <n v="2008"/>
    <n v="250000"/>
    <n v="975000"/>
  </r>
  <r>
    <n v="43"/>
    <s v="Jayawardena, DPMD"/>
    <n v="2"/>
    <s v="SL"/>
    <x v="0"/>
    <s v="KXIP+"/>
    <x v="2"/>
    <n v="10440"/>
    <n v="6"/>
    <n v="10596"/>
    <n v="78.08"/>
    <n v="7"/>
    <n v="83.1"/>
    <n v="1"/>
    <n v="1471"/>
    <n v="110"/>
    <n v="30.65"/>
    <n v="128.02000000000001"/>
    <n v="33"/>
    <n v="0"/>
    <n v="0"/>
    <n v="0"/>
    <n v="0"/>
    <n v="0"/>
    <n v="2008"/>
    <n v="250000"/>
    <n v="475000"/>
  </r>
  <r>
    <n v="44"/>
    <s v="Kaif, M"/>
    <n v="2"/>
    <s v="IND"/>
    <x v="1"/>
    <s v="RR+"/>
    <x v="2"/>
    <n v="624"/>
    <n v="0"/>
    <n v="2753"/>
    <n v="72.03"/>
    <n v="0"/>
    <n v="0"/>
    <n v="0"/>
    <n v="259"/>
    <n v="34"/>
    <n v="14.39"/>
    <n v="103.6"/>
    <n v="6"/>
    <n v="0"/>
    <n v="0"/>
    <n v="0"/>
    <n v="0"/>
    <n v="0"/>
    <n v="2008"/>
    <n v="125000"/>
    <n v="675000"/>
  </r>
  <r>
    <n v="45"/>
    <s v="Kallis, JH"/>
    <n v="3"/>
    <s v="SA"/>
    <x v="0"/>
    <s v="RCB"/>
    <x v="0"/>
    <n v="12379"/>
    <n v="276"/>
    <n v="11498"/>
    <n v="72.97"/>
    <n v="270"/>
    <n v="39.299999999999997"/>
    <n v="1"/>
    <n v="1965"/>
    <n v="89"/>
    <n v="30.7"/>
    <n v="110.95"/>
    <n v="37"/>
    <n v="1713"/>
    <n v="45"/>
    <n v="38.07"/>
    <n v="7.96"/>
    <n v="28.71"/>
    <n v="2008"/>
    <n v="225000"/>
    <n v="900000"/>
  </r>
  <r>
    <n v="46"/>
    <s v="Kamran Akmal"/>
    <n v="2"/>
    <s v="PAK"/>
    <x v="0"/>
    <s v="RR"/>
    <x v="3"/>
    <n v="2648"/>
    <n v="0"/>
    <n v="2924"/>
    <n v="84.31"/>
    <n v="0"/>
    <n v="0"/>
    <n v="0"/>
    <n v="128"/>
    <n v="53"/>
    <n v="25.6"/>
    <n v="164.1"/>
    <n v="8"/>
    <n v="0"/>
    <n v="0"/>
    <n v="0"/>
    <n v="0"/>
    <n v="0"/>
    <n v="2008"/>
    <n v="150000"/>
    <n v="150000"/>
  </r>
  <r>
    <n v="47"/>
    <s v="Kamran Khan"/>
    <n v="1"/>
    <s v="IND"/>
    <x v="1"/>
    <s v="RR+"/>
    <x v="1"/>
    <n v="0"/>
    <n v="0"/>
    <n v="0"/>
    <n v="0"/>
    <n v="0"/>
    <n v="0"/>
    <n v="0"/>
    <n v="3"/>
    <n v="3"/>
    <n v="3"/>
    <n v="60"/>
    <n v="0"/>
    <n v="224"/>
    <n v="9"/>
    <n v="24.89"/>
    <n v="8.48"/>
    <n v="17.78"/>
    <n v="2009"/>
    <n v="20000"/>
    <n v="24000"/>
  </r>
  <r>
    <n v="48"/>
    <s v="Karthik, KD"/>
    <n v="2"/>
    <s v="IND"/>
    <x v="1"/>
    <s v="DD+"/>
    <x v="3"/>
    <n v="1000"/>
    <n v="0"/>
    <n v="1008"/>
    <n v="74.5"/>
    <n v="0"/>
    <n v="0"/>
    <n v="0"/>
    <n v="1231"/>
    <n v="69"/>
    <n v="24.14"/>
    <n v="123.84"/>
    <n v="28"/>
    <n v="0"/>
    <n v="0"/>
    <n v="0"/>
    <n v="0"/>
    <n v="0"/>
    <n v="2008"/>
    <n v="200000"/>
    <n v="525000"/>
  </r>
  <r>
    <n v="49"/>
    <s v="Kartik, M"/>
    <n v="2"/>
    <s v="IND"/>
    <x v="1"/>
    <s v="KKR+"/>
    <x v="1"/>
    <n v="88"/>
    <n v="24"/>
    <n v="126"/>
    <n v="70.78"/>
    <n v="37"/>
    <n v="51.5"/>
    <n v="0"/>
    <n v="111"/>
    <n v="21"/>
    <n v="18.5"/>
    <n v="105.71"/>
    <n v="1"/>
    <n v="1013"/>
    <n v="21"/>
    <n v="48.24"/>
    <n v="7.02"/>
    <n v="41.33"/>
    <n v="2008"/>
    <n v="200000"/>
    <n v="425000"/>
  </r>
  <r>
    <n v="50"/>
    <s v="Katich, SM"/>
    <n v="3"/>
    <s v="AUS"/>
    <x v="0"/>
    <s v="KXIP"/>
    <x v="2"/>
    <n v="4188"/>
    <n v="21"/>
    <n v="1324"/>
    <n v="68.739999999999995"/>
    <n v="0"/>
    <n v="0"/>
    <n v="0"/>
    <n v="241"/>
    <n v="75"/>
    <n v="24.1"/>
    <n v="129.57"/>
    <n v="8"/>
    <n v="0"/>
    <n v="0"/>
    <n v="0"/>
    <n v="0"/>
    <n v="0"/>
    <n v="2008"/>
    <n v="200000"/>
    <n v="200000"/>
  </r>
  <r>
    <n v="51"/>
    <s v="Kohli, V"/>
    <n v="1"/>
    <s v="IND"/>
    <x v="1"/>
    <s v="RCB"/>
    <x v="2"/>
    <n v="491"/>
    <n v="0"/>
    <n v="3590"/>
    <n v="86.31"/>
    <n v="2"/>
    <n v="137"/>
    <n v="1"/>
    <n v="1639"/>
    <n v="73"/>
    <n v="28.26"/>
    <n v="119.29"/>
    <n v="49"/>
    <n v="345"/>
    <n v="4"/>
    <n v="86.25"/>
    <n v="8.84"/>
    <n v="58.5"/>
    <n v="2011"/>
    <n v="150000"/>
    <n v="1800000"/>
  </r>
  <r>
    <n v="52"/>
    <s v="Kumar, P"/>
    <n v="1"/>
    <s v="IND"/>
    <x v="1"/>
    <s v="RCB+"/>
    <x v="1"/>
    <n v="149"/>
    <n v="27"/>
    <n v="292"/>
    <n v="88.21"/>
    <n v="77"/>
    <n v="42.1"/>
    <n v="0"/>
    <n v="243"/>
    <n v="34"/>
    <n v="10.57"/>
    <n v="114.08"/>
    <n v="14"/>
    <n v="1919"/>
    <n v="53"/>
    <n v="36.21"/>
    <n v="7.73"/>
    <n v="28.11"/>
    <n v="2011"/>
    <n v="200000"/>
    <n v="800000"/>
  </r>
  <r>
    <n v="53"/>
    <s v="Kumble, A"/>
    <n v="3"/>
    <s v="IND"/>
    <x v="1"/>
    <s v="RCB"/>
    <x v="1"/>
    <n v="2506"/>
    <n v="619"/>
    <n v="938"/>
    <n v="61.06"/>
    <n v="337"/>
    <n v="43"/>
    <n v="1"/>
    <n v="35"/>
    <n v="8"/>
    <n v="11.67"/>
    <n v="74.47"/>
    <n v="0"/>
    <n v="105"/>
    <n v="2"/>
    <n v="52.5"/>
    <n v="9.5500000000000007"/>
    <n v="33"/>
    <n v="2008"/>
    <n v="250000"/>
    <n v="500000"/>
  </r>
  <r>
    <n v="54"/>
    <s v="Langeveldt, CK"/>
    <n v="3"/>
    <s v="SA"/>
    <x v="0"/>
    <s v="KKR+"/>
    <x v="1"/>
    <n v="16"/>
    <n v="16"/>
    <n v="73"/>
    <n v="58.87"/>
    <n v="100"/>
    <n v="34.799999999999997"/>
    <n v="0"/>
    <n v="8"/>
    <n v="8"/>
    <n v="4"/>
    <n v="88.89"/>
    <n v="1"/>
    <n v="187"/>
    <n v="13"/>
    <n v="14.38"/>
    <n v="7.19"/>
    <n v="12"/>
    <n v="2011"/>
    <n v="100000"/>
    <n v="140000"/>
  </r>
  <r>
    <n v="55"/>
    <s v="Laxman, VVS"/>
    <n v="3"/>
    <s v="IND"/>
    <x v="1"/>
    <s v="DC+"/>
    <x v="2"/>
    <n v="8781"/>
    <n v="2"/>
    <n v="2338"/>
    <n v="71.23"/>
    <n v="0"/>
    <n v="0"/>
    <n v="1"/>
    <n v="282"/>
    <n v="52"/>
    <n v="15.67"/>
    <n v="105.62"/>
    <n v="5"/>
    <n v="0"/>
    <n v="0"/>
    <n v="0"/>
    <n v="0"/>
    <n v="0"/>
    <n v="2008"/>
    <n v="150000"/>
    <n v="375000"/>
  </r>
  <r>
    <n v="56"/>
    <s v="Lee, B"/>
    <n v="2"/>
    <s v="AUS"/>
    <x v="0"/>
    <s v="KXI+"/>
    <x v="1"/>
    <n v="1451"/>
    <n v="310"/>
    <n v="1100"/>
    <n v="82.45"/>
    <n v="377"/>
    <n v="29.2"/>
    <n v="0"/>
    <n v="103"/>
    <n v="25"/>
    <n v="11.44"/>
    <n v="121.18"/>
    <n v="6"/>
    <n v="1009"/>
    <n v="21"/>
    <n v="48.05"/>
    <n v="7.56"/>
    <n v="38.24"/>
    <n v="2008"/>
    <n v="300000"/>
    <n v="900000"/>
  </r>
  <r>
    <n v="57"/>
    <s v="Maharoof, MF"/>
    <n v="2"/>
    <s v="SL"/>
    <x v="0"/>
    <s v="DD"/>
    <x v="0"/>
    <n v="556"/>
    <n v="25"/>
    <n v="1042"/>
    <n v="84.44"/>
    <n v="133"/>
    <n v="33.299999999999997"/>
    <n v="0"/>
    <n v="177"/>
    <n v="39"/>
    <n v="17.7"/>
    <n v="143.9"/>
    <n v="9"/>
    <n v="520"/>
    <n v="27"/>
    <n v="19.260000000000002"/>
    <n v="7.43"/>
    <n v="15.56"/>
    <n v="2008"/>
    <n v="150000"/>
    <n v="225000"/>
  </r>
  <r>
    <n v="58"/>
    <s v="Malinga, SL"/>
    <n v="2"/>
    <s v="SL"/>
    <x v="0"/>
    <s v="MI"/>
    <x v="1"/>
    <n v="275"/>
    <n v="101"/>
    <n v="327"/>
    <n v="73.81"/>
    <n v="185"/>
    <n v="31.1"/>
    <n v="0"/>
    <n v="64"/>
    <n v="17"/>
    <n v="5.82"/>
    <n v="100"/>
    <n v="4"/>
    <n v="1381"/>
    <n v="83"/>
    <n v="16.64"/>
    <n v="6.36"/>
    <n v="15.69"/>
    <n v="2008"/>
    <n v="200000"/>
    <n v="350000"/>
  </r>
  <r>
    <n v="59"/>
    <s v="Mascarenhas, AD"/>
    <n v="2"/>
    <s v="ENG"/>
    <x v="0"/>
    <s v="RR+"/>
    <x v="0"/>
    <n v="0"/>
    <n v="0"/>
    <n v="245"/>
    <n v="95.33"/>
    <n v="13"/>
    <n v="63.2"/>
    <n v="0"/>
    <n v="74"/>
    <n v="27"/>
    <n v="8.2200000000000006"/>
    <n v="101.37"/>
    <n v="1"/>
    <n v="331"/>
    <n v="19"/>
    <n v="17.420000000000002"/>
    <n v="7.01"/>
    <n v="14.95"/>
    <n v="2011"/>
    <n v="100000"/>
    <n v="100000"/>
  </r>
  <r>
    <n v="60"/>
    <s v="Mathews, AD"/>
    <n v="1"/>
    <s v="SL"/>
    <x v="0"/>
    <s v="KKR+"/>
    <x v="0"/>
    <n v="1219"/>
    <n v="7"/>
    <n v="1447"/>
    <n v="82.59"/>
    <n v="42"/>
    <n v="43"/>
    <n v="0"/>
    <n v="376"/>
    <n v="65"/>
    <n v="25.07"/>
    <n v="123.28"/>
    <n v="12"/>
    <n v="537"/>
    <n v="15"/>
    <n v="35.799999999999997"/>
    <n v="8.1999999999999993"/>
    <n v="26.33"/>
    <n v="2011"/>
    <n v="300000"/>
    <n v="950000"/>
  </r>
  <r>
    <n v="61"/>
    <s v="McCullum, BB"/>
    <n v="2"/>
    <s v="NZ"/>
    <x v="0"/>
    <s v="KKR+"/>
    <x v="3"/>
    <n v="3763"/>
    <n v="0"/>
    <n v="4511"/>
    <n v="89.62"/>
    <n v="0"/>
    <n v="0"/>
    <n v="1"/>
    <n v="1233"/>
    <n v="158"/>
    <n v="28.02"/>
    <n v="123.42"/>
    <n v="48"/>
    <n v="0"/>
    <n v="0"/>
    <n v="0"/>
    <n v="0"/>
    <n v="0"/>
    <n v="2008"/>
    <n v="175000"/>
    <n v="700000"/>
  </r>
  <r>
    <n v="62"/>
    <s v="McDonald, AB"/>
    <n v="2"/>
    <s v="AUS"/>
    <x v="0"/>
    <s v="DD+"/>
    <x v="0"/>
    <n v="107"/>
    <n v="9"/>
    <n v="0"/>
    <n v="0"/>
    <n v="0"/>
    <n v="0"/>
    <n v="0"/>
    <n v="123"/>
    <n v="33"/>
    <n v="30.75"/>
    <n v="125.51"/>
    <n v="4"/>
    <n v="244"/>
    <n v="10"/>
    <n v="24.4"/>
    <n v="8.41"/>
    <n v="17.399999999999999"/>
    <n v="2011"/>
    <n v="50000"/>
    <n v="80000"/>
  </r>
  <r>
    <n v="63"/>
    <s v="McGrath, GD"/>
    <n v="3"/>
    <s v="AUS"/>
    <x v="0"/>
    <s v="DD"/>
    <x v="1"/>
    <n v="641"/>
    <n v="563"/>
    <n v="115"/>
    <n v="48.72"/>
    <n v="381"/>
    <n v="34"/>
    <n v="0"/>
    <n v="4"/>
    <n v="4"/>
    <n v="4"/>
    <n v="80"/>
    <n v="0"/>
    <n v="357"/>
    <n v="12"/>
    <n v="29.75"/>
    <n v="6.61"/>
    <n v="27"/>
    <n v="2008"/>
    <n v="350000"/>
    <n v="350000"/>
  </r>
  <r>
    <n v="64"/>
    <s v="Misbah-ul-Haq"/>
    <n v="3"/>
    <s v="PAK"/>
    <x v="0"/>
    <s v="RCB"/>
    <x v="2"/>
    <n v="2173"/>
    <n v="0"/>
    <n v="2763"/>
    <n v="75.099999999999994"/>
    <n v="0"/>
    <n v="0"/>
    <n v="1"/>
    <n v="117"/>
    <n v="47"/>
    <n v="16.71"/>
    <n v="144.44"/>
    <n v="6"/>
    <n v="0"/>
    <n v="0"/>
    <n v="0"/>
    <n v="0"/>
    <n v="0"/>
    <n v="2010"/>
    <n v="100000"/>
    <n v="100000"/>
  </r>
  <r>
    <n v="65"/>
    <s v="Mishra, A"/>
    <n v="2"/>
    <s v="IND"/>
    <x v="1"/>
    <s v="DD+"/>
    <x v="1"/>
    <n v="392"/>
    <n v="43"/>
    <n v="5"/>
    <n v="27.77"/>
    <n v="19"/>
    <n v="40.1"/>
    <n v="0"/>
    <n v="186"/>
    <n v="31"/>
    <n v="10.94"/>
    <n v="102.2"/>
    <n v="3"/>
    <n v="1530"/>
    <n v="74"/>
    <n v="20.68"/>
    <n v="7.11"/>
    <n v="17.46"/>
    <n v="2011"/>
    <n v="100000"/>
    <n v="300000"/>
  </r>
  <r>
    <n v="66"/>
    <s v="Mithun, A"/>
    <n v="1"/>
    <s v="IND"/>
    <x v="1"/>
    <s v="RCB"/>
    <x v="1"/>
    <n v="120"/>
    <n v="9"/>
    <n v="51"/>
    <n v="92.72"/>
    <n v="3"/>
    <n v="60"/>
    <n v="0"/>
    <n v="32"/>
    <n v="11"/>
    <n v="8"/>
    <n v="133.33000000000001"/>
    <n v="1"/>
    <n v="435"/>
    <n v="6"/>
    <n v="72.5"/>
    <n v="9.89"/>
    <n v="44"/>
    <n v="2011"/>
    <n v="100000"/>
    <n v="260000"/>
  </r>
  <r>
    <n v="67"/>
    <s v="Mohammad Asif"/>
    <n v="2"/>
    <s v="PAK"/>
    <x v="0"/>
    <s v="DD"/>
    <x v="1"/>
    <n v="141"/>
    <n v="106"/>
    <n v="34"/>
    <n v="34"/>
    <n v="46"/>
    <n v="42.1"/>
    <n v="0"/>
    <n v="3"/>
    <n v="3"/>
    <n v="1.5"/>
    <n v="50"/>
    <n v="0"/>
    <n v="296"/>
    <n v="8"/>
    <n v="37"/>
    <n v="9.25"/>
    <n v="24"/>
    <n v="2008"/>
    <n v="225000"/>
    <n v="650000"/>
  </r>
  <r>
    <n v="68"/>
    <s v="Morkel, JA"/>
    <n v="2"/>
    <s v="SA"/>
    <x v="0"/>
    <s v="CSK"/>
    <x v="0"/>
    <n v="58"/>
    <n v="1"/>
    <n v="782"/>
    <n v="100.25"/>
    <n v="50"/>
    <n v="41.4"/>
    <n v="0"/>
    <n v="781"/>
    <n v="71"/>
    <n v="24.41"/>
    <n v="146.25"/>
    <n v="45"/>
    <n v="1899"/>
    <n v="69"/>
    <n v="27.52"/>
    <n v="8.25"/>
    <n v="20.010000000000002"/>
    <n v="2008"/>
    <n v="225000"/>
    <n v="675000"/>
  </r>
  <r>
    <n v="69"/>
    <s v="Morkel, M"/>
    <n v="2"/>
    <s v="SA"/>
    <x v="0"/>
    <s v="RR+"/>
    <x v="1"/>
    <n v="555"/>
    <n v="139"/>
    <n v="117"/>
    <n v="75.97"/>
    <n v="94"/>
    <n v="28.5"/>
    <n v="0"/>
    <n v="60"/>
    <n v="16"/>
    <n v="10"/>
    <n v="111.11"/>
    <n v="2"/>
    <n v="884"/>
    <n v="38"/>
    <n v="23.26"/>
    <n v="7.37"/>
    <n v="18.95"/>
    <n v="2011"/>
    <n v="100000"/>
    <n v="475000"/>
  </r>
  <r>
    <n v="70"/>
    <s v="Muralitharan, M"/>
    <n v="3"/>
    <s v="SL"/>
    <x v="0"/>
    <s v="CSK+"/>
    <x v="1"/>
    <n v="1261"/>
    <n v="800"/>
    <n v="674"/>
    <n v="77.56"/>
    <n v="534"/>
    <n v="35.200000000000003"/>
    <n v="0"/>
    <n v="20"/>
    <n v="6"/>
    <n v="3.33"/>
    <n v="66.67"/>
    <n v="0"/>
    <n v="1395"/>
    <n v="57"/>
    <n v="24.47"/>
    <n v="6.49"/>
    <n v="22.63"/>
    <n v="2008"/>
    <n v="250000"/>
    <n v="600000"/>
  </r>
  <r>
    <n v="71"/>
    <s v="Nannes, DP"/>
    <n v="3"/>
    <s v="AUS"/>
    <x v="0"/>
    <s v="DD+"/>
    <x v="1"/>
    <n v="0"/>
    <n v="0"/>
    <n v="1"/>
    <n v="50"/>
    <n v="1"/>
    <n v="42"/>
    <n v="0"/>
    <n v="4"/>
    <n v="3"/>
    <n v="4"/>
    <n v="30.77"/>
    <n v="0"/>
    <n v="627"/>
    <n v="24"/>
    <n v="26.13"/>
    <n v="7.17"/>
    <n v="21.92"/>
    <n v="2011"/>
    <n v="200000"/>
    <n v="650000"/>
  </r>
  <r>
    <n v="72"/>
    <s v="Nayar, AM"/>
    <n v="2"/>
    <s v="IND"/>
    <x v="1"/>
    <s v="MI+"/>
    <x v="0"/>
    <n v="0"/>
    <n v="0"/>
    <n v="0"/>
    <n v="0"/>
    <n v="0"/>
    <n v="0"/>
    <n v="0"/>
    <n v="563"/>
    <n v="35"/>
    <n v="19.41"/>
    <n v="123.19"/>
    <n v="19"/>
    <n v="263"/>
    <n v="7"/>
    <n v="37.57"/>
    <n v="8.74"/>
    <n v="25.86"/>
    <n v="2011"/>
    <n v="50000"/>
    <n v="800000"/>
  </r>
  <r>
    <n v="73"/>
    <s v="Nehra, A"/>
    <n v="2"/>
    <s v="IND"/>
    <x v="1"/>
    <s v="DD+"/>
    <x v="1"/>
    <n v="77"/>
    <n v="44"/>
    <n v="141"/>
    <n v="57.31"/>
    <n v="157"/>
    <n v="36.6"/>
    <n v="0"/>
    <n v="38"/>
    <n v="22"/>
    <n v="19"/>
    <n v="82.61"/>
    <n v="1"/>
    <n v="1192"/>
    <n v="48"/>
    <n v="24.83"/>
    <n v="7.57"/>
    <n v="19.73"/>
    <n v="2011"/>
    <n v="200000"/>
    <n v="850000"/>
  </r>
  <r>
    <n v="74"/>
    <s v="Noffke, AA"/>
    <n v="2"/>
    <s v="AUS"/>
    <x v="0"/>
    <s v="RCB"/>
    <x v="0"/>
    <n v="0"/>
    <n v="0"/>
    <n v="0"/>
    <n v="0"/>
    <n v="1"/>
    <n v="54"/>
    <n v="0"/>
    <n v="9"/>
    <n v="9"/>
    <n v="9"/>
    <n v="90"/>
    <n v="0"/>
    <n v="40"/>
    <n v="1"/>
    <n v="40"/>
    <n v="10"/>
    <n v="24"/>
    <n v="2010"/>
    <n v="20000"/>
    <n v="20000"/>
  </r>
  <r>
    <n v="75"/>
    <s v="Ntini, M"/>
    <n v="2"/>
    <s v="SA"/>
    <x v="0"/>
    <s v="CSK"/>
    <x v="1"/>
    <n v="699"/>
    <n v="390"/>
    <n v="199"/>
    <n v="66.77"/>
    <n v="266"/>
    <n v="32.6"/>
    <n v="0"/>
    <n v="11"/>
    <n v="11"/>
    <n v="11"/>
    <n v="61.11"/>
    <n v="0"/>
    <n v="242"/>
    <n v="7"/>
    <n v="34.57"/>
    <n v="6.91"/>
    <n v="30"/>
    <n v="2008"/>
    <n v="200000"/>
    <n v="200000"/>
  </r>
  <r>
    <n v="76"/>
    <s v="Ojha, NV"/>
    <n v="2"/>
    <s v="IND"/>
    <x v="1"/>
    <s v="RR+"/>
    <x v="3"/>
    <n v="0"/>
    <n v="0"/>
    <n v="1"/>
    <n v="14.28"/>
    <n v="0"/>
    <n v="0"/>
    <n v="0"/>
    <n v="960"/>
    <n v="94"/>
    <n v="22.33"/>
    <n v="117.94"/>
    <n v="50"/>
    <n v="0"/>
    <n v="0"/>
    <n v="0"/>
    <n v="0"/>
    <n v="0"/>
    <n v="2011"/>
    <n v="100000"/>
    <n v="270000"/>
  </r>
  <r>
    <n v="77"/>
    <s v="Ojha, PP"/>
    <n v="1"/>
    <s v="IND"/>
    <x v="1"/>
    <s v="DC+"/>
    <x v="1"/>
    <n v="70"/>
    <n v="62"/>
    <n v="41"/>
    <n v="43.61"/>
    <n v="20"/>
    <n v="41.7"/>
    <n v="0"/>
    <n v="10"/>
    <n v="3"/>
    <n v="1"/>
    <n v="30.3"/>
    <n v="0"/>
    <n v="1548"/>
    <n v="69"/>
    <n v="22.43"/>
    <n v="7.16"/>
    <n v="18.8"/>
    <n v="2011"/>
    <n v="200000"/>
    <n v="500000"/>
  </r>
  <r>
    <n v="78"/>
    <s v="Oram, JDP"/>
    <n v="2"/>
    <s v="NZ"/>
    <x v="0"/>
    <s v="CSK+"/>
    <x v="0"/>
    <n v="1780"/>
    <n v="60"/>
    <n v="2377"/>
    <n v="87.16"/>
    <n v="168"/>
    <n v="39.700000000000003"/>
    <n v="0"/>
    <n v="106"/>
    <n v="41"/>
    <n v="13.25"/>
    <n v="98.15"/>
    <n v="5"/>
    <n v="327"/>
    <n v="9"/>
    <n v="36.33"/>
    <n v="9.26"/>
    <n v="23.67"/>
    <n v="2008"/>
    <n v="200000"/>
    <n v="675000"/>
  </r>
  <r>
    <n v="79"/>
    <s v="Pankaj Singh"/>
    <n v="2"/>
    <s v="IND"/>
    <x v="1"/>
    <s v="RCB+"/>
    <x v="1"/>
    <n v="0"/>
    <n v="0"/>
    <n v="3"/>
    <n v="100"/>
    <n v="0"/>
    <n v="0"/>
    <n v="0"/>
    <n v="7"/>
    <n v="4"/>
    <n v="3.5"/>
    <n v="58.33"/>
    <n v="0"/>
    <n v="468"/>
    <n v="11"/>
    <n v="42.55"/>
    <n v="9.36"/>
    <n v="27.27"/>
    <n v="2011"/>
    <n v="50000"/>
    <n v="95000"/>
  </r>
  <r>
    <n v="80"/>
    <s v="Patel, MM"/>
    <n v="2"/>
    <s v="IND"/>
    <x v="1"/>
    <s v="RR+"/>
    <x v="1"/>
    <n v="60"/>
    <n v="35"/>
    <n v="74"/>
    <n v="66.069999999999993"/>
    <n v="86"/>
    <n v="36.6"/>
    <n v="0"/>
    <n v="39"/>
    <n v="23"/>
    <n v="7.8"/>
    <n v="235.49"/>
    <n v="0"/>
    <n v="1504"/>
    <n v="70"/>
    <n v="21.49"/>
    <n v="7.39"/>
    <n v="17.47"/>
    <n v="2008"/>
    <n v="100000"/>
    <n v="275000"/>
  </r>
  <r>
    <n v="81"/>
    <s v="Patel, PA"/>
    <n v="2"/>
    <s v="IND"/>
    <x v="1"/>
    <s v="CSK+"/>
    <x v="3"/>
    <n v="683"/>
    <n v="0"/>
    <n v="736"/>
    <n v="76.5"/>
    <n v="0"/>
    <n v="0"/>
    <n v="0"/>
    <n v="912"/>
    <n v="57"/>
    <n v="20.27"/>
    <n v="107.29"/>
    <n v="13"/>
    <n v="0"/>
    <n v="0"/>
    <n v="0"/>
    <n v="0"/>
    <n v="0"/>
    <n v="2008"/>
    <n v="150000"/>
    <n v="325000"/>
  </r>
  <r>
    <n v="82"/>
    <s v="Pathan, IK"/>
    <n v="2"/>
    <s v="IND"/>
    <x v="1"/>
    <s v="KXIP+"/>
    <x v="0"/>
    <n v="1105"/>
    <n v="100"/>
    <n v="1468"/>
    <n v="78.959999999999994"/>
    <n v="165"/>
    <n v="34"/>
    <n v="0"/>
    <n v="929"/>
    <n v="60"/>
    <n v="23.82"/>
    <n v="128.31"/>
    <n v="34"/>
    <n v="1975"/>
    <n v="66"/>
    <n v="29.92"/>
    <n v="7.74"/>
    <n v="23.23"/>
    <n v="2008"/>
    <n v="200000"/>
    <n v="925000"/>
  </r>
  <r>
    <n v="83"/>
    <s v="Pathan, YK"/>
    <n v="2"/>
    <s v="IND"/>
    <x v="1"/>
    <s v="RR+"/>
    <x v="0"/>
    <n v="0"/>
    <n v="0"/>
    <n v="810"/>
    <n v="113.6"/>
    <n v="33"/>
    <n v="45.1"/>
    <n v="0"/>
    <n v="1488"/>
    <n v="100"/>
    <n v="25.66"/>
    <n v="149.25"/>
    <n v="81"/>
    <n v="1139"/>
    <n v="36"/>
    <n v="31.64"/>
    <n v="7.2"/>
    <n v="26.36"/>
    <n v="2008"/>
    <n v="100000"/>
    <n v="475000"/>
  </r>
  <r>
    <n v="84"/>
    <s v="Pietersen, KP"/>
    <n v="2"/>
    <s v="ENG"/>
    <x v="0"/>
    <s v="RCB+"/>
    <x v="2"/>
    <n v="6654"/>
    <n v="5"/>
    <n v="4184"/>
    <n v="86.76"/>
    <n v="7"/>
    <n v="57.1"/>
    <n v="1"/>
    <n v="634"/>
    <n v="103"/>
    <n v="42.27"/>
    <n v="141.19999999999999"/>
    <n v="30"/>
    <n v="215"/>
    <n v="7"/>
    <n v="30.71"/>
    <n v="7.41"/>
    <n v="24.86"/>
    <n v="2009"/>
    <n v="1350000"/>
    <n v="1550000"/>
  </r>
  <r>
    <n v="85"/>
    <s v="Pollock, SM"/>
    <n v="3"/>
    <s v="SA"/>
    <x v="0"/>
    <s v="MI"/>
    <x v="0"/>
    <n v="3781"/>
    <n v="421"/>
    <n v="3519"/>
    <n v="86.69"/>
    <n v="393"/>
    <n v="39.9"/>
    <n v="1"/>
    <n v="147"/>
    <n v="33"/>
    <n v="18.37"/>
    <n v="132.43"/>
    <n v="8"/>
    <n v="301"/>
    <n v="11"/>
    <n v="27.36"/>
    <n v="6.54"/>
    <n v="25"/>
    <n v="2008"/>
    <n v="200000"/>
    <n v="550000"/>
  </r>
  <r>
    <n v="86"/>
    <s v="Pomersbach, LA"/>
    <n v="2"/>
    <s v="AUS"/>
    <x v="0"/>
    <s v="KXIP+"/>
    <x v="2"/>
    <n v="0"/>
    <n v="0"/>
    <n v="0"/>
    <n v="0"/>
    <n v="0"/>
    <n v="0"/>
    <n v="0"/>
    <n v="244"/>
    <n v="79"/>
    <n v="27.11"/>
    <n v="130.47999999999999"/>
    <n v="12"/>
    <n v="0"/>
    <n v="0"/>
    <n v="0"/>
    <n v="0"/>
    <n v="0"/>
    <n v="2011"/>
    <n v="20000"/>
    <n v="50000"/>
  </r>
  <r>
    <n v="87"/>
    <s v="Ponting, RT"/>
    <n v="3"/>
    <s v="AUS"/>
    <x v="0"/>
    <s v="KKR"/>
    <x v="2"/>
    <n v="13218"/>
    <n v="5"/>
    <n v="13704"/>
    <n v="80.39"/>
    <n v="3"/>
    <n v="50"/>
    <n v="1"/>
    <n v="39"/>
    <n v="20"/>
    <n v="9.75"/>
    <n v="73.58"/>
    <n v="1"/>
    <n v="0"/>
    <n v="0"/>
    <n v="0"/>
    <n v="0"/>
    <n v="0"/>
    <n v="2008"/>
    <n v="335000"/>
    <n v="400000"/>
  </r>
  <r>
    <n v="88"/>
    <s v="Powar, RR"/>
    <n v="2"/>
    <s v="IND"/>
    <x v="1"/>
    <s v="KXIP+"/>
    <x v="1"/>
    <n v="13"/>
    <n v="6"/>
    <n v="163"/>
    <n v="62.69"/>
    <n v="34"/>
    <n v="45.1"/>
    <n v="0"/>
    <n v="67"/>
    <n v="28"/>
    <n v="22.33"/>
    <n v="104.69"/>
    <n v="1"/>
    <n v="527"/>
    <n v="13"/>
    <n v="40.54"/>
    <n v="7.42"/>
    <n v="32.770000000000003"/>
    <n v="2008"/>
    <n v="150000"/>
    <n v="170000"/>
  </r>
  <r>
    <n v="89"/>
    <s v="Raina, SK"/>
    <n v="1"/>
    <s v="IND"/>
    <x v="1"/>
    <s v="CSK"/>
    <x v="2"/>
    <n v="710"/>
    <n v="13"/>
    <n v="3525"/>
    <n v="92.71"/>
    <n v="16"/>
    <n v="61.9"/>
    <n v="0"/>
    <n v="2254"/>
    <n v="98"/>
    <n v="33.64"/>
    <n v="139.38999999999999"/>
    <n v="97"/>
    <n v="678"/>
    <n v="20"/>
    <n v="33.9"/>
    <n v="7.05"/>
    <n v="28.9"/>
    <n v="2008"/>
    <n v="125000"/>
    <n v="650000"/>
  </r>
  <r>
    <n v="90"/>
    <s v="Ryder, JD"/>
    <n v="2"/>
    <s v="NZ"/>
    <x v="0"/>
    <s v="RCB+"/>
    <x v="0"/>
    <n v="1269"/>
    <n v="5"/>
    <n v="1100"/>
    <n v="89.72"/>
    <n v="11"/>
    <n v="34.799999999999997"/>
    <n v="0"/>
    <n v="604"/>
    <n v="86"/>
    <n v="21.57"/>
    <n v="131.88"/>
    <n v="19"/>
    <n v="303"/>
    <n v="8"/>
    <n v="37.880000000000003"/>
    <n v="7.73"/>
    <n v="29.5"/>
    <n v="2009"/>
    <n v="100000"/>
    <n v="160000"/>
  </r>
  <r>
    <n v="91"/>
    <s v="Saha, WP"/>
    <n v="2"/>
    <s v="IND"/>
    <x v="1"/>
    <s v="KKR+"/>
    <x v="3"/>
    <n v="74"/>
    <n v="0"/>
    <n v="4"/>
    <n v="80"/>
    <n v="0"/>
    <n v="0"/>
    <n v="0"/>
    <n v="372"/>
    <n v="59"/>
    <n v="28.62"/>
    <n v="128.28"/>
    <n v="16"/>
    <n v="0"/>
    <n v="0"/>
    <n v="0"/>
    <n v="0"/>
    <n v="0"/>
    <n v="2011"/>
    <n v="100000"/>
    <n v="100000"/>
  </r>
  <r>
    <n v="92"/>
    <s v="Sangakkara, KC"/>
    <n v="2"/>
    <s v="SL"/>
    <x v="0"/>
    <s v="KXIP+"/>
    <x v="3"/>
    <n v="9382"/>
    <n v="0"/>
    <n v="10472"/>
    <n v="75.75"/>
    <n v="0"/>
    <n v="0"/>
    <n v="1"/>
    <n v="1567"/>
    <n v="94"/>
    <n v="27.98"/>
    <n v="124.76"/>
    <n v="27"/>
    <n v="0"/>
    <n v="0"/>
    <n v="0"/>
    <n v="0"/>
    <n v="0"/>
    <n v="2008"/>
    <n v="250000"/>
    <n v="700000"/>
  </r>
  <r>
    <n v="93"/>
    <s v="Sarwan, RR"/>
    <n v="2"/>
    <s v="WI"/>
    <x v="0"/>
    <s v="KXIP"/>
    <x v="2"/>
    <n v="5842"/>
    <n v="23"/>
    <n v="5644"/>
    <n v="75.760000000000005"/>
    <n v="16"/>
    <n v="36.299999999999997"/>
    <n v="0"/>
    <n v="73"/>
    <n v="31"/>
    <n v="18.25"/>
    <n v="97.33"/>
    <n v="1"/>
    <n v="0"/>
    <n v="0"/>
    <n v="0"/>
    <n v="0"/>
    <n v="0"/>
    <n v="2008"/>
    <n v="225000"/>
    <n v="225000"/>
  </r>
  <r>
    <n v="94"/>
    <s v="Sehwag, V"/>
    <n v="2"/>
    <s v="IND"/>
    <x v="1"/>
    <s v="DD"/>
    <x v="2"/>
    <n v="8178"/>
    <n v="40"/>
    <n v="8090"/>
    <n v="104.68"/>
    <n v="95"/>
    <n v="45.4"/>
    <n v="1"/>
    <n v="1879"/>
    <n v="119"/>
    <n v="30.31"/>
    <n v="167.32"/>
    <n v="79"/>
    <n v="226"/>
    <n v="6"/>
    <n v="37.67"/>
    <n v="10.56"/>
    <n v="21.67"/>
    <n v="2011"/>
    <n v="400000"/>
    <n v="1800000"/>
  </r>
  <r>
    <n v="95"/>
    <s v="Shahid Afridi"/>
    <n v="2"/>
    <s v="PAK"/>
    <x v="0"/>
    <s v="DC"/>
    <x v="0"/>
    <n v="1716"/>
    <n v="48"/>
    <n v="7040"/>
    <n v="113.87"/>
    <n v="344"/>
    <n v="43.4"/>
    <n v="1"/>
    <n v="81"/>
    <n v="33"/>
    <n v="10.119999999999999"/>
    <n v="176.08"/>
    <n v="6"/>
    <n v="225"/>
    <n v="9"/>
    <n v="25"/>
    <n v="7.5"/>
    <n v="20"/>
    <n v="2008"/>
    <n v="225000"/>
    <n v="675000"/>
  </r>
  <r>
    <n v="96"/>
    <s v="Sharma, I"/>
    <n v="1"/>
    <s v="IND"/>
    <x v="1"/>
    <s v="KKR+"/>
    <x v="1"/>
    <n v="432"/>
    <n v="133"/>
    <n v="47"/>
    <n v="34.049999999999997"/>
    <n v="64"/>
    <n v="33.6"/>
    <n v="0"/>
    <n v="37"/>
    <n v="9"/>
    <n v="9.25"/>
    <n v="80.430000000000007"/>
    <n v="1"/>
    <n v="1176"/>
    <n v="36"/>
    <n v="32.67"/>
    <n v="7.63"/>
    <n v="23.61"/>
    <n v="2008"/>
    <n v="150000"/>
    <n v="950000"/>
  </r>
  <r>
    <n v="97"/>
    <s v="Sharma, J"/>
    <n v="2"/>
    <s v="IND"/>
    <x v="1"/>
    <s v="CSK"/>
    <x v="0"/>
    <n v="0"/>
    <n v="0"/>
    <n v="35"/>
    <n v="116.66"/>
    <n v="1"/>
    <n v="150"/>
    <n v="0"/>
    <n v="36"/>
    <n v="16"/>
    <n v="9"/>
    <n v="120"/>
    <n v="2"/>
    <n v="419"/>
    <n v="12"/>
    <n v="34.92"/>
    <n v="9.8800000000000008"/>
    <n v="21.33"/>
    <n v="2008"/>
    <n v="100000"/>
    <n v="225000"/>
  </r>
  <r>
    <n v="98"/>
    <s v="Sharma, RG"/>
    <n v="1"/>
    <s v="IND"/>
    <x v="1"/>
    <s v="DC+"/>
    <x v="2"/>
    <n v="0"/>
    <n v="0"/>
    <n v="1961"/>
    <n v="78.849999999999994"/>
    <n v="8"/>
    <n v="59.1"/>
    <n v="0"/>
    <n v="1975"/>
    <n v="109"/>
    <n v="31.35"/>
    <n v="129.16999999999999"/>
    <n v="82"/>
    <n v="408"/>
    <n v="14"/>
    <n v="29.14"/>
    <n v="8"/>
    <n v="21.86"/>
    <n v="2008"/>
    <n v="150000"/>
    <n v="750000"/>
  </r>
  <r>
    <n v="99"/>
    <s v="Shoaib Akhtar"/>
    <n v="3"/>
    <s v="PAK"/>
    <x v="0"/>
    <s v="KKR"/>
    <x v="1"/>
    <n v="544"/>
    <n v="178"/>
    <n v="394"/>
    <n v="73.23"/>
    <n v="247"/>
    <n v="31.4"/>
    <n v="0"/>
    <n v="2"/>
    <n v="2"/>
    <n v="2"/>
    <n v="28.57"/>
    <n v="0"/>
    <n v="54"/>
    <n v="5"/>
    <n v="10.8"/>
    <n v="7.71"/>
    <n v="8.4"/>
    <n v="2008"/>
    <n v="250000"/>
    <n v="425000"/>
  </r>
  <r>
    <n v="100"/>
    <s v="Shoaib Malik"/>
    <n v="2"/>
    <s v="PAK"/>
    <x v="0"/>
    <s v="DD"/>
    <x v="0"/>
    <n v="1606"/>
    <n v="21"/>
    <n v="5253"/>
    <n v="78.37"/>
    <n v="139"/>
    <n v="47.6"/>
    <n v="1"/>
    <n v="52"/>
    <n v="24"/>
    <n v="13"/>
    <n v="110.63"/>
    <n v="0"/>
    <n v="85"/>
    <n v="2"/>
    <n v="42.5"/>
    <n v="10"/>
    <n v="25.5"/>
    <n v="2008"/>
    <n v="300000"/>
    <n v="500000"/>
  </r>
  <r>
    <n v="101"/>
    <s v="Silva, LPC"/>
    <n v="2"/>
    <s v="SL"/>
    <x v="0"/>
    <s v="DC"/>
    <x v="2"/>
    <n v="537"/>
    <n v="1"/>
    <n v="1587"/>
    <n v="70.400000000000006"/>
    <n v="1"/>
    <n v="42"/>
    <n v="0"/>
    <n v="40"/>
    <n v="23"/>
    <n v="20"/>
    <n v="153.84"/>
    <n v="1"/>
    <n v="21"/>
    <n v="0"/>
    <n v="0"/>
    <n v="21"/>
    <n v="0"/>
    <n v="2008"/>
    <n v="100000"/>
    <n v="100000"/>
  </r>
  <r>
    <n v="102"/>
    <s v="Singh, RP"/>
    <n v="2"/>
    <s v="IND"/>
    <x v="1"/>
    <s v="DC+"/>
    <x v="1"/>
    <n v="116"/>
    <n v="40"/>
    <n v="104"/>
    <n v="42.97"/>
    <n v="69"/>
    <n v="37.1"/>
    <n v="0"/>
    <n v="52"/>
    <n v="10"/>
    <n v="3.47"/>
    <n v="68.42"/>
    <n v="1"/>
    <n v="1892"/>
    <n v="74"/>
    <n v="25.57"/>
    <n v="7.75"/>
    <n v="19.78"/>
    <n v="2008"/>
    <n v="200000"/>
    <n v="875000"/>
  </r>
  <r>
    <n v="103"/>
    <s v="Smith, DR"/>
    <n v="2"/>
    <s v="WI"/>
    <x v="0"/>
    <s v="DC+"/>
    <x v="0"/>
    <n v="320"/>
    <n v="7"/>
    <n v="925"/>
    <n v="97.26"/>
    <n v="56"/>
    <n v="44.8"/>
    <n v="0"/>
    <n v="439"/>
    <n v="87"/>
    <n v="25.82"/>
    <n v="148.81"/>
    <n v="24"/>
    <n v="338"/>
    <n v="9"/>
    <n v="37.56"/>
    <n v="8.14"/>
    <n v="27.89"/>
    <n v="2009"/>
    <n v="100000"/>
    <n v="100000"/>
  </r>
  <r>
    <n v="104"/>
    <s v="Smith, GC"/>
    <n v="2"/>
    <s v="SA"/>
    <x v="0"/>
    <s v="RR+"/>
    <x v="2"/>
    <n v="8042"/>
    <n v="8"/>
    <n v="6598"/>
    <n v="81.58"/>
    <n v="18"/>
    <n v="57"/>
    <n v="1"/>
    <n v="739"/>
    <n v="91"/>
    <n v="28.42"/>
    <n v="110.63"/>
    <n v="9"/>
    <n v="0"/>
    <n v="0"/>
    <n v="0"/>
    <n v="0"/>
    <n v="0"/>
    <n v="2008"/>
    <n v="250000"/>
    <n v="250000"/>
  </r>
  <r>
    <n v="105"/>
    <s v="Sohail Tanvir"/>
    <n v="2"/>
    <s v="PAK"/>
    <x v="0"/>
    <s v="RR"/>
    <x v="1"/>
    <n v="17"/>
    <n v="5"/>
    <n v="268"/>
    <n v="94.03"/>
    <n v="55"/>
    <n v="37.4"/>
    <n v="0"/>
    <n v="36"/>
    <n v="13"/>
    <n v="12"/>
    <n v="124.13"/>
    <n v="1"/>
    <n v="266"/>
    <n v="22"/>
    <n v="12.09"/>
    <n v="6.46"/>
    <n v="11.2"/>
    <n v="2008"/>
    <n v="100000"/>
    <n v="100000"/>
  </r>
  <r>
    <n v="106"/>
    <s v="Sreesanth, S"/>
    <n v="2"/>
    <s v="IND"/>
    <x v="1"/>
    <s v="KXIP+"/>
    <x v="1"/>
    <n v="281"/>
    <n v="87"/>
    <n v="44"/>
    <n v="36.36"/>
    <n v="75"/>
    <n v="33"/>
    <n v="0"/>
    <n v="33"/>
    <n v="15"/>
    <n v="11"/>
    <n v="64.709999999999994"/>
    <n v="0"/>
    <n v="1031"/>
    <n v="35"/>
    <n v="29.46"/>
    <n v="8.25"/>
    <n v="21.43"/>
    <n v="2008"/>
    <n v="200000"/>
    <n v="625000"/>
  </r>
  <r>
    <n v="107"/>
    <s v="Steyn, DW"/>
    <n v="2"/>
    <s v="SA"/>
    <x v="0"/>
    <s v="RCB+"/>
    <x v="1"/>
    <n v="770"/>
    <n v="272"/>
    <n v="142"/>
    <n v="73.569999999999993"/>
    <n v="91"/>
    <n v="33.700000000000003"/>
    <n v="0"/>
    <n v="70"/>
    <n v="13"/>
    <n v="4.67"/>
    <n v="86.42"/>
    <n v="1"/>
    <n v="1304"/>
    <n v="59"/>
    <n v="22.1"/>
    <n v="6.58"/>
    <n v="20.149999999999999"/>
    <n v="2008"/>
    <n v="150000"/>
    <n v="325000"/>
  </r>
  <r>
    <n v="108"/>
    <s v="Styris, SB"/>
    <n v="3"/>
    <s v="NZ"/>
    <x v="0"/>
    <s v="DC+"/>
    <x v="0"/>
    <n v="1586"/>
    <n v="20"/>
    <n v="4483"/>
    <n v="79.41"/>
    <n v="137"/>
    <n v="44.6"/>
    <n v="0"/>
    <n v="131"/>
    <n v="36"/>
    <n v="18.71"/>
    <n v="98.5"/>
    <n v="3"/>
    <n v="276"/>
    <n v="8"/>
    <n v="34.5"/>
    <n v="7.67"/>
    <n v="27"/>
    <n v="2008"/>
    <n v="175000"/>
    <n v="175000"/>
  </r>
  <r>
    <n v="109"/>
    <s v="Symonds, A"/>
    <n v="3"/>
    <s v="AUS"/>
    <x v="0"/>
    <s v="DC+"/>
    <x v="0"/>
    <n v="1462"/>
    <n v="24"/>
    <n v="5088"/>
    <n v="92.44"/>
    <n v="133"/>
    <n v="44.6"/>
    <n v="0"/>
    <n v="974"/>
    <n v="117"/>
    <n v="36.07"/>
    <n v="129.87"/>
    <n v="41"/>
    <n v="674"/>
    <n v="20"/>
    <n v="33.700000000000003"/>
    <n v="7.7"/>
    <n v="26.35"/>
    <n v="2008"/>
    <n v="250000"/>
    <n v="1350000"/>
  </r>
  <r>
    <n v="110"/>
    <s v="Taibu, T"/>
    <n v="2"/>
    <s v="ZIM"/>
    <x v="0"/>
    <s v="KKR"/>
    <x v="3"/>
    <n v="1546"/>
    <n v="1"/>
    <n v="3393"/>
    <n v="67.58"/>
    <n v="2"/>
    <n v="42"/>
    <n v="1"/>
    <n v="31"/>
    <n v="15"/>
    <n v="10.33"/>
    <n v="119.23"/>
    <n v="0"/>
    <n v="0"/>
    <n v="0"/>
    <n v="0"/>
    <n v="0"/>
    <n v="0"/>
    <n v="2008"/>
    <n v="125000"/>
    <n v="125000"/>
  </r>
  <r>
    <n v="111"/>
    <s v="Taylor, LRPL"/>
    <n v="2"/>
    <s v="NZ"/>
    <x v="0"/>
    <s v="RCB+"/>
    <x v="2"/>
    <n v="2742"/>
    <n v="2"/>
    <n v="3185"/>
    <n v="81.77"/>
    <n v="0"/>
    <n v="0"/>
    <n v="1"/>
    <n v="895"/>
    <n v="81"/>
    <n v="27.97"/>
    <n v="130.28"/>
    <n v="45"/>
    <n v="24"/>
    <n v="0"/>
    <n v="0"/>
    <n v="12"/>
    <n v="0"/>
    <n v="2008"/>
    <n v="400000"/>
    <n v="1000000"/>
  </r>
  <r>
    <n v="112"/>
    <s v="Tendulkar, SR"/>
    <n v="3"/>
    <s v="IND"/>
    <x v="1"/>
    <s v="MI"/>
    <x v="2"/>
    <n v="15470"/>
    <n v="45"/>
    <n v="18426"/>
    <n v="86.23"/>
    <n v="154"/>
    <n v="52.2"/>
    <n v="1"/>
    <n v="2047"/>
    <n v="100"/>
    <n v="37.909999999999997"/>
    <n v="119.22"/>
    <n v="24"/>
    <n v="58"/>
    <n v="0"/>
    <n v="0"/>
    <n v="9.67"/>
    <n v="0"/>
    <n v="2011"/>
    <n v="400000"/>
    <n v="1800000"/>
  </r>
  <r>
    <n v="113"/>
    <s v="Tiwary, MK"/>
    <n v="2"/>
    <s v="IND"/>
    <x v="1"/>
    <s v="DD+"/>
    <x v="2"/>
    <n v="0"/>
    <n v="0"/>
    <n v="165"/>
    <n v="75.680000000000007"/>
    <n v="1"/>
    <n v="60"/>
    <n v="0"/>
    <n v="969"/>
    <n v="75"/>
    <n v="31.26"/>
    <n v="113.33"/>
    <n v="22"/>
    <n v="45"/>
    <n v="1"/>
    <n v="45"/>
    <n v="11.25"/>
    <n v="24"/>
    <n v="2008"/>
    <n v="100000"/>
    <n v="675000"/>
  </r>
  <r>
    <n v="114"/>
    <s v="Tiwary, SS"/>
    <n v="1"/>
    <s v="IND"/>
    <x v="1"/>
    <s v="MI+"/>
    <x v="2"/>
    <n v="0"/>
    <n v="0"/>
    <n v="49"/>
    <n v="87.5"/>
    <n v="0"/>
    <n v="0"/>
    <n v="0"/>
    <n v="836"/>
    <n v="42"/>
    <n v="25.33"/>
    <n v="119.6"/>
    <n v="32"/>
    <n v="0"/>
    <n v="0"/>
    <n v="0"/>
    <n v="0"/>
    <n v="0"/>
    <n v="2011"/>
    <n v="100000"/>
    <n v="1600000"/>
  </r>
  <r>
    <n v="115"/>
    <s v="Tyagi, S"/>
    <n v="1"/>
    <s v="IND"/>
    <x v="1"/>
    <s v="CSK"/>
    <x v="1"/>
    <n v="0"/>
    <n v="0"/>
    <n v="1"/>
    <n v="50"/>
    <n v="3"/>
    <n v="55"/>
    <n v="0"/>
    <n v="3"/>
    <n v="3"/>
    <n v="3"/>
    <n v="0.75"/>
    <n v="0"/>
    <n v="295"/>
    <n v="6"/>
    <n v="49.17"/>
    <n v="8.5500000000000007"/>
    <n v="34.83"/>
    <n v="2011"/>
    <n v="50000"/>
    <n v="240000"/>
  </r>
  <r>
    <n v="116"/>
    <s v="Umar Gul"/>
    <n v="2"/>
    <s v="PAK"/>
    <x v="0"/>
    <s v="KKR"/>
    <x v="1"/>
    <n v="541"/>
    <n v="157"/>
    <n v="368"/>
    <n v="69.040000000000006"/>
    <n v="154"/>
    <n v="32.200000000000003"/>
    <n v="0"/>
    <n v="39"/>
    <n v="24"/>
    <n v="13"/>
    <n v="205.26"/>
    <n v="5"/>
    <n v="184"/>
    <n v="12"/>
    <n v="15.33"/>
    <n v="8.17"/>
    <n v="11.2"/>
    <n v="2008"/>
    <n v="150000"/>
    <n v="150000"/>
  </r>
  <r>
    <n v="117"/>
    <s v="Uthappa, RV"/>
    <n v="2"/>
    <s v="IND"/>
    <x v="1"/>
    <s v="RCB+"/>
    <x v="2"/>
    <n v="0"/>
    <n v="0"/>
    <n v="786"/>
    <n v="91.92"/>
    <n v="0"/>
    <n v="0"/>
    <n v="0"/>
    <n v="1538"/>
    <n v="69"/>
    <n v="26.98"/>
    <n v="126.17"/>
    <n v="59"/>
    <n v="0"/>
    <n v="0"/>
    <n v="0"/>
    <n v="0"/>
    <n v="0"/>
    <n v="2008"/>
    <n v="200000"/>
    <n v="800000"/>
  </r>
  <r>
    <n v="118"/>
    <s v="Vaas, WPUJC"/>
    <n v="3"/>
    <s v="SL"/>
    <x v="0"/>
    <s v="DC"/>
    <x v="1"/>
    <n v="3089"/>
    <n v="355"/>
    <n v="2025"/>
    <n v="72.52"/>
    <n v="400"/>
    <n v="39.4"/>
    <n v="0"/>
    <n v="81"/>
    <n v="20"/>
    <n v="10.130000000000001"/>
    <n v="110.96"/>
    <n v="3"/>
    <n v="355"/>
    <n v="18"/>
    <n v="19.72"/>
    <n v="7.55"/>
    <n v="15.67"/>
    <n v="2008"/>
    <n v="200000"/>
    <n v="200000"/>
  </r>
  <r>
    <n v="119"/>
    <s v="Van der Merwe"/>
    <n v="2"/>
    <s v="SA"/>
    <x v="0"/>
    <s v="RCB+"/>
    <x v="0"/>
    <n v="0"/>
    <n v="0"/>
    <n v="39"/>
    <n v="95.12"/>
    <n v="17"/>
    <n v="41.4"/>
    <n v="0"/>
    <n v="137"/>
    <n v="35"/>
    <n v="15.22"/>
    <n v="118.1"/>
    <n v="8"/>
    <n v="427"/>
    <n v="18"/>
    <n v="23.72"/>
    <n v="6.83"/>
    <n v="20.94"/>
    <n v="2011"/>
    <n v="50000"/>
    <n v="50000"/>
  </r>
  <r>
    <n v="120"/>
    <s v="Venugopal Rao, Y"/>
    <n v="2"/>
    <s v="IND"/>
    <x v="1"/>
    <s v="DC+"/>
    <x v="2"/>
    <n v="0"/>
    <n v="0"/>
    <n v="218"/>
    <n v="60.05"/>
    <n v="0"/>
    <n v="0"/>
    <n v="0"/>
    <n v="914"/>
    <n v="71"/>
    <n v="22.29"/>
    <n v="118.24"/>
    <n v="37"/>
    <n v="321"/>
    <n v="6"/>
    <n v="53.5"/>
    <n v="9.44"/>
    <n v="34"/>
    <n v="2011"/>
    <n v="100000"/>
    <n v="700000"/>
  </r>
  <r>
    <n v="121"/>
    <s v="Vettori, DL"/>
    <n v="2"/>
    <s v="NZ"/>
    <x v="0"/>
    <s v="DD+"/>
    <x v="0"/>
    <n v="4486"/>
    <n v="359"/>
    <n v="2105"/>
    <n v="81.93"/>
    <n v="282"/>
    <n v="45.7"/>
    <n v="1"/>
    <n v="121"/>
    <n v="29"/>
    <n v="15.13"/>
    <n v="107.08"/>
    <n v="2"/>
    <n v="878"/>
    <n v="28"/>
    <n v="31.36"/>
    <n v="6.81"/>
    <n v="27.75"/>
    <n v="2008"/>
    <n v="250000"/>
    <n v="625000"/>
  </r>
  <r>
    <n v="122"/>
    <s v="Vinay Kumar, R"/>
    <n v="2"/>
    <s v="IND"/>
    <x v="1"/>
    <s v="RCB+"/>
    <x v="1"/>
    <n v="11"/>
    <n v="1"/>
    <n v="43"/>
    <n v="43.87"/>
    <n v="28"/>
    <n v="35.299999999999997"/>
    <n v="0"/>
    <n v="217"/>
    <n v="25"/>
    <n v="9.43"/>
    <n v="104.83"/>
    <n v="5"/>
    <n v="1664"/>
    <n v="61"/>
    <n v="27.28"/>
    <n v="8.24"/>
    <n v="19.87"/>
    <n v="2011"/>
    <n v="100000"/>
    <n v="475000"/>
  </r>
  <r>
    <n v="123"/>
    <s v="Warne, SK"/>
    <n v="3"/>
    <s v="AUS"/>
    <x v="0"/>
    <s v="RR"/>
    <x v="1"/>
    <n v="3154"/>
    <n v="708"/>
    <n v="1018"/>
    <n v="72.040000000000006"/>
    <n v="293"/>
    <n v="36.299999999999997"/>
    <n v="1"/>
    <n v="198"/>
    <n v="34"/>
    <n v="9.9"/>
    <n v="92.52"/>
    <n v="6"/>
    <n v="1447"/>
    <n v="57"/>
    <n v="25.39"/>
    <n v="7.27"/>
    <n v="20.95"/>
    <n v="2008"/>
    <n v="450000"/>
    <n v="450000"/>
  </r>
  <r>
    <n v="124"/>
    <s v="Warner, DA"/>
    <n v="1"/>
    <s v="AUS"/>
    <x v="0"/>
    <s v="DD"/>
    <x v="2"/>
    <n v="483"/>
    <n v="2"/>
    <n v="876"/>
    <n v="85.79"/>
    <n v="0"/>
    <n v="0"/>
    <n v="0"/>
    <n v="1025"/>
    <n v="109"/>
    <n v="27.7"/>
    <n v="135.76"/>
    <n v="44"/>
    <n v="0"/>
    <n v="0"/>
    <n v="0"/>
    <n v="0"/>
    <n v="0"/>
    <n v="2011"/>
    <n v="200000"/>
    <n v="750000"/>
  </r>
  <r>
    <n v="125"/>
    <s v="White, CL"/>
    <n v="2"/>
    <s v="AUS"/>
    <x v="0"/>
    <s v="RCB+"/>
    <x v="2"/>
    <n v="146"/>
    <n v="5"/>
    <n v="2037"/>
    <n v="80.48"/>
    <n v="12"/>
    <n v="27.5"/>
    <n v="1"/>
    <n v="745"/>
    <n v="78"/>
    <n v="31.04"/>
    <n v="132.09"/>
    <n v="29"/>
    <n v="70"/>
    <n v="0"/>
    <n v="0"/>
    <n v="14"/>
    <n v="0"/>
    <n v="2008"/>
    <n v="100000"/>
    <n v="500000"/>
  </r>
  <r>
    <n v="126"/>
    <s v="Yadav, AS"/>
    <n v="2"/>
    <s v="IND"/>
    <x v="1"/>
    <s v="DC"/>
    <x v="2"/>
    <n v="0"/>
    <n v="0"/>
    <n v="0"/>
    <n v="0"/>
    <n v="0"/>
    <n v="0"/>
    <n v="0"/>
    <n v="49"/>
    <n v="16"/>
    <n v="9.8000000000000007"/>
    <n v="125.64"/>
    <n v="2"/>
    <n v="0"/>
    <n v="0"/>
    <n v="0"/>
    <n v="0"/>
    <n v="0"/>
    <n v="2010"/>
    <n v="50000"/>
    <n v="750000"/>
  </r>
  <r>
    <n v="127"/>
    <s v="Younis Khan"/>
    <n v="2"/>
    <s v="PAK"/>
    <x v="0"/>
    <s v="RR"/>
    <x v="2"/>
    <n v="6398"/>
    <n v="7"/>
    <n v="6814"/>
    <n v="75.78"/>
    <n v="3"/>
    <n v="86.6"/>
    <n v="1"/>
    <n v="3"/>
    <n v="3"/>
    <n v="3"/>
    <n v="42.85"/>
    <n v="0"/>
    <n v="0"/>
    <n v="0"/>
    <n v="0"/>
    <n v="0"/>
    <n v="0"/>
    <n v="2008"/>
    <n v="225000"/>
    <n v="225000"/>
  </r>
  <r>
    <n v="128"/>
    <s v="Yuvraj Singh"/>
    <n v="2"/>
    <s v="IND"/>
    <x v="1"/>
    <s v="KXIP+"/>
    <x v="2"/>
    <n v="1775"/>
    <n v="9"/>
    <n v="8051"/>
    <n v="87.58"/>
    <n v="109"/>
    <n v="44.3"/>
    <n v="1"/>
    <n v="1237"/>
    <n v="66"/>
    <n v="26.32"/>
    <n v="131.88"/>
    <n v="67"/>
    <n v="569"/>
    <n v="23"/>
    <n v="24.74"/>
    <n v="7.02"/>
    <n v="21.13"/>
    <n v="2011"/>
    <n v="400000"/>
    <n v="1800000"/>
  </r>
  <r>
    <n v="129"/>
    <s v="Zaheer Khan"/>
    <n v="2"/>
    <s v="IND"/>
    <x v="1"/>
    <s v="MI+"/>
    <x v="1"/>
    <n v="1114"/>
    <n v="288"/>
    <n v="790"/>
    <n v="73.55"/>
    <n v="278"/>
    <n v="35.4"/>
    <n v="0"/>
    <n v="99"/>
    <n v="23"/>
    <n v="9.9"/>
    <n v="91.67"/>
    <n v="1"/>
    <n v="1783"/>
    <n v="65"/>
    <n v="27.43"/>
    <n v="7.75"/>
    <n v="21.26"/>
    <n v="2008"/>
    <n v="200000"/>
    <n v="450000"/>
  </r>
  <r>
    <n v="130"/>
    <s v="Zoysa, DNT"/>
    <n v="2"/>
    <s v="SL"/>
    <x v="0"/>
    <s v="DC"/>
    <x v="1"/>
    <n v="288"/>
    <n v="64"/>
    <n v="343"/>
    <n v="95.81"/>
    <n v="108"/>
    <n v="39.4"/>
    <n v="0"/>
    <n v="11"/>
    <n v="10"/>
    <n v="11"/>
    <n v="122.22"/>
    <n v="0"/>
    <n v="99"/>
    <n v="2"/>
    <n v="49.5"/>
    <n v="9"/>
    <n v="33"/>
    <n v="2008"/>
    <n v="100000"/>
    <n v="1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LAYER TYP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NATIONALITY -" colHeaderCaption="">
  <location ref="A20:D26" firstHeaderRow="1" firstDataRow="2" firstDataCol="1"/>
  <pivotFields count="27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LAYER TYPES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20:D126" firstHeaderRow="0" firstDataRow="1" firstDataCol="1"/>
  <pivotFields count="3">
    <pivotField axis="axisRow" showAll="0">
      <items count="11">
        <item m="1" x="7"/>
        <item m="1" x="9"/>
        <item m="1" x="5"/>
        <item m="1" x="6"/>
        <item m="1" x="8"/>
        <item n="all players " x="0"/>
        <item n="all batsmen " x="1"/>
        <item n="all allrounders " x="2"/>
        <item n="all bowlers " x="3"/>
        <item n="all wicketkeepers " x="4"/>
        <item t="default"/>
      </items>
    </pivotField>
    <pivotField dataField="1" showAll="0"/>
    <pivotField dataField="1" showAll="0"/>
  </pivotFields>
  <rowFields count="1"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DOMESTIC PLAYER" fld="1" baseField="0" baseItem="0"/>
    <dataField name="INTERNATIONAL PLAYER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A131" totalsRowShown="0">
  <autoFilter ref="A1:AA131" xr:uid="{00000000-0009-0000-0100-000003000000}"/>
  <sortState xmlns:xlrd2="http://schemas.microsoft.com/office/spreadsheetml/2017/richdata2" ref="A2:AA131">
    <sortCondition ref="A2:A131"/>
  </sortState>
  <tableColumns count="27">
    <tableColumn id="1" xr3:uid="{00000000-0010-0000-0000-000001000000}" name="Sl.NO."/>
    <tableColumn id="2" xr3:uid="{00000000-0010-0000-0000-000002000000}" name="PLAYER NAME"/>
    <tableColumn id="7" xr3:uid="{00000000-0010-0000-0000-000007000000}" name="PLAYING ROLE"/>
    <tableColumn id="3" xr3:uid="{00000000-0010-0000-0000-000003000000}" name="AGE"/>
    <tableColumn id="4" xr3:uid="{00000000-0010-0000-0000-000004000000}" name="COUNTRY"/>
    <tableColumn id="5" xr3:uid="{00000000-0010-0000-0000-000005000000}" name="DOMESTIC/INTERNATIONAL">
      <calculatedColumnFormula>IF(E2="IND","DOMESTIC","INTERNATIONAL")</calculatedColumnFormula>
    </tableColumn>
    <tableColumn id="6" xr3:uid="{00000000-0010-0000-0000-000006000000}" name="TEAM"/>
    <tableColumn id="8" xr3:uid="{00000000-0010-0000-0000-000008000000}" name="T-RUNS"/>
    <tableColumn id="9" xr3:uid="{00000000-0010-0000-0000-000009000000}" name="T-WKTS"/>
    <tableColumn id="10" xr3:uid="{00000000-0010-0000-0000-00000A000000}" name="ODI-RUNS-S"/>
    <tableColumn id="11" xr3:uid="{00000000-0010-0000-0000-00000B000000}" name="ODI-SR-B"/>
    <tableColumn id="12" xr3:uid="{00000000-0010-0000-0000-00000C000000}" name="ODI-WKTS"/>
    <tableColumn id="13" xr3:uid="{00000000-0010-0000-0000-00000D000000}" name="ODI-SR-BL"/>
    <tableColumn id="14" xr3:uid="{00000000-0010-0000-0000-00000E000000}" name="CAPTAINCY EXP"/>
    <tableColumn id="15" xr3:uid="{00000000-0010-0000-0000-00000F000000}" name="RUNS-S"/>
    <tableColumn id="16" xr3:uid="{00000000-0010-0000-0000-000010000000}" name="HS"/>
    <tableColumn id="17" xr3:uid="{00000000-0010-0000-0000-000011000000}" name="AVE"/>
    <tableColumn id="18" xr3:uid="{00000000-0010-0000-0000-000012000000}" name="SR-B"/>
    <tableColumn id="19" xr3:uid="{00000000-0010-0000-0000-000013000000}" name="SIXERS"/>
    <tableColumn id="20" xr3:uid="{00000000-0010-0000-0000-000014000000}" name="RUNS-C"/>
    <tableColumn id="21" xr3:uid="{00000000-0010-0000-0000-000015000000}" name="WKTS"/>
    <tableColumn id="22" xr3:uid="{00000000-0010-0000-0000-000016000000}" name="AVE-BL"/>
    <tableColumn id="23" xr3:uid="{00000000-0010-0000-0000-000017000000}" name="ECON"/>
    <tableColumn id="24" xr3:uid="{00000000-0010-0000-0000-000018000000}" name="SR-BL"/>
    <tableColumn id="25" xr3:uid="{00000000-0010-0000-0000-000019000000}" name="AUCTION YEAR"/>
    <tableColumn id="26" xr3:uid="{00000000-0010-0000-0000-00001A000000}" name="BASE PRICE"/>
    <tableColumn id="27" xr3:uid="{00000000-0010-0000-0000-00001B000000}" name="SOLD PRI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Table30" displayName="Table30" ref="G273:H286" totalsRowShown="0" headerRowDxfId="113" dataDxfId="112" tableBorderDxfId="111">
  <autoFilter ref="G273:H286" xr:uid="{00000000-0009-0000-0100-00001E000000}"/>
  <tableColumns count="2">
    <tableColumn id="1" xr3:uid="{00000000-0010-0000-0900-000001000000}" name="PARAMETERS" dataDxfId="110"/>
    <tableColumn id="2" xr3:uid="{00000000-0010-0000-0900-000002000000}" name="VALUES" dataDxfId="10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A000000}" name="Table31" displayName="Table31" ref="C293:D306" totalsRowShown="0" headerRowDxfId="108" dataDxfId="107" tableBorderDxfId="106">
  <autoFilter ref="C293:D306" xr:uid="{00000000-0009-0000-0100-00001F000000}"/>
  <tableColumns count="2">
    <tableColumn id="1" xr3:uid="{00000000-0010-0000-0A00-000001000000}" name="PARAMETERS" dataDxfId="105"/>
    <tableColumn id="2" xr3:uid="{00000000-0010-0000-0A00-000002000000}" name="VALUES" dataDxfId="10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B000000}" name="Table32" displayName="Table32" ref="J273:K286" totalsRowShown="0" headerRowDxfId="103" dataDxfId="102" tableBorderDxfId="101">
  <autoFilter ref="J273:K286" xr:uid="{00000000-0009-0000-0100-000020000000}"/>
  <tableColumns count="2">
    <tableColumn id="1" xr3:uid="{00000000-0010-0000-0B00-000001000000}" name="PARAMETER" dataDxfId="100"/>
    <tableColumn id="2" xr3:uid="{00000000-0010-0000-0B00-000002000000}" name="VALUES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C000000}" name="Table33" displayName="Table33" ref="G293:H306" totalsRowShown="0" headerRowDxfId="98" dataDxfId="97" tableBorderDxfId="96">
  <autoFilter ref="G293:H306" xr:uid="{00000000-0009-0000-0100-000021000000}"/>
  <tableColumns count="2">
    <tableColumn id="1" xr3:uid="{00000000-0010-0000-0C00-000001000000}" name="PARAMETERS" dataDxfId="95"/>
    <tableColumn id="2" xr3:uid="{00000000-0010-0000-0C00-000002000000}" name="VALUES" dataDxfId="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D000000}" name="Table34" displayName="Table34" ref="J293:K306" totalsRowShown="0" headerRowDxfId="93" dataDxfId="92" tableBorderDxfId="91">
  <autoFilter ref="J293:K306" xr:uid="{00000000-0009-0000-0100-000022000000}"/>
  <tableColumns count="2">
    <tableColumn id="1" xr3:uid="{00000000-0010-0000-0D00-000001000000}" name="PARAMETERS" dataDxfId="90"/>
    <tableColumn id="2" xr3:uid="{00000000-0010-0000-0D00-000002000000}" name="VALUES" dataDxfId="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le35" displayName="Table35" ref="C315:D328" totalsRowShown="0" headerRowDxfId="88" dataDxfId="87" tableBorderDxfId="86">
  <autoFilter ref="C315:D328" xr:uid="{00000000-0009-0000-0100-000023000000}"/>
  <tableColumns count="2">
    <tableColumn id="1" xr3:uid="{00000000-0010-0000-0E00-000001000000}" name="PARAMETERS" dataDxfId="85"/>
    <tableColumn id="2" xr3:uid="{00000000-0010-0000-0E00-000002000000}" name="VALUES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F000000}" name="Table36" displayName="Table36" ref="G315:H328" totalsRowShown="0" headerRowDxfId="83" dataDxfId="82" tableBorderDxfId="81">
  <autoFilter ref="G315:H328" xr:uid="{00000000-0009-0000-0100-000024000000}"/>
  <tableColumns count="2">
    <tableColumn id="1" xr3:uid="{00000000-0010-0000-0F00-000001000000}" name="PARAMETERS" dataDxfId="80"/>
    <tableColumn id="2" xr3:uid="{00000000-0010-0000-0F00-000002000000}" name="VALUES" dataDxfId="7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0000000}" name="Table37" displayName="Table37" ref="J315:K328" totalsRowShown="0" headerRowDxfId="78" dataDxfId="77" tableBorderDxfId="76">
  <autoFilter ref="J315:K328" xr:uid="{00000000-0009-0000-0100-000025000000}"/>
  <tableColumns count="2">
    <tableColumn id="1" xr3:uid="{00000000-0010-0000-1000-000001000000}" name="PARAMETERS" dataDxfId="75"/>
    <tableColumn id="2" xr3:uid="{00000000-0010-0000-1000-000002000000}" name="VALUES" dataDxfId="7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1000000}" name="Table38" displayName="Table38" ref="C335:D348" totalsRowShown="0" headerRowDxfId="73" dataDxfId="72" tableBorderDxfId="71">
  <autoFilter ref="C335:D348" xr:uid="{00000000-0009-0000-0100-000026000000}"/>
  <tableColumns count="2">
    <tableColumn id="1" xr3:uid="{00000000-0010-0000-1100-000001000000}" name="PARAMTERS" dataDxfId="70"/>
    <tableColumn id="2" xr3:uid="{00000000-0010-0000-1100-000002000000}" name="VALUES" dataDxfId="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2000000}" name="Table39" displayName="Table39" ref="G335:H348" totalsRowShown="0" headerRowDxfId="68" dataDxfId="67" tableBorderDxfId="66">
  <autoFilter ref="G335:H348" xr:uid="{00000000-0009-0000-0100-000027000000}"/>
  <tableColumns count="2">
    <tableColumn id="1" xr3:uid="{00000000-0010-0000-1200-000001000000}" name="PARAMETERS" dataDxfId="65"/>
    <tableColumn id="2" xr3:uid="{00000000-0010-0000-1200-000002000000}" name="VALUES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9:M48" totalsRowShown="0" headerRowDxfId="163" dataDxfId="162">
  <autoFilter ref="A9:M48" xr:uid="{00000000-0009-0000-0100-000004000000}"/>
  <tableColumns count="13">
    <tableColumn id="1" xr3:uid="{00000000-0010-0000-0100-000001000000}" name="PLAYER NAME" dataDxfId="161"/>
    <tableColumn id="2" xr3:uid="{00000000-0010-0000-0100-000002000000}" name="DOMESTIC/INTERNATIONAL" dataDxfId="160"/>
    <tableColumn id="3" xr3:uid="{00000000-0010-0000-0100-000003000000}" name="TEST RUNS" dataDxfId="159"/>
    <tableColumn id="4" xr3:uid="{00000000-0010-0000-0100-000004000000}" name="ODI RUNS" dataDxfId="158"/>
    <tableColumn id="5" xr3:uid="{00000000-0010-0000-0100-000005000000}" name="ODI STRIKE RATE" dataDxfId="157"/>
    <tableColumn id="6" xr3:uid="{00000000-0010-0000-0100-000006000000}" name="CAPTAINCY EXP" dataDxfId="156"/>
    <tableColumn id="7" xr3:uid="{00000000-0010-0000-0100-000007000000}" name="RUNS-THIS SEASON" dataDxfId="155"/>
    <tableColumn id="8" xr3:uid="{00000000-0010-0000-0100-000008000000}" name="HIGH SCORE" dataDxfId="154"/>
    <tableColumn id="9" xr3:uid="{00000000-0010-0000-0100-000009000000}" name="AVERAGE- THIS SEASON" dataDxfId="153"/>
    <tableColumn id="10" xr3:uid="{00000000-0010-0000-0100-00000A000000}" name="STRIKE RATE- THIS SEASON" dataDxfId="152"/>
    <tableColumn id="11" xr3:uid="{00000000-0010-0000-0100-00000B000000}" name="SIXERS" dataDxfId="151"/>
    <tableColumn id="12" xr3:uid="{00000000-0010-0000-0100-00000C000000}" name="BASE PRICE" dataDxfId="150"/>
    <tableColumn id="13" xr3:uid="{00000000-0010-0000-0100-00000D000000}" name="SOLD PRICE" dataDxfId="1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3000000}" name="Table40" displayName="Table40" ref="J335:K348" totalsRowShown="0" headerRowDxfId="63" dataDxfId="62" tableBorderDxfId="61">
  <autoFilter ref="J335:K348" xr:uid="{00000000-0009-0000-0100-000028000000}"/>
  <tableColumns count="2">
    <tableColumn id="1" xr3:uid="{00000000-0010-0000-1300-000001000000}" name="PARAMETERS" dataDxfId="60"/>
    <tableColumn id="2" xr3:uid="{00000000-0010-0000-1300-000002000000}" name="VALUES" dataDxfId="5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9000000}" name="Table28" displayName="Table28" ref="A9:M21" totalsRowShown="0" headerRowDxfId="58" dataDxfId="57">
  <autoFilter ref="A9:M21" xr:uid="{00000000-0009-0000-0100-00001C000000}"/>
  <sortState xmlns:xlrd2="http://schemas.microsoft.com/office/spreadsheetml/2017/richdata2" ref="A10:M21">
    <sortCondition ref="B9:B21"/>
  </sortState>
  <tableColumns count="13">
    <tableColumn id="1" xr3:uid="{00000000-0010-0000-1900-000001000000}" name="PLAYER NAME" dataDxfId="56"/>
    <tableColumn id="2" xr3:uid="{00000000-0010-0000-1900-000002000000}" name="DOMESTIC/INTERNATIONAL" dataDxfId="55"/>
    <tableColumn id="3" xr3:uid="{00000000-0010-0000-1900-000003000000}" name="Test-RUNS" dataDxfId="54"/>
    <tableColumn id="4" xr3:uid="{00000000-0010-0000-1900-000004000000}" name="ODI-RUNS-S" dataDxfId="53"/>
    <tableColumn id="5" xr3:uid="{00000000-0010-0000-1900-000005000000}" name="ODI-SR-B" dataDxfId="52"/>
    <tableColumn id="6" xr3:uid="{00000000-0010-0000-1900-000006000000}" name="CAPTAINCY EXP" dataDxfId="51"/>
    <tableColumn id="7" xr3:uid="{00000000-0010-0000-1900-000007000000}" name="RUNS-S" dataDxfId="50"/>
    <tableColumn id="8" xr3:uid="{00000000-0010-0000-1900-000008000000}" name="HS" dataDxfId="49"/>
    <tableColumn id="9" xr3:uid="{00000000-0010-0000-1900-000009000000}" name="AVE" dataDxfId="48"/>
    <tableColumn id="10" xr3:uid="{00000000-0010-0000-1900-00000A000000}" name="SR-B" dataDxfId="47"/>
    <tableColumn id="11" xr3:uid="{00000000-0010-0000-1900-00000B000000}" name="SIXERS" dataDxfId="46"/>
    <tableColumn id="12" xr3:uid="{00000000-0010-0000-1900-00000C000000}" name="BASE PRICE" dataDxfId="45"/>
    <tableColumn id="13" xr3:uid="{00000000-0010-0000-1900-00000D000000}" name="SOLD PRICE" dataDxfId="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A000000}" name="Table43" displayName="Table43" ref="A7:T42" totalsRowShown="0" headerRowDxfId="43" dataDxfId="42">
  <autoFilter ref="A7:T42" xr:uid="{00000000-0009-0000-0100-00002B000000}"/>
  <sortState xmlns:xlrd2="http://schemas.microsoft.com/office/spreadsheetml/2017/richdata2" ref="A8:T42">
    <sortCondition ref="B7:B42"/>
  </sortState>
  <tableColumns count="20">
    <tableColumn id="1" xr3:uid="{00000000-0010-0000-1A00-000001000000}" name="PLAYER NAME" dataDxfId="41"/>
    <tableColumn id="2" xr3:uid="{00000000-0010-0000-1A00-000002000000}" name="DOMESTIC/INTERNATIONAL" dataDxfId="40"/>
    <tableColumn id="4" xr3:uid="{00000000-0010-0000-1A00-000004000000}" name="T-RUNS" dataDxfId="39"/>
    <tableColumn id="5" xr3:uid="{00000000-0010-0000-1A00-000005000000}" name="T-WKTS" dataDxfId="38"/>
    <tableColumn id="6" xr3:uid="{00000000-0010-0000-1A00-000006000000}" name="ODI-RUNS-S" dataDxfId="37"/>
    <tableColumn id="7" xr3:uid="{00000000-0010-0000-1A00-000007000000}" name="ODI-SR-B" dataDxfId="36"/>
    <tableColumn id="8" xr3:uid="{00000000-0010-0000-1A00-000008000000}" name="ODI-WKTS" dataDxfId="35"/>
    <tableColumn id="9" xr3:uid="{00000000-0010-0000-1A00-000009000000}" name="ODI-SR-BL" dataDxfId="34"/>
    <tableColumn id="10" xr3:uid="{00000000-0010-0000-1A00-00000A000000}" name="CAPTAINCY EXP" dataDxfId="33"/>
    <tableColumn id="11" xr3:uid="{00000000-0010-0000-1A00-00000B000000}" name="RUNS-S" dataDxfId="32"/>
    <tableColumn id="12" xr3:uid="{00000000-0010-0000-1A00-00000C000000}" name="HS" dataDxfId="31"/>
    <tableColumn id="13" xr3:uid="{00000000-0010-0000-1A00-00000D000000}" name="AVE" dataDxfId="30"/>
    <tableColumn id="14" xr3:uid="{00000000-0010-0000-1A00-00000E000000}" name="SR-B" dataDxfId="29"/>
    <tableColumn id="15" xr3:uid="{00000000-0010-0000-1A00-00000F000000}" name="SIXERS" dataDxfId="28"/>
    <tableColumn id="17" xr3:uid="{00000000-0010-0000-1A00-000011000000}" name="WKTS" dataDxfId="27"/>
    <tableColumn id="18" xr3:uid="{00000000-0010-0000-1A00-000012000000}" name="AVE-BL" dataDxfId="26"/>
    <tableColumn id="19" xr3:uid="{00000000-0010-0000-1A00-000013000000}" name="ECON" dataDxfId="25"/>
    <tableColumn id="20" xr3:uid="{00000000-0010-0000-1A00-000014000000}" name="SR-BL" dataDxfId="24"/>
    <tableColumn id="22" xr3:uid="{00000000-0010-0000-1A00-000016000000}" name="BASE PRICE" dataDxfId="23"/>
    <tableColumn id="23" xr3:uid="{00000000-0010-0000-1A00-000017000000}" name="SOLD PRICE" dataDxfId="2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4000000}" name="Table9" displayName="Table9" ref="B16:D69" totalsRowShown="0">
  <autoFilter ref="B16:D69" xr:uid="{00000000-0009-0000-0100-000009000000}"/>
  <tableColumns count="3">
    <tableColumn id="1" xr3:uid="{00000000-0010-0000-1400-000001000000}" name="PLAYER NAME"/>
    <tableColumn id="2" xr3:uid="{00000000-0010-0000-1400-000002000000}" name="PLAYING ROLE"/>
    <tableColumn id="3" xr3:uid="{00000000-0010-0000-1400-000003000000}" name="SIXERS" dataDxfId="2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5000000}" name="Table10" displayName="Table10" ref="H16:J93" totalsRowShown="0">
  <autoFilter ref="H16:J93" xr:uid="{00000000-0009-0000-0100-00000A000000}"/>
  <tableColumns count="3">
    <tableColumn id="1" xr3:uid="{00000000-0010-0000-1500-000001000000}" name="PLAYER NAME"/>
    <tableColumn id="2" xr3:uid="{00000000-0010-0000-1500-000002000000}" name="PLAYING ROLE"/>
    <tableColumn id="3" xr3:uid="{00000000-0010-0000-1500-000003000000}" name="SIXERS" dataDxfId="2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Table17" displayName="Table17" ref="E16:F21" totalsRowShown="0" tableBorderDxfId="19">
  <autoFilter ref="E16:F21" xr:uid="{00000000-0009-0000-0100-000011000000}"/>
  <tableColumns count="2">
    <tableColumn id="1" xr3:uid="{00000000-0010-0000-1600-000001000000}" name="Parameters" dataDxfId="18"/>
    <tableColumn id="2" xr3:uid="{00000000-0010-0000-1600-000002000000}" name="Average values" dataDxfId="1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7000000}" name="Table18" displayName="Table18" ref="K16:L21" totalsRowShown="0" tableBorderDxfId="16">
  <autoFilter ref="K16:L21" xr:uid="{00000000-0009-0000-0100-000012000000}"/>
  <tableColumns count="2">
    <tableColumn id="1" xr3:uid="{00000000-0010-0000-1700-000001000000}" name="Parameters" dataDxfId="15"/>
    <tableColumn id="2" xr3:uid="{00000000-0010-0000-1700-000002000000}" name="Average values" dataDxfId="1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8000000}" name="Table1721" displayName="Table1721" ref="B113:D118" totalsRowShown="0" tableBorderDxfId="13">
  <autoFilter ref="B113:D118" xr:uid="{00000000-0009-0000-0100-000014000000}"/>
  <tableColumns count="3">
    <tableColumn id="1" xr3:uid="{00000000-0010-0000-1800-000001000000}" name="Parameters" dataDxfId="12"/>
    <tableColumn id="2" xr3:uid="{00000000-0010-0000-1800-000002000000}" name="DOMESTIC" dataDxfId="11"/>
    <tableColumn id="3" xr3:uid="{00000000-0010-0000-1800-000003000000}" name="INTERNATIONAL" dataDxfId="1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24B77-7B8B-4029-A6B4-1D83EA0F39B8}" name="Table292" displayName="Table292" ref="B6:C19" totalsRowShown="0" headerRowDxfId="9" dataDxfId="8" tableBorderDxfId="7">
  <autoFilter ref="B6:C19" xr:uid="{73D24B77-7B8B-4029-A6B4-1D83EA0F39B8}"/>
  <tableColumns count="2">
    <tableColumn id="1" xr3:uid="{6696C2D2-216D-449B-B19F-63B5DC6EC38E}" name="PARAMETERS" dataDxfId="6"/>
    <tableColumn id="2" xr3:uid="{B60AC6B6-0051-49F4-9FAD-543544C0BD3A}" name="VALUES" dataDxfId="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9D308-3F5C-4C01-AD80-E0B5C010E631}" name="Table353" displayName="Table353" ref="E6:F19" totalsRowShown="0" headerRowDxfId="4" dataDxfId="3" tableBorderDxfId="2">
  <autoFilter ref="E6:F19" xr:uid="{3D09D308-3F5C-4C01-AD80-E0B5C010E631}"/>
  <tableColumns count="2">
    <tableColumn id="1" xr3:uid="{FE1AC9C2-7A59-4182-BCC5-DF7CD7434A3B}" name="PARAMETERS" dataDxfId="1"/>
    <tableColumn id="2" xr3:uid="{7F03D407-B897-4CDD-984E-D41072D8C429}" name="VALU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2000000}" name="Table22" displayName="Table22" ref="C231:D244" totalsRowShown="0" headerRowDxfId="148" dataDxfId="147" tableBorderDxfId="146">
  <autoFilter ref="C231:D244" xr:uid="{00000000-0009-0000-0100-000016000000}"/>
  <tableColumns count="2">
    <tableColumn id="1" xr3:uid="{00000000-0010-0000-0200-000001000000}" name="PARAMETERS" dataDxfId="145"/>
    <tableColumn id="2" xr3:uid="{00000000-0010-0000-0200-000002000000}" name="VALUES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3000000}" name="Table23" displayName="Table23" ref="G231:H244" totalsRowShown="0" headerRowDxfId="143" dataDxfId="142" tableBorderDxfId="141">
  <autoFilter ref="G231:H244" xr:uid="{00000000-0009-0000-0100-000017000000}"/>
  <tableColumns count="2">
    <tableColumn id="1" xr3:uid="{00000000-0010-0000-0300-000001000000}" name="PARAMETERS" dataDxfId="140"/>
    <tableColumn id="2" xr3:uid="{00000000-0010-0000-0300-000002000000}" name="VALUES" dataDxfId="1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Table24" displayName="Table24" ref="J231:K244" totalsRowShown="0" headerRowDxfId="138" dataDxfId="137" tableBorderDxfId="136">
  <autoFilter ref="J231:K244" xr:uid="{00000000-0009-0000-0100-000018000000}"/>
  <tableColumns count="2">
    <tableColumn id="1" xr3:uid="{00000000-0010-0000-0400-000001000000}" name="PARAMETERS" dataDxfId="135"/>
    <tableColumn id="2" xr3:uid="{00000000-0010-0000-0400-000002000000}" name="VALUES" dataDxfId="1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le25" displayName="Table25" ref="C251:D264" totalsRowShown="0" headerRowDxfId="133" dataDxfId="132" tableBorderDxfId="131">
  <autoFilter ref="C251:D264" xr:uid="{00000000-0009-0000-0100-000019000000}"/>
  <tableColumns count="2">
    <tableColumn id="1" xr3:uid="{00000000-0010-0000-0500-000001000000}" name="PARAMETERS" dataDxfId="130"/>
    <tableColumn id="2" xr3:uid="{00000000-0010-0000-0500-000002000000}" name="VALUES" dataDxfId="1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6000000}" name="Table26" displayName="Table26" ref="G251:H264" totalsRowShown="0" headerRowDxfId="128" dataDxfId="127" tableBorderDxfId="126">
  <autoFilter ref="G251:H264" xr:uid="{00000000-0009-0000-0100-00001A000000}"/>
  <tableColumns count="2">
    <tableColumn id="1" xr3:uid="{00000000-0010-0000-0600-000001000000}" name="PARAMETERS" dataDxfId="125"/>
    <tableColumn id="2" xr3:uid="{00000000-0010-0000-0600-000002000000}" name="VALUES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7000000}" name="Table27" displayName="Table27" ref="J251:K264" totalsRowShown="0" headerRowDxfId="123" dataDxfId="122" tableBorderDxfId="121">
  <autoFilter ref="J251:K264" xr:uid="{00000000-0009-0000-0100-00001B000000}"/>
  <tableColumns count="2">
    <tableColumn id="1" xr3:uid="{00000000-0010-0000-0700-000001000000}" name="PARAMETERS" dataDxfId="120"/>
    <tableColumn id="2" xr3:uid="{00000000-0010-0000-0700-000002000000}" name="VALUES" dataDxfId="1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8000000}" name="Table29" displayName="Table29" ref="C273:D286" totalsRowShown="0" headerRowDxfId="118" dataDxfId="117" tableBorderDxfId="116">
  <autoFilter ref="C273:D286" xr:uid="{00000000-0009-0000-0100-00001D000000}"/>
  <tableColumns count="2">
    <tableColumn id="1" xr3:uid="{00000000-0010-0000-0800-000001000000}" name="PARAMETERS" dataDxfId="115"/>
    <tableColumn id="2" xr3:uid="{00000000-0010-0000-0800-000002000000}" name="VALUES" dataDxfId="1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drawing" Target="../drawings/drawing7.xml"/><Relationship Id="rId7" Type="http://schemas.openxmlformats.org/officeDocument/2006/relationships/table" Target="../tables/table2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drawing" Target="../drawings/drawing3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BA67-CC1D-4453-A89C-74FE32B304C4}">
  <dimension ref="A1:O101"/>
  <sheetViews>
    <sheetView showGridLines="0" tabSelected="1" zoomScale="104" zoomScaleNormal="104" workbookViewId="0">
      <selection activeCell="E13" sqref="E13"/>
    </sheetView>
  </sheetViews>
  <sheetFormatPr defaultRowHeight="14.5" x14ac:dyDescent="0.35"/>
  <cols>
    <col min="1" max="1" width="13.81640625" customWidth="1"/>
    <col min="5" max="5" width="34.1796875" customWidth="1"/>
    <col min="6" max="6" width="22.453125" customWidth="1"/>
    <col min="7" max="7" width="12" customWidth="1"/>
    <col min="8" max="8" width="10.81640625" customWidth="1"/>
    <col min="9" max="9" width="1.453125" customWidth="1"/>
    <col min="11" max="11" width="10.81640625" customWidth="1"/>
    <col min="12" max="12" width="9.81640625" customWidth="1"/>
    <col min="13" max="13" width="2.81640625" customWidth="1"/>
    <col min="14" max="14" width="11.453125" customWidth="1"/>
    <col min="15" max="15" width="14.26953125" customWidth="1"/>
  </cols>
  <sheetData>
    <row r="1" spans="1:15" x14ac:dyDescent="0.35">
      <c r="A1" s="39" t="s">
        <v>307</v>
      </c>
      <c r="B1" s="39"/>
      <c r="C1" s="39"/>
      <c r="D1" s="39"/>
      <c r="E1" s="39"/>
      <c r="F1" s="39"/>
      <c r="G1" s="39"/>
      <c r="H1" s="39"/>
      <c r="I1" s="39"/>
      <c r="J1" s="39"/>
      <c r="K1" s="4"/>
    </row>
    <row r="2" spans="1:15" x14ac:dyDescent="0.35">
      <c r="A2" s="39" t="s">
        <v>427</v>
      </c>
      <c r="B2" s="39"/>
      <c r="C2" s="39"/>
      <c r="D2" s="39" t="s">
        <v>428</v>
      </c>
      <c r="E2" s="39"/>
      <c r="F2" s="39"/>
      <c r="G2" s="39" t="s">
        <v>308</v>
      </c>
      <c r="H2" s="39"/>
      <c r="I2" s="39"/>
      <c r="J2" s="39"/>
      <c r="K2" s="4"/>
    </row>
    <row r="3" spans="1:15" ht="21" customHeight="1" x14ac:dyDescent="0.35">
      <c r="A3" s="66" t="s">
        <v>429</v>
      </c>
      <c r="B3" s="30"/>
      <c r="C3" s="30"/>
      <c r="D3" s="30"/>
      <c r="E3" s="30"/>
      <c r="F3" s="30"/>
      <c r="G3" s="30"/>
      <c r="H3" s="30"/>
      <c r="I3" s="30"/>
      <c r="J3" s="30"/>
    </row>
    <row r="4" spans="1:15" x14ac:dyDescent="0.35">
      <c r="A4" s="67" t="s">
        <v>430</v>
      </c>
    </row>
    <row r="5" spans="1:15" x14ac:dyDescent="0.35">
      <c r="A5" s="67"/>
    </row>
    <row r="6" spans="1:15" x14ac:dyDescent="0.35">
      <c r="A6" s="67"/>
    </row>
    <row r="7" spans="1:15" x14ac:dyDescent="0.35">
      <c r="A7" s="24" t="s">
        <v>309</v>
      </c>
      <c r="B7" s="13"/>
      <c r="G7" s="24" t="s">
        <v>310</v>
      </c>
      <c r="H7" s="13"/>
    </row>
    <row r="8" spans="1:15" ht="13.5" customHeight="1" x14ac:dyDescent="0.35"/>
    <row r="9" spans="1:15" ht="16" customHeight="1" x14ac:dyDescent="0.35">
      <c r="L9" s="31"/>
      <c r="N9" s="33"/>
      <c r="O9" s="15"/>
    </row>
    <row r="10" spans="1:15" x14ac:dyDescent="0.35">
      <c r="K10" s="32"/>
      <c r="N10" s="34"/>
    </row>
    <row r="11" spans="1:15" x14ac:dyDescent="0.35">
      <c r="K11" s="15"/>
      <c r="L11" s="15"/>
      <c r="N11" s="15"/>
      <c r="O11" s="15"/>
    </row>
    <row r="12" spans="1:15" x14ac:dyDescent="0.35">
      <c r="K12" s="15"/>
      <c r="L12" s="15"/>
      <c r="N12" s="15"/>
      <c r="O12" s="15"/>
    </row>
    <row r="13" spans="1:15" x14ac:dyDescent="0.35">
      <c r="K13" s="15"/>
      <c r="L13" s="15"/>
      <c r="N13" s="15"/>
      <c r="O13" s="15"/>
    </row>
    <row r="14" spans="1:15" x14ac:dyDescent="0.35">
      <c r="K14" s="15"/>
      <c r="L14" s="15"/>
      <c r="N14" s="15"/>
      <c r="O14" s="15"/>
    </row>
    <row r="15" spans="1:15" x14ac:dyDescent="0.35">
      <c r="K15" s="15"/>
      <c r="L15" s="15"/>
      <c r="N15" s="15"/>
      <c r="O15" s="15"/>
    </row>
    <row r="16" spans="1:15" x14ac:dyDescent="0.35">
      <c r="K16" s="15"/>
      <c r="L16" s="15"/>
      <c r="N16" s="15"/>
      <c r="O16" s="15"/>
    </row>
    <row r="17" spans="1:15" x14ac:dyDescent="0.35">
      <c r="K17" s="15"/>
      <c r="L17" s="15"/>
      <c r="N17" s="15"/>
      <c r="O17" s="15"/>
    </row>
    <row r="18" spans="1:15" x14ac:dyDescent="0.35">
      <c r="K18" s="26"/>
      <c r="L18" s="26"/>
    </row>
    <row r="21" spans="1:15" x14ac:dyDescent="0.35">
      <c r="A21" s="24" t="s">
        <v>311</v>
      </c>
      <c r="G21" s="24" t="s">
        <v>312</v>
      </c>
      <c r="H21" s="13"/>
    </row>
    <row r="35" spans="1:8" x14ac:dyDescent="0.35">
      <c r="A35" s="24" t="s">
        <v>313</v>
      </c>
      <c r="B35" s="13"/>
      <c r="G35" s="13"/>
      <c r="H35" s="35" t="s">
        <v>319</v>
      </c>
    </row>
    <row r="55" spans="1:1" x14ac:dyDescent="0.35">
      <c r="A55" t="s">
        <v>353</v>
      </c>
    </row>
    <row r="88" spans="11:12" ht="28.5" x14ac:dyDescent="0.65">
      <c r="K88" s="37"/>
    </row>
    <row r="89" spans="11:12" x14ac:dyDescent="0.35">
      <c r="K89" s="38"/>
    </row>
    <row r="90" spans="11:12" x14ac:dyDescent="0.35">
      <c r="K90" s="36"/>
      <c r="L90" s="28"/>
    </row>
    <row r="92" spans="11:12" x14ac:dyDescent="0.35">
      <c r="L92" s="13"/>
    </row>
    <row r="96" spans="11:12" ht="17.149999999999999" customHeight="1" x14ac:dyDescent="0.35"/>
    <row r="97" spans="13:14" ht="25" customHeight="1" x14ac:dyDescent="0.35">
      <c r="N97" s="27"/>
    </row>
    <row r="98" spans="13:14" ht="8.5" customHeight="1" x14ac:dyDescent="0.35"/>
    <row r="99" spans="13:14" ht="14.5" customHeight="1" x14ac:dyDescent="0.35">
      <c r="M99" s="29"/>
    </row>
    <row r="100" spans="13:14" x14ac:dyDescent="0.35">
      <c r="M100" s="13"/>
    </row>
    <row r="101" spans="13:14" x14ac:dyDescent="0.35">
      <c r="M101" s="1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26"/>
  <sheetViews>
    <sheetView zoomScale="55" zoomScaleNormal="55" workbookViewId="0">
      <selection activeCell="F3" sqref="F3"/>
    </sheetView>
  </sheetViews>
  <sheetFormatPr defaultRowHeight="14.5" x14ac:dyDescent="0.35"/>
  <cols>
    <col min="2" max="2" width="24.1796875" customWidth="1"/>
    <col min="3" max="3" width="16.453125" bestFit="1" customWidth="1"/>
    <col min="4" max="4" width="21.26953125" bestFit="1" customWidth="1"/>
    <col min="5" max="5" width="38.1796875" style="3" customWidth="1"/>
    <col min="6" max="6" width="43.81640625" customWidth="1"/>
    <col min="7" max="7" width="30.26953125" customWidth="1"/>
    <col min="8" max="8" width="19.1796875" customWidth="1"/>
    <col min="9" max="9" width="15.81640625" customWidth="1"/>
    <col min="10" max="10" width="9.26953125" style="3" customWidth="1"/>
    <col min="11" max="11" width="42.54296875" style="3" customWidth="1"/>
    <col min="12" max="12" width="16" style="3" customWidth="1"/>
  </cols>
  <sheetData>
    <row r="3" spans="2:12" ht="158.5" customHeight="1" x14ac:dyDescent="0.65">
      <c r="B3" s="21" t="s">
        <v>201</v>
      </c>
      <c r="C3" s="6"/>
      <c r="E3" s="22" t="s">
        <v>200</v>
      </c>
    </row>
    <row r="5" spans="2:12" ht="26" x14ac:dyDescent="0.6">
      <c r="C5" s="5" t="s">
        <v>202</v>
      </c>
      <c r="E5" s="23" t="s">
        <v>233</v>
      </c>
      <c r="F5" s="4" t="s">
        <v>203</v>
      </c>
      <c r="G5" s="4"/>
      <c r="H5" s="4"/>
      <c r="I5" s="4"/>
      <c r="J5" s="23"/>
      <c r="K5" s="23"/>
    </row>
    <row r="6" spans="2:12" x14ac:dyDescent="0.35">
      <c r="E6" s="23"/>
      <c r="F6" s="4" t="s">
        <v>204</v>
      </c>
      <c r="G6" s="4"/>
      <c r="H6" s="4"/>
      <c r="I6" s="4"/>
      <c r="J6" s="23"/>
      <c r="K6" s="23"/>
    </row>
    <row r="7" spans="2:12" x14ac:dyDescent="0.35">
      <c r="E7" s="23"/>
      <c r="F7" s="4" t="s">
        <v>205</v>
      </c>
      <c r="G7" s="4"/>
      <c r="H7" s="4"/>
      <c r="I7" s="4"/>
      <c r="J7" s="23"/>
      <c r="K7" s="23"/>
    </row>
    <row r="8" spans="2:12" x14ac:dyDescent="0.35">
      <c r="E8" s="23"/>
      <c r="F8" s="4" t="s">
        <v>206</v>
      </c>
      <c r="G8" s="4"/>
      <c r="H8" s="4"/>
      <c r="I8" s="4"/>
      <c r="J8" s="23"/>
      <c r="K8" s="23"/>
    </row>
    <row r="9" spans="2:12" x14ac:dyDescent="0.35">
      <c r="E9" s="23"/>
      <c r="F9" s="4" t="s">
        <v>209</v>
      </c>
      <c r="G9" s="4"/>
      <c r="H9" s="4"/>
      <c r="I9" s="4"/>
      <c r="J9" s="23"/>
      <c r="K9" s="23"/>
    </row>
    <row r="10" spans="2:12" x14ac:dyDescent="0.35">
      <c r="E10" s="23"/>
      <c r="F10" s="4" t="s">
        <v>234</v>
      </c>
      <c r="G10" s="4"/>
      <c r="H10" s="4"/>
      <c r="I10" s="4"/>
      <c r="J10" s="23"/>
      <c r="K10" s="23"/>
    </row>
    <row r="11" spans="2:12" x14ac:dyDescent="0.35">
      <c r="E11" s="23"/>
      <c r="F11" s="4"/>
      <c r="G11" s="4"/>
      <c r="H11" s="4"/>
      <c r="I11" s="4"/>
      <c r="J11" s="23"/>
      <c r="K11" s="23"/>
    </row>
    <row r="14" spans="2:12" ht="29.5" customHeight="1" x14ac:dyDescent="0.35">
      <c r="B14" s="24" t="s">
        <v>231</v>
      </c>
      <c r="H14" s="24" t="s">
        <v>232</v>
      </c>
    </row>
    <row r="16" spans="2:12" x14ac:dyDescent="0.35">
      <c r="B16" t="s">
        <v>1</v>
      </c>
      <c r="C16" t="s">
        <v>5</v>
      </c>
      <c r="D16" t="s">
        <v>17</v>
      </c>
      <c r="E16" s="3" t="s">
        <v>219</v>
      </c>
      <c r="F16" s="10" t="s">
        <v>218</v>
      </c>
      <c r="H16" t="s">
        <v>1</v>
      </c>
      <c r="I16" t="s">
        <v>5</v>
      </c>
      <c r="J16" s="3" t="s">
        <v>17</v>
      </c>
      <c r="K16" s="3" t="s">
        <v>219</v>
      </c>
      <c r="L16" s="10" t="s">
        <v>218</v>
      </c>
    </row>
    <row r="17" spans="2:12" x14ac:dyDescent="0.35">
      <c r="B17" t="s">
        <v>34</v>
      </c>
      <c r="C17" t="s">
        <v>33</v>
      </c>
      <c r="D17" s="3">
        <v>5</v>
      </c>
      <c r="E17" s="7" t="s">
        <v>207</v>
      </c>
      <c r="F17" s="11">
        <f>AVERAGE(Table9[SIXERS])</f>
        <v>21.471698113207548</v>
      </c>
      <c r="H17" t="s">
        <v>26</v>
      </c>
      <c r="I17" t="s">
        <v>29</v>
      </c>
      <c r="J17" s="3">
        <v>0</v>
      </c>
      <c r="K17" s="7" t="s">
        <v>210</v>
      </c>
      <c r="L17" s="11">
        <f>AVERAGE(Table10[SIXERS])</f>
        <v>15.090909090909092</v>
      </c>
    </row>
    <row r="18" spans="2:12" x14ac:dyDescent="0.35">
      <c r="B18" t="s">
        <v>37</v>
      </c>
      <c r="C18" t="s">
        <v>33</v>
      </c>
      <c r="D18" s="3">
        <v>0</v>
      </c>
      <c r="E18" s="8" t="s">
        <v>208</v>
      </c>
      <c r="F18" s="11">
        <f>AVERAGEIF(Table9[PLAYING ROLE],"Batsman",Table9[SIXERS])</f>
        <v>40.111111111111114</v>
      </c>
      <c r="H18" t="s">
        <v>30</v>
      </c>
      <c r="I18" t="s">
        <v>33</v>
      </c>
      <c r="J18" s="3">
        <v>0</v>
      </c>
      <c r="K18" s="8" t="s">
        <v>211</v>
      </c>
      <c r="L18" s="11">
        <f>AVERAGEIF(Table10[PLAYING ROLE],"Batsman",Table10[SIXERS])</f>
        <v>18.333333333333332</v>
      </c>
    </row>
    <row r="19" spans="2:12" x14ac:dyDescent="0.35">
      <c r="B19" t="s">
        <v>39</v>
      </c>
      <c r="C19" t="s">
        <v>40</v>
      </c>
      <c r="D19" s="3">
        <v>28</v>
      </c>
      <c r="E19" s="8" t="s">
        <v>212</v>
      </c>
      <c r="F19" s="11">
        <f>AVERAGEIF(Table9[PLAYING ROLE],"Allrounder",Table9[SIXERS])</f>
        <v>26.142857142857142</v>
      </c>
      <c r="H19" t="s">
        <v>41</v>
      </c>
      <c r="I19" t="s">
        <v>40</v>
      </c>
      <c r="J19" s="3">
        <v>0</v>
      </c>
      <c r="K19" s="8" t="s">
        <v>215</v>
      </c>
      <c r="L19" s="11">
        <f>AVERAGEIF(Table10[PLAYING ROLE],"allrounder",Table10[SIXERS])</f>
        <v>18.571428571428573</v>
      </c>
    </row>
    <row r="20" spans="2:12" x14ac:dyDescent="0.35">
      <c r="B20" t="s">
        <v>43</v>
      </c>
      <c r="C20" t="s">
        <v>33</v>
      </c>
      <c r="D20" s="3">
        <v>1</v>
      </c>
      <c r="E20" s="8" t="s">
        <v>213</v>
      </c>
      <c r="F20" s="11">
        <f>AVERAGEIF(Table9[PLAYING ROLE],"Bowler",Table9[SIXERS])</f>
        <v>2.6956521739130435</v>
      </c>
      <c r="H20" t="s">
        <v>45</v>
      </c>
      <c r="I20" t="s">
        <v>33</v>
      </c>
      <c r="J20" s="3">
        <v>1</v>
      </c>
      <c r="K20" s="8" t="s">
        <v>216</v>
      </c>
      <c r="L20" s="11">
        <f>AVERAGEIF(Table10[PLAYING ROLE],"bowler",Table10[SIXERS])</f>
        <v>1.5714285714285714</v>
      </c>
    </row>
    <row r="21" spans="2:12" x14ac:dyDescent="0.35">
      <c r="B21" t="s">
        <v>55</v>
      </c>
      <c r="C21" t="s">
        <v>29</v>
      </c>
      <c r="D21" s="3">
        <v>9</v>
      </c>
      <c r="E21" s="8" t="s">
        <v>214</v>
      </c>
      <c r="F21" s="12">
        <f>AVERAGEIF(Table9[PLAYING ROLE],"w. keeper",Table9[SIXERS])</f>
        <v>34.200000000000003</v>
      </c>
      <c r="H21" t="s">
        <v>46</v>
      </c>
      <c r="I21" t="s">
        <v>29</v>
      </c>
      <c r="J21" s="3">
        <v>3</v>
      </c>
      <c r="K21" s="8" t="s">
        <v>217</v>
      </c>
      <c r="L21" s="12">
        <f>AVERAGEIF(Table10[PLAYING ROLE],"w. keeper",Table10[SIXERS])</f>
        <v>32</v>
      </c>
    </row>
    <row r="22" spans="2:12" x14ac:dyDescent="0.35">
      <c r="B22" t="s">
        <v>58</v>
      </c>
      <c r="C22" t="s">
        <v>40</v>
      </c>
      <c r="D22" s="3">
        <v>36</v>
      </c>
      <c r="H22" t="s">
        <v>48</v>
      </c>
      <c r="I22" t="s">
        <v>50</v>
      </c>
      <c r="J22" s="3">
        <v>13</v>
      </c>
    </row>
    <row r="23" spans="2:12" x14ac:dyDescent="0.35">
      <c r="B23" t="s">
        <v>59</v>
      </c>
      <c r="C23" t="s">
        <v>50</v>
      </c>
      <c r="D23" s="3">
        <v>64</v>
      </c>
      <c r="H23" t="s">
        <v>51</v>
      </c>
      <c r="I23" t="s">
        <v>29</v>
      </c>
      <c r="J23" s="3">
        <v>38</v>
      </c>
    </row>
    <row r="24" spans="2:12" x14ac:dyDescent="0.35">
      <c r="B24" t="s">
        <v>62</v>
      </c>
      <c r="C24" t="s">
        <v>33</v>
      </c>
      <c r="D24" s="3">
        <v>0</v>
      </c>
      <c r="H24" t="s">
        <v>54</v>
      </c>
      <c r="I24" t="s">
        <v>40</v>
      </c>
      <c r="J24" s="3">
        <v>0</v>
      </c>
    </row>
    <row r="25" spans="2:12" x14ac:dyDescent="0.35">
      <c r="B25" t="s">
        <v>64</v>
      </c>
      <c r="C25" t="s">
        <v>40</v>
      </c>
      <c r="D25" s="3">
        <v>23</v>
      </c>
      <c r="H25" t="s">
        <v>56</v>
      </c>
      <c r="I25" t="s">
        <v>50</v>
      </c>
      <c r="J25" s="3">
        <v>42</v>
      </c>
    </row>
    <row r="26" spans="2:12" x14ac:dyDescent="0.35">
      <c r="B26" t="s">
        <v>74</v>
      </c>
      <c r="C26" t="s">
        <v>40</v>
      </c>
      <c r="D26" s="3">
        <v>32</v>
      </c>
      <c r="H26" t="s">
        <v>60</v>
      </c>
      <c r="I26" t="s">
        <v>29</v>
      </c>
      <c r="J26" s="3">
        <v>24</v>
      </c>
    </row>
    <row r="27" spans="2:12" x14ac:dyDescent="0.35">
      <c r="B27" t="s">
        <v>75</v>
      </c>
      <c r="C27" t="s">
        <v>40</v>
      </c>
      <c r="D27" s="3">
        <v>42</v>
      </c>
      <c r="H27" t="s">
        <v>65</v>
      </c>
      <c r="I27" t="s">
        <v>40</v>
      </c>
      <c r="J27" s="3">
        <v>35</v>
      </c>
    </row>
    <row r="28" spans="2:12" x14ac:dyDescent="0.35">
      <c r="B28" t="s">
        <v>80</v>
      </c>
      <c r="C28" t="s">
        <v>33</v>
      </c>
      <c r="D28" s="3">
        <v>5</v>
      </c>
      <c r="H28" t="s">
        <v>66</v>
      </c>
      <c r="I28" t="s">
        <v>33</v>
      </c>
      <c r="J28" s="3">
        <v>0</v>
      </c>
    </row>
    <row r="29" spans="2:12" x14ac:dyDescent="0.35">
      <c r="B29" t="s">
        <v>81</v>
      </c>
      <c r="C29" t="s">
        <v>33</v>
      </c>
      <c r="D29" s="3">
        <v>22</v>
      </c>
      <c r="H29" t="s">
        <v>68</v>
      </c>
      <c r="I29" t="s">
        <v>33</v>
      </c>
      <c r="J29" s="3">
        <v>0</v>
      </c>
    </row>
    <row r="30" spans="2:12" x14ac:dyDescent="0.35">
      <c r="B30" t="s">
        <v>90</v>
      </c>
      <c r="C30" t="s">
        <v>29</v>
      </c>
      <c r="D30" s="3">
        <v>35</v>
      </c>
      <c r="H30" t="s">
        <v>70</v>
      </c>
      <c r="I30" t="s">
        <v>40</v>
      </c>
      <c r="J30" s="3">
        <v>3</v>
      </c>
    </row>
    <row r="31" spans="2:12" x14ac:dyDescent="0.35">
      <c r="B31" t="s">
        <v>92</v>
      </c>
      <c r="C31" t="s">
        <v>29</v>
      </c>
      <c r="D31" s="3">
        <v>3</v>
      </c>
      <c r="H31" t="s">
        <v>72</v>
      </c>
      <c r="I31" t="s">
        <v>29</v>
      </c>
      <c r="J31" s="3">
        <v>2</v>
      </c>
    </row>
    <row r="32" spans="2:12" x14ac:dyDescent="0.35">
      <c r="B32" t="s">
        <v>96</v>
      </c>
      <c r="C32" t="s">
        <v>40</v>
      </c>
      <c r="D32" s="3">
        <v>6</v>
      </c>
      <c r="H32" t="s">
        <v>76</v>
      </c>
      <c r="I32" t="s">
        <v>29</v>
      </c>
      <c r="J32" s="3">
        <v>129</v>
      </c>
    </row>
    <row r="33" spans="2:10" x14ac:dyDescent="0.35">
      <c r="B33" t="s">
        <v>100</v>
      </c>
      <c r="C33" t="s">
        <v>33</v>
      </c>
      <c r="D33" s="3">
        <v>0</v>
      </c>
      <c r="H33" t="s">
        <v>77</v>
      </c>
      <c r="I33" t="s">
        <v>40</v>
      </c>
      <c r="J33" s="3">
        <v>31</v>
      </c>
    </row>
    <row r="34" spans="2:10" x14ac:dyDescent="0.35">
      <c r="B34" t="s">
        <v>101</v>
      </c>
      <c r="C34" t="s">
        <v>50</v>
      </c>
      <c r="D34" s="3">
        <v>28</v>
      </c>
      <c r="H34" t="s">
        <v>78</v>
      </c>
      <c r="I34" t="s">
        <v>50</v>
      </c>
      <c r="J34" s="3">
        <v>86</v>
      </c>
    </row>
    <row r="35" spans="2:10" x14ac:dyDescent="0.35">
      <c r="B35" t="s">
        <v>102</v>
      </c>
      <c r="C35" t="s">
        <v>33</v>
      </c>
      <c r="D35" s="3">
        <v>1</v>
      </c>
      <c r="H35" t="s">
        <v>82</v>
      </c>
      <c r="I35" t="s">
        <v>33</v>
      </c>
      <c r="J35" s="3">
        <v>3</v>
      </c>
    </row>
    <row r="36" spans="2:10" x14ac:dyDescent="0.35">
      <c r="B36" t="s">
        <v>104</v>
      </c>
      <c r="C36" t="s">
        <v>40</v>
      </c>
      <c r="D36" s="3">
        <v>49</v>
      </c>
      <c r="H36" t="s">
        <v>83</v>
      </c>
      <c r="I36" t="s">
        <v>40</v>
      </c>
      <c r="J36" s="3">
        <v>44</v>
      </c>
    </row>
    <row r="37" spans="2:10" x14ac:dyDescent="0.35">
      <c r="B37" t="s">
        <v>105</v>
      </c>
      <c r="C37" t="s">
        <v>33</v>
      </c>
      <c r="D37" s="3">
        <v>14</v>
      </c>
      <c r="H37" t="s">
        <v>84</v>
      </c>
      <c r="I37" t="s">
        <v>29</v>
      </c>
      <c r="J37" s="3">
        <v>1</v>
      </c>
    </row>
    <row r="38" spans="2:10" x14ac:dyDescent="0.35">
      <c r="B38" t="s">
        <v>106</v>
      </c>
      <c r="C38" t="s">
        <v>33</v>
      </c>
      <c r="D38" s="3">
        <v>0</v>
      </c>
      <c r="H38" t="s">
        <v>85</v>
      </c>
      <c r="I38" t="s">
        <v>29</v>
      </c>
      <c r="J38" s="3">
        <v>1</v>
      </c>
    </row>
    <row r="39" spans="2:10" x14ac:dyDescent="0.35">
      <c r="B39" t="s">
        <v>108</v>
      </c>
      <c r="C39" t="s">
        <v>40</v>
      </c>
      <c r="D39" s="3">
        <v>5</v>
      </c>
      <c r="H39" t="s">
        <v>86</v>
      </c>
      <c r="I39" t="s">
        <v>40</v>
      </c>
      <c r="J39" s="3">
        <v>28</v>
      </c>
    </row>
    <row r="40" spans="2:10" x14ac:dyDescent="0.35">
      <c r="B40" t="s">
        <v>120</v>
      </c>
      <c r="C40" t="s">
        <v>33</v>
      </c>
      <c r="D40" s="3">
        <v>3</v>
      </c>
      <c r="H40" t="s">
        <v>87</v>
      </c>
      <c r="I40" t="s">
        <v>29</v>
      </c>
      <c r="J40" s="3">
        <v>11</v>
      </c>
    </row>
    <row r="41" spans="2:10" x14ac:dyDescent="0.35">
      <c r="B41" t="s">
        <v>121</v>
      </c>
      <c r="C41" t="s">
        <v>33</v>
      </c>
      <c r="D41" s="3">
        <v>1</v>
      </c>
      <c r="H41" t="s">
        <v>88</v>
      </c>
      <c r="I41" t="s">
        <v>29</v>
      </c>
      <c r="J41" s="3">
        <v>48</v>
      </c>
    </row>
    <row r="42" spans="2:10" x14ac:dyDescent="0.35">
      <c r="B42" t="s">
        <v>127</v>
      </c>
      <c r="C42" t="s">
        <v>29</v>
      </c>
      <c r="D42" s="3">
        <v>19</v>
      </c>
      <c r="H42" t="s">
        <v>89</v>
      </c>
      <c r="I42" t="s">
        <v>40</v>
      </c>
      <c r="J42" s="3">
        <v>25</v>
      </c>
    </row>
    <row r="43" spans="2:10" x14ac:dyDescent="0.35">
      <c r="B43" t="s">
        <v>128</v>
      </c>
      <c r="C43" t="s">
        <v>33</v>
      </c>
      <c r="D43" s="3">
        <v>1</v>
      </c>
      <c r="H43" t="s">
        <v>93</v>
      </c>
      <c r="I43" t="s">
        <v>29</v>
      </c>
      <c r="J43" s="3">
        <v>39</v>
      </c>
    </row>
    <row r="44" spans="2:10" x14ac:dyDescent="0.35">
      <c r="B44" t="s">
        <v>131</v>
      </c>
      <c r="C44" t="s">
        <v>50</v>
      </c>
      <c r="D44" s="3">
        <v>50</v>
      </c>
      <c r="H44" t="s">
        <v>94</v>
      </c>
      <c r="I44" t="s">
        <v>40</v>
      </c>
      <c r="J44" s="3">
        <v>33</v>
      </c>
    </row>
    <row r="45" spans="2:10" x14ac:dyDescent="0.35">
      <c r="B45" t="s">
        <v>132</v>
      </c>
      <c r="C45" t="s">
        <v>33</v>
      </c>
      <c r="D45" s="3">
        <v>0</v>
      </c>
      <c r="H45" t="s">
        <v>97</v>
      </c>
      <c r="I45" t="s">
        <v>29</v>
      </c>
      <c r="J45" s="3">
        <v>37</v>
      </c>
    </row>
    <row r="46" spans="2:10" x14ac:dyDescent="0.35">
      <c r="B46" t="s">
        <v>134</v>
      </c>
      <c r="C46" t="s">
        <v>33</v>
      </c>
      <c r="D46" s="3">
        <v>0</v>
      </c>
      <c r="H46" t="s">
        <v>98</v>
      </c>
      <c r="I46" t="s">
        <v>50</v>
      </c>
      <c r="J46" s="3">
        <v>8</v>
      </c>
    </row>
    <row r="47" spans="2:10" x14ac:dyDescent="0.35">
      <c r="B47" t="s">
        <v>135</v>
      </c>
      <c r="C47" t="s">
        <v>33</v>
      </c>
      <c r="D47" s="3">
        <v>0</v>
      </c>
      <c r="H47" t="s">
        <v>103</v>
      </c>
      <c r="I47" t="s">
        <v>40</v>
      </c>
      <c r="J47" s="3">
        <v>8</v>
      </c>
    </row>
    <row r="48" spans="2:10" x14ac:dyDescent="0.35">
      <c r="B48" t="s">
        <v>136</v>
      </c>
      <c r="C48" t="s">
        <v>50</v>
      </c>
      <c r="D48" s="3">
        <v>13</v>
      </c>
      <c r="H48" t="s">
        <v>107</v>
      </c>
      <c r="I48" t="s">
        <v>33</v>
      </c>
      <c r="J48" s="3">
        <v>1</v>
      </c>
    </row>
    <row r="49" spans="2:10" x14ac:dyDescent="0.35">
      <c r="B49" t="s">
        <v>137</v>
      </c>
      <c r="C49" t="s">
        <v>29</v>
      </c>
      <c r="D49" s="3">
        <v>34</v>
      </c>
      <c r="F49" s="3"/>
      <c r="H49" t="s">
        <v>109</v>
      </c>
      <c r="I49" t="s">
        <v>33</v>
      </c>
      <c r="J49" s="3">
        <v>6</v>
      </c>
    </row>
    <row r="50" spans="2:10" x14ac:dyDescent="0.35">
      <c r="B50" t="s">
        <v>138</v>
      </c>
      <c r="C50" t="s">
        <v>29</v>
      </c>
      <c r="D50" s="3">
        <v>81</v>
      </c>
      <c r="H50" t="s">
        <v>111</v>
      </c>
      <c r="I50" t="s">
        <v>29</v>
      </c>
      <c r="J50" s="3">
        <v>9</v>
      </c>
    </row>
    <row r="51" spans="2:10" x14ac:dyDescent="0.35">
      <c r="B51" t="s">
        <v>143</v>
      </c>
      <c r="C51" t="s">
        <v>33</v>
      </c>
      <c r="D51" s="3">
        <v>1</v>
      </c>
      <c r="H51" t="s">
        <v>113</v>
      </c>
      <c r="I51" t="s">
        <v>33</v>
      </c>
      <c r="J51" s="3">
        <v>4</v>
      </c>
    </row>
    <row r="52" spans="2:10" x14ac:dyDescent="0.35">
      <c r="B52" t="s">
        <v>144</v>
      </c>
      <c r="C52" t="s">
        <v>40</v>
      </c>
      <c r="D52" s="3">
        <v>97</v>
      </c>
      <c r="H52" t="s">
        <v>114</v>
      </c>
      <c r="I52" t="s">
        <v>29</v>
      </c>
      <c r="J52" s="3">
        <v>1</v>
      </c>
    </row>
    <row r="53" spans="2:10" x14ac:dyDescent="0.35">
      <c r="B53" t="s">
        <v>146</v>
      </c>
      <c r="C53" t="s">
        <v>50</v>
      </c>
      <c r="D53" s="3">
        <v>16</v>
      </c>
      <c r="H53" t="s">
        <v>115</v>
      </c>
      <c r="I53" t="s">
        <v>29</v>
      </c>
      <c r="J53" s="3">
        <v>12</v>
      </c>
    </row>
    <row r="54" spans="2:10" ht="36" x14ac:dyDescent="0.8">
      <c r="B54" t="s">
        <v>149</v>
      </c>
      <c r="C54" t="s">
        <v>40</v>
      </c>
      <c r="D54" s="3">
        <v>79</v>
      </c>
      <c r="F54" s="14" t="s">
        <v>227</v>
      </c>
      <c r="H54" t="s">
        <v>116</v>
      </c>
      <c r="I54" t="s">
        <v>50</v>
      </c>
      <c r="J54" s="3">
        <v>48</v>
      </c>
    </row>
    <row r="55" spans="2:10" x14ac:dyDescent="0.35">
      <c r="B55" t="s">
        <v>151</v>
      </c>
      <c r="C55" t="s">
        <v>33</v>
      </c>
      <c r="D55" s="3">
        <v>1</v>
      </c>
      <c r="H55" t="s">
        <v>117</v>
      </c>
      <c r="I55" t="s">
        <v>29</v>
      </c>
      <c r="J55" s="3">
        <v>4</v>
      </c>
    </row>
    <row r="56" spans="2:10" ht="130" x14ac:dyDescent="0.6">
      <c r="B56" t="s">
        <v>152</v>
      </c>
      <c r="C56" t="s">
        <v>29</v>
      </c>
      <c r="D56" s="3">
        <v>2</v>
      </c>
      <c r="E56" s="20" t="s">
        <v>228</v>
      </c>
      <c r="F56" s="18" t="s">
        <v>229</v>
      </c>
      <c r="G56" s="19" t="s">
        <v>230</v>
      </c>
      <c r="H56" t="s">
        <v>118</v>
      </c>
      <c r="I56" t="s">
        <v>33</v>
      </c>
      <c r="J56" s="3">
        <v>0</v>
      </c>
    </row>
    <row r="57" spans="2:10" x14ac:dyDescent="0.35">
      <c r="B57" t="s">
        <v>153</v>
      </c>
      <c r="C57" t="s">
        <v>40</v>
      </c>
      <c r="D57" s="3">
        <v>82</v>
      </c>
      <c r="H57" t="s">
        <v>119</v>
      </c>
      <c r="I57" t="s">
        <v>40</v>
      </c>
      <c r="J57" s="3">
        <v>6</v>
      </c>
    </row>
    <row r="58" spans="2:10" x14ac:dyDescent="0.35">
      <c r="B58" t="s">
        <v>157</v>
      </c>
      <c r="C58" t="s">
        <v>33</v>
      </c>
      <c r="D58" s="3">
        <v>1</v>
      </c>
      <c r="H58" t="s">
        <v>122</v>
      </c>
      <c r="I58" t="s">
        <v>33</v>
      </c>
      <c r="J58" s="3">
        <v>0</v>
      </c>
    </row>
    <row r="59" spans="2:10" x14ac:dyDescent="0.35">
      <c r="B59" t="s">
        <v>161</v>
      </c>
      <c r="C59" t="s">
        <v>33</v>
      </c>
      <c r="D59" s="3">
        <v>0</v>
      </c>
      <c r="H59" t="s">
        <v>123</v>
      </c>
      <c r="I59" t="s">
        <v>29</v>
      </c>
      <c r="J59" s="3">
        <v>45</v>
      </c>
    </row>
    <row r="60" spans="2:10" x14ac:dyDescent="0.35">
      <c r="B60" t="s">
        <v>168</v>
      </c>
      <c r="C60" t="s">
        <v>40</v>
      </c>
      <c r="D60" s="3">
        <v>24</v>
      </c>
      <c r="H60" t="s">
        <v>124</v>
      </c>
      <c r="I60" t="s">
        <v>33</v>
      </c>
      <c r="J60" s="3">
        <v>2</v>
      </c>
    </row>
    <row r="61" spans="2:10" x14ac:dyDescent="0.35">
      <c r="B61" t="s">
        <v>169</v>
      </c>
      <c r="C61" t="s">
        <v>40</v>
      </c>
      <c r="D61" s="3">
        <v>22</v>
      </c>
      <c r="H61" t="s">
        <v>125</v>
      </c>
      <c r="I61" t="s">
        <v>33</v>
      </c>
      <c r="J61" s="3">
        <v>0</v>
      </c>
    </row>
    <row r="62" spans="2:10" x14ac:dyDescent="0.35">
      <c r="B62" t="s">
        <v>170</v>
      </c>
      <c r="C62" t="s">
        <v>40</v>
      </c>
      <c r="D62" s="3">
        <v>32</v>
      </c>
      <c r="H62" t="s">
        <v>126</v>
      </c>
      <c r="I62" t="s">
        <v>33</v>
      </c>
      <c r="J62" s="3">
        <v>0</v>
      </c>
    </row>
    <row r="63" spans="2:10" x14ac:dyDescent="0.35">
      <c r="B63" t="s">
        <v>171</v>
      </c>
      <c r="C63" t="s">
        <v>33</v>
      </c>
      <c r="D63" s="3">
        <v>0</v>
      </c>
      <c r="H63" t="s">
        <v>129</v>
      </c>
      <c r="I63" t="s">
        <v>29</v>
      </c>
      <c r="J63" s="3">
        <v>0</v>
      </c>
    </row>
    <row r="64" spans="2:10" x14ac:dyDescent="0.35">
      <c r="B64" t="s">
        <v>173</v>
      </c>
      <c r="C64" t="s">
        <v>40</v>
      </c>
      <c r="D64" s="3">
        <v>59</v>
      </c>
      <c r="H64" t="s">
        <v>130</v>
      </c>
      <c r="I64" t="s">
        <v>33</v>
      </c>
      <c r="J64" s="3">
        <v>0</v>
      </c>
    </row>
    <row r="65" spans="2:11" x14ac:dyDescent="0.35">
      <c r="B65" t="s">
        <v>176</v>
      </c>
      <c r="C65" t="s">
        <v>40</v>
      </c>
      <c r="D65" s="3">
        <v>37</v>
      </c>
      <c r="H65" t="s">
        <v>133</v>
      </c>
      <c r="I65" t="s">
        <v>29</v>
      </c>
      <c r="J65" s="3">
        <v>5</v>
      </c>
    </row>
    <row r="66" spans="2:11" x14ac:dyDescent="0.35">
      <c r="B66" t="s">
        <v>178</v>
      </c>
      <c r="C66" t="s">
        <v>33</v>
      </c>
      <c r="D66" s="3">
        <v>5</v>
      </c>
      <c r="H66" t="s">
        <v>139</v>
      </c>
      <c r="I66" t="s">
        <v>40</v>
      </c>
      <c r="J66" s="3">
        <v>30</v>
      </c>
    </row>
    <row r="67" spans="2:11" x14ac:dyDescent="0.35">
      <c r="B67" t="s">
        <v>182</v>
      </c>
      <c r="C67" t="s">
        <v>40</v>
      </c>
      <c r="D67" s="3">
        <v>2</v>
      </c>
      <c r="H67" t="s">
        <v>140</v>
      </c>
      <c r="I67" t="s">
        <v>29</v>
      </c>
      <c r="J67" s="3">
        <v>8</v>
      </c>
    </row>
    <row r="68" spans="2:11" x14ac:dyDescent="0.35">
      <c r="B68" t="s">
        <v>184</v>
      </c>
      <c r="C68" t="s">
        <v>40</v>
      </c>
      <c r="D68" s="3">
        <v>67</v>
      </c>
      <c r="H68" t="s">
        <v>141</v>
      </c>
      <c r="I68" t="s">
        <v>40</v>
      </c>
      <c r="J68" s="3">
        <v>12</v>
      </c>
    </row>
    <row r="69" spans="2:11" x14ac:dyDescent="0.35">
      <c r="B69" t="s">
        <v>185</v>
      </c>
      <c r="C69" t="s">
        <v>33</v>
      </c>
      <c r="D69" s="3">
        <v>1</v>
      </c>
      <c r="H69" t="s">
        <v>142</v>
      </c>
      <c r="I69" t="s">
        <v>40</v>
      </c>
      <c r="J69" s="3">
        <v>1</v>
      </c>
    </row>
    <row r="70" spans="2:11" x14ac:dyDescent="0.35">
      <c r="H70" t="s">
        <v>145</v>
      </c>
      <c r="I70" t="s">
        <v>29</v>
      </c>
      <c r="J70" s="3">
        <v>19</v>
      </c>
    </row>
    <row r="71" spans="2:11" ht="14.15" customHeight="1" x14ac:dyDescent="0.35">
      <c r="H71" t="s">
        <v>147</v>
      </c>
      <c r="I71" t="s">
        <v>50</v>
      </c>
      <c r="J71" s="3">
        <v>27</v>
      </c>
      <c r="K71" s="9"/>
    </row>
    <row r="72" spans="2:11" x14ac:dyDescent="0.35">
      <c r="H72" t="s">
        <v>148</v>
      </c>
      <c r="I72" t="s">
        <v>40</v>
      </c>
      <c r="J72" s="3">
        <v>1</v>
      </c>
    </row>
    <row r="73" spans="2:11" x14ac:dyDescent="0.35">
      <c r="H73" t="s">
        <v>150</v>
      </c>
      <c r="I73" t="s">
        <v>29</v>
      </c>
      <c r="J73" s="3">
        <v>6</v>
      </c>
    </row>
    <row r="74" spans="2:11" x14ac:dyDescent="0.35">
      <c r="H74" t="s">
        <v>154</v>
      </c>
      <c r="I74" t="s">
        <v>33</v>
      </c>
      <c r="J74" s="3">
        <v>0</v>
      </c>
    </row>
    <row r="75" spans="2:11" x14ac:dyDescent="0.35">
      <c r="E75"/>
      <c r="H75" t="s">
        <v>155</v>
      </c>
      <c r="I75" t="s">
        <v>29</v>
      </c>
      <c r="J75" s="3">
        <v>0</v>
      </c>
    </row>
    <row r="76" spans="2:11" x14ac:dyDescent="0.35">
      <c r="C76" s="15"/>
      <c r="H76" t="s">
        <v>156</v>
      </c>
      <c r="I76" t="s">
        <v>40</v>
      </c>
      <c r="J76" s="3">
        <v>1</v>
      </c>
    </row>
    <row r="77" spans="2:11" x14ac:dyDescent="0.35">
      <c r="H77" t="s">
        <v>158</v>
      </c>
      <c r="I77" t="s">
        <v>29</v>
      </c>
      <c r="J77" s="3">
        <v>24</v>
      </c>
    </row>
    <row r="78" spans="2:11" ht="18.649999999999999" customHeight="1" x14ac:dyDescent="0.35">
      <c r="B78" s="16"/>
      <c r="D78" s="17"/>
      <c r="H78" t="s">
        <v>159</v>
      </c>
      <c r="I78" t="s">
        <v>40</v>
      </c>
      <c r="J78" s="3">
        <v>9</v>
      </c>
    </row>
    <row r="79" spans="2:11" x14ac:dyDescent="0.35">
      <c r="H79" t="s">
        <v>160</v>
      </c>
      <c r="I79" t="s">
        <v>33</v>
      </c>
      <c r="J79" s="3">
        <v>1</v>
      </c>
    </row>
    <row r="80" spans="2:11" x14ac:dyDescent="0.35">
      <c r="H80" t="s">
        <v>162</v>
      </c>
      <c r="I80" t="s">
        <v>33</v>
      </c>
      <c r="J80" s="3">
        <v>1</v>
      </c>
    </row>
    <row r="81" spans="8:10" x14ac:dyDescent="0.35">
      <c r="H81" t="s">
        <v>163</v>
      </c>
      <c r="I81" t="s">
        <v>29</v>
      </c>
      <c r="J81" s="3">
        <v>3</v>
      </c>
    </row>
    <row r="82" spans="8:10" x14ac:dyDescent="0.35">
      <c r="H82" t="s">
        <v>164</v>
      </c>
      <c r="I82" t="s">
        <v>29</v>
      </c>
      <c r="J82" s="3">
        <v>41</v>
      </c>
    </row>
    <row r="83" spans="8:10" x14ac:dyDescent="0.35">
      <c r="H83" t="s">
        <v>165</v>
      </c>
      <c r="I83" t="s">
        <v>50</v>
      </c>
      <c r="J83" s="3">
        <v>0</v>
      </c>
    </row>
    <row r="84" spans="8:10" x14ac:dyDescent="0.35">
      <c r="H84" t="s">
        <v>167</v>
      </c>
      <c r="I84" t="s">
        <v>40</v>
      </c>
      <c r="J84" s="3">
        <v>45</v>
      </c>
    </row>
    <row r="85" spans="8:10" x14ac:dyDescent="0.35">
      <c r="H85" t="s">
        <v>172</v>
      </c>
      <c r="I85" t="s">
        <v>33</v>
      </c>
      <c r="J85" s="3">
        <v>5</v>
      </c>
    </row>
    <row r="86" spans="8:10" x14ac:dyDescent="0.35">
      <c r="H86" t="s">
        <v>174</v>
      </c>
      <c r="I86" t="s">
        <v>33</v>
      </c>
      <c r="J86" s="3">
        <v>3</v>
      </c>
    </row>
    <row r="87" spans="8:10" x14ac:dyDescent="0.35">
      <c r="H87" t="s">
        <v>175</v>
      </c>
      <c r="I87" t="s">
        <v>29</v>
      </c>
      <c r="J87" s="3">
        <v>8</v>
      </c>
    </row>
    <row r="88" spans="8:10" x14ac:dyDescent="0.35">
      <c r="H88" t="s">
        <v>177</v>
      </c>
      <c r="I88" t="s">
        <v>29</v>
      </c>
      <c r="J88" s="3">
        <v>2</v>
      </c>
    </row>
    <row r="89" spans="8:10" x14ac:dyDescent="0.35">
      <c r="H89" t="s">
        <v>179</v>
      </c>
      <c r="I89" t="s">
        <v>33</v>
      </c>
      <c r="J89" s="3">
        <v>6</v>
      </c>
    </row>
    <row r="90" spans="8:10" x14ac:dyDescent="0.35">
      <c r="H90" t="s">
        <v>180</v>
      </c>
      <c r="I90" t="s">
        <v>40</v>
      </c>
      <c r="J90" s="3">
        <v>44</v>
      </c>
    </row>
    <row r="91" spans="8:10" x14ac:dyDescent="0.35">
      <c r="H91" t="s">
        <v>181</v>
      </c>
      <c r="I91" t="s">
        <v>40</v>
      </c>
      <c r="J91" s="3">
        <v>29</v>
      </c>
    </row>
    <row r="92" spans="8:10" x14ac:dyDescent="0.35">
      <c r="H92" t="s">
        <v>183</v>
      </c>
      <c r="I92" t="s">
        <v>40</v>
      </c>
      <c r="J92" s="3">
        <v>0</v>
      </c>
    </row>
    <row r="93" spans="8:10" x14ac:dyDescent="0.35">
      <c r="H93" t="s">
        <v>186</v>
      </c>
      <c r="I93" t="s">
        <v>33</v>
      </c>
      <c r="J93" s="3">
        <v>0</v>
      </c>
    </row>
    <row r="112" spans="2:2" x14ac:dyDescent="0.35">
      <c r="B112" s="3"/>
    </row>
    <row r="113" spans="2:4" x14ac:dyDescent="0.35">
      <c r="B113" s="3" t="s">
        <v>219</v>
      </c>
      <c r="C113" s="10" t="s">
        <v>190</v>
      </c>
      <c r="D113" s="10" t="s">
        <v>191</v>
      </c>
    </row>
    <row r="114" spans="2:4" x14ac:dyDescent="0.35">
      <c r="B114" s="7" t="s">
        <v>221</v>
      </c>
      <c r="C114" s="11">
        <f>AVERAGE(Table9[SIXERS])</f>
        <v>21.471698113207548</v>
      </c>
      <c r="D114" s="11">
        <f>AVERAGE(Table10[SIXERS])</f>
        <v>15.090909090909092</v>
      </c>
    </row>
    <row r="115" spans="2:4" x14ac:dyDescent="0.35">
      <c r="B115" s="8" t="s">
        <v>222</v>
      </c>
      <c r="C115" s="11">
        <f>AVERAGEIF(Table9[PLAYING ROLE],"Batsman",Table9[SIXERS])</f>
        <v>40.111111111111114</v>
      </c>
      <c r="D115" s="11">
        <f>AVERAGEIF(Table10[PLAYING ROLE],"Batsman",Table10[SIXERS])</f>
        <v>18.333333333333332</v>
      </c>
    </row>
    <row r="116" spans="2:4" x14ac:dyDescent="0.35">
      <c r="B116" s="8" t="s">
        <v>223</v>
      </c>
      <c r="C116" s="11">
        <f>AVERAGEIF(Table9[PLAYING ROLE],"Allrounder",Table9[SIXERS])</f>
        <v>26.142857142857142</v>
      </c>
      <c r="D116" s="11">
        <f>AVERAGEIF(Table10[PLAYING ROLE],"allrounder",Table10[SIXERS])</f>
        <v>18.571428571428573</v>
      </c>
    </row>
    <row r="117" spans="2:4" x14ac:dyDescent="0.35">
      <c r="B117" s="8" t="s">
        <v>224</v>
      </c>
      <c r="C117" s="11">
        <f>AVERAGEIF(Table9[PLAYING ROLE],"Bowler",Table9[SIXERS])</f>
        <v>2.6956521739130435</v>
      </c>
      <c r="D117" s="11">
        <f>AVERAGEIF(Table10[PLAYING ROLE],"bowler",Table10[SIXERS])</f>
        <v>1.5714285714285714</v>
      </c>
    </row>
    <row r="118" spans="2:4" x14ac:dyDescent="0.35">
      <c r="B118" s="8" t="s">
        <v>225</v>
      </c>
      <c r="C118" s="12">
        <f>AVERAGEIF(Table9[PLAYING ROLE],"w. keeper",Table9[SIXERS])</f>
        <v>34.200000000000003</v>
      </c>
      <c r="D118" s="12">
        <f>AVERAGEIF(Table10[PLAYING ROLE],"w. keeper",Table10[SIXERS])</f>
        <v>32</v>
      </c>
    </row>
    <row r="120" spans="2:4" x14ac:dyDescent="0.35">
      <c r="B120" s="1" t="s">
        <v>187</v>
      </c>
      <c r="C120" t="s">
        <v>226</v>
      </c>
      <c r="D120" t="s">
        <v>220</v>
      </c>
    </row>
    <row r="121" spans="2:4" x14ac:dyDescent="0.35">
      <c r="B121" s="2" t="s">
        <v>314</v>
      </c>
      <c r="C121">
        <v>21.471698113207548</v>
      </c>
      <c r="D121">
        <v>15.090909090909092</v>
      </c>
    </row>
    <row r="122" spans="2:4" x14ac:dyDescent="0.35">
      <c r="B122" s="2" t="s">
        <v>315</v>
      </c>
      <c r="C122">
        <v>40.111111111111114</v>
      </c>
      <c r="D122">
        <v>18.333333333333332</v>
      </c>
    </row>
    <row r="123" spans="2:4" x14ac:dyDescent="0.35">
      <c r="B123" s="2" t="s">
        <v>316</v>
      </c>
      <c r="C123">
        <v>26.142857142857142</v>
      </c>
      <c r="D123">
        <v>18.571428571428573</v>
      </c>
    </row>
    <row r="124" spans="2:4" x14ac:dyDescent="0.35">
      <c r="B124" s="2" t="s">
        <v>317</v>
      </c>
      <c r="C124">
        <v>2.6956521739130435</v>
      </c>
      <c r="D124">
        <v>1.5714285714285714</v>
      </c>
    </row>
    <row r="125" spans="2:4" x14ac:dyDescent="0.35">
      <c r="B125" s="2" t="s">
        <v>318</v>
      </c>
      <c r="C125">
        <v>34.200000000000003</v>
      </c>
      <c r="D125">
        <v>32</v>
      </c>
    </row>
    <row r="126" spans="2:4" x14ac:dyDescent="0.35">
      <c r="B126" s="2" t="s">
        <v>188</v>
      </c>
      <c r="C126">
        <v>124.62131854108885</v>
      </c>
      <c r="D126">
        <v>85.567099567099561</v>
      </c>
    </row>
  </sheetData>
  <pageMargins left="0.7" right="0.7" top="0.75" bottom="0.75" header="0.3" footer="0.3"/>
  <pageSetup paperSize="9" orientation="portrait" r:id="rId2"/>
  <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49D7-7231-4472-984A-14F89086ECE9}">
  <dimension ref="A1:F27"/>
  <sheetViews>
    <sheetView zoomScale="70" zoomScaleNormal="70" workbookViewId="0">
      <selection activeCell="C27" sqref="C27"/>
    </sheetView>
  </sheetViews>
  <sheetFormatPr defaultRowHeight="14.5" x14ac:dyDescent="0.35"/>
  <cols>
    <col min="1" max="1" width="26.1796875" customWidth="1"/>
    <col min="2" max="2" width="16.453125" customWidth="1"/>
    <col min="3" max="3" width="74.26953125" customWidth="1"/>
    <col min="4" max="4" width="42.81640625" customWidth="1"/>
    <col min="5" max="5" width="52.54296875" customWidth="1"/>
  </cols>
  <sheetData>
    <row r="1" spans="1:6" ht="134.5" customHeight="1" x14ac:dyDescent="0.65">
      <c r="A1" s="21" t="s">
        <v>201</v>
      </c>
      <c r="B1" s="6"/>
      <c r="E1" s="22" t="s">
        <v>349</v>
      </c>
    </row>
    <row r="4" spans="1:6" ht="15" thickBot="1" x14ac:dyDescent="0.4"/>
    <row r="5" spans="1:6" x14ac:dyDescent="0.35">
      <c r="A5" s="3"/>
      <c r="B5" s="40" t="s">
        <v>261</v>
      </c>
      <c r="C5" s="41"/>
      <c r="D5" s="25"/>
      <c r="E5" s="25" t="s">
        <v>350</v>
      </c>
      <c r="F5" s="25"/>
    </row>
    <row r="6" spans="1:6" x14ac:dyDescent="0.35">
      <c r="B6" t="s">
        <v>249</v>
      </c>
      <c r="C6" t="s">
        <v>250</v>
      </c>
      <c r="E6" t="s">
        <v>249</v>
      </c>
      <c r="F6" t="s">
        <v>250</v>
      </c>
    </row>
    <row r="7" spans="1:6" x14ac:dyDescent="0.35">
      <c r="B7" t="s">
        <v>235</v>
      </c>
      <c r="C7">
        <v>3350.2222222222222</v>
      </c>
      <c r="E7" t="s">
        <v>235</v>
      </c>
      <c r="F7">
        <v>4743.333333333333</v>
      </c>
    </row>
    <row r="8" spans="1:6" x14ac:dyDescent="0.35">
      <c r="B8" t="s">
        <v>236</v>
      </c>
      <c r="C8">
        <v>1182.5621998746024</v>
      </c>
      <c r="E8" t="s">
        <v>236</v>
      </c>
      <c r="F8">
        <v>874.3026618079374</v>
      </c>
    </row>
    <row r="9" spans="1:6" x14ac:dyDescent="0.35">
      <c r="B9" t="s">
        <v>237</v>
      </c>
      <c r="C9">
        <v>557.5</v>
      </c>
      <c r="E9" t="s">
        <v>237</v>
      </c>
      <c r="F9">
        <v>5708</v>
      </c>
    </row>
    <row r="10" spans="1:6" x14ac:dyDescent="0.35">
      <c r="B10" t="s">
        <v>238</v>
      </c>
      <c r="C10">
        <v>0</v>
      </c>
      <c r="E10" t="s">
        <v>238</v>
      </c>
      <c r="F10">
        <v>0</v>
      </c>
    </row>
    <row r="11" spans="1:6" x14ac:dyDescent="0.35">
      <c r="B11" t="s">
        <v>239</v>
      </c>
      <c r="C11">
        <v>5017.1865042372756</v>
      </c>
      <c r="E11" t="s">
        <v>239</v>
      </c>
      <c r="F11">
        <v>4006.5581280362494</v>
      </c>
    </row>
    <row r="12" spans="1:6" x14ac:dyDescent="0.35">
      <c r="B12" t="s">
        <v>240</v>
      </c>
      <c r="C12">
        <v>25172160.418300655</v>
      </c>
      <c r="E12" t="s">
        <v>240</v>
      </c>
      <c r="F12">
        <v>16052508.033333335</v>
      </c>
    </row>
    <row r="13" spans="1:6" x14ac:dyDescent="0.35">
      <c r="B13" t="s">
        <v>241</v>
      </c>
      <c r="C13">
        <v>0.90395943854972405</v>
      </c>
      <c r="E13" t="s">
        <v>241</v>
      </c>
      <c r="F13">
        <v>-0.86133831060398425</v>
      </c>
    </row>
    <row r="14" spans="1:6" x14ac:dyDescent="0.35">
      <c r="B14" t="s">
        <v>242</v>
      </c>
      <c r="C14">
        <v>1.4291062320139032</v>
      </c>
      <c r="E14" t="s">
        <v>242</v>
      </c>
      <c r="F14">
        <v>0.36539394639127643</v>
      </c>
    </row>
    <row r="15" spans="1:6" x14ac:dyDescent="0.35">
      <c r="B15" t="s">
        <v>243</v>
      </c>
      <c r="C15">
        <v>15470</v>
      </c>
      <c r="E15" t="s">
        <v>243</v>
      </c>
      <c r="F15">
        <v>13218</v>
      </c>
    </row>
    <row r="16" spans="1:6" x14ac:dyDescent="0.35">
      <c r="B16" t="s">
        <v>244</v>
      </c>
      <c r="C16">
        <v>0</v>
      </c>
      <c r="E16" t="s">
        <v>244</v>
      </c>
      <c r="F16">
        <v>0</v>
      </c>
    </row>
    <row r="17" spans="2:6" x14ac:dyDescent="0.35">
      <c r="B17" t="s">
        <v>245</v>
      </c>
      <c r="C17">
        <v>15470</v>
      </c>
      <c r="E17" t="s">
        <v>245</v>
      </c>
      <c r="F17">
        <v>13218</v>
      </c>
    </row>
    <row r="18" spans="2:6" x14ac:dyDescent="0.35">
      <c r="B18" t="s">
        <v>246</v>
      </c>
      <c r="C18">
        <v>60304</v>
      </c>
      <c r="E18" t="s">
        <v>246</v>
      </c>
      <c r="F18">
        <v>99610</v>
      </c>
    </row>
    <row r="19" spans="2:6" x14ac:dyDescent="0.35">
      <c r="B19" t="s">
        <v>247</v>
      </c>
      <c r="C19">
        <v>18</v>
      </c>
      <c r="E19" t="s">
        <v>247</v>
      </c>
      <c r="F19">
        <v>21</v>
      </c>
    </row>
    <row r="25" spans="2:6" ht="37.5" customHeight="1" x14ac:dyDescent="0.35">
      <c r="C25" s="31" t="s">
        <v>351</v>
      </c>
    </row>
    <row r="27" spans="2:6" x14ac:dyDescent="0.35">
      <c r="C27" s="24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1"/>
  <sheetViews>
    <sheetView topLeftCell="K1" workbookViewId="0">
      <selection activeCell="O12" sqref="O12"/>
    </sheetView>
  </sheetViews>
  <sheetFormatPr defaultRowHeight="14.5" x14ac:dyDescent="0.35"/>
  <cols>
    <col min="25" max="25" width="12.54296875" customWidth="1"/>
    <col min="26" max="26" width="12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1</v>
      </c>
      <c r="B2" t="s">
        <v>26</v>
      </c>
      <c r="C2">
        <v>2</v>
      </c>
      <c r="D2" t="s">
        <v>27</v>
      </c>
      <c r="E2" t="s">
        <v>28</v>
      </c>
      <c r="F2" t="s">
        <v>29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307</v>
      </c>
      <c r="T2">
        <v>15</v>
      </c>
      <c r="U2">
        <v>20.47</v>
      </c>
      <c r="V2">
        <v>8.9</v>
      </c>
      <c r="W2">
        <v>13.93</v>
      </c>
      <c r="X2">
        <v>2009</v>
      </c>
      <c r="Y2">
        <v>50000</v>
      </c>
      <c r="Z2">
        <v>50000</v>
      </c>
    </row>
    <row r="3" spans="1:26" x14ac:dyDescent="0.35">
      <c r="A3">
        <v>2</v>
      </c>
      <c r="B3" t="s">
        <v>30</v>
      </c>
      <c r="C3">
        <v>2</v>
      </c>
      <c r="D3" t="s">
        <v>31</v>
      </c>
      <c r="E3" t="s">
        <v>32</v>
      </c>
      <c r="F3" t="s">
        <v>33</v>
      </c>
      <c r="G3">
        <v>214</v>
      </c>
      <c r="H3">
        <v>18</v>
      </c>
      <c r="I3">
        <v>657</v>
      </c>
      <c r="J3">
        <v>71.41</v>
      </c>
      <c r="K3">
        <v>185</v>
      </c>
      <c r="L3">
        <v>37.6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29</v>
      </c>
      <c r="T3">
        <v>0</v>
      </c>
      <c r="U3">
        <v>0</v>
      </c>
      <c r="V3">
        <v>14.5</v>
      </c>
      <c r="W3">
        <v>0</v>
      </c>
      <c r="X3">
        <v>2008</v>
      </c>
      <c r="Y3">
        <v>50000</v>
      </c>
      <c r="Z3">
        <v>50000</v>
      </c>
    </row>
    <row r="4" spans="1:26" x14ac:dyDescent="0.35">
      <c r="A4">
        <v>3</v>
      </c>
      <c r="B4" t="s">
        <v>34</v>
      </c>
      <c r="C4">
        <v>2</v>
      </c>
      <c r="D4" t="s">
        <v>35</v>
      </c>
      <c r="E4" t="s">
        <v>36</v>
      </c>
      <c r="F4" t="s">
        <v>33</v>
      </c>
      <c r="G4">
        <v>571</v>
      </c>
      <c r="H4">
        <v>58</v>
      </c>
      <c r="I4">
        <v>1269</v>
      </c>
      <c r="J4">
        <v>80.62</v>
      </c>
      <c r="K4">
        <v>288</v>
      </c>
      <c r="L4">
        <v>32.9</v>
      </c>
      <c r="M4">
        <v>0</v>
      </c>
      <c r="N4">
        <v>167</v>
      </c>
      <c r="O4">
        <v>39</v>
      </c>
      <c r="P4">
        <v>18.559999999999999</v>
      </c>
      <c r="Q4">
        <v>121.01</v>
      </c>
      <c r="R4">
        <v>5</v>
      </c>
      <c r="S4">
        <v>1059</v>
      </c>
      <c r="T4">
        <v>29</v>
      </c>
      <c r="U4">
        <v>36.520000000000003</v>
      </c>
      <c r="V4">
        <v>8.81</v>
      </c>
      <c r="W4">
        <v>24.9</v>
      </c>
      <c r="X4">
        <v>2008</v>
      </c>
      <c r="Y4">
        <v>200000</v>
      </c>
      <c r="Z4">
        <v>350000</v>
      </c>
    </row>
    <row r="5" spans="1:26" x14ac:dyDescent="0.35">
      <c r="A5">
        <v>4</v>
      </c>
      <c r="B5" t="s">
        <v>37</v>
      </c>
      <c r="C5">
        <v>1</v>
      </c>
      <c r="D5" t="s">
        <v>35</v>
      </c>
      <c r="E5" t="s">
        <v>38</v>
      </c>
      <c r="F5" t="s">
        <v>33</v>
      </c>
      <c r="G5">
        <v>284</v>
      </c>
      <c r="H5">
        <v>31</v>
      </c>
      <c r="I5">
        <v>241</v>
      </c>
      <c r="J5">
        <v>84.56</v>
      </c>
      <c r="K5">
        <v>51</v>
      </c>
      <c r="L5">
        <v>36.799999999999997</v>
      </c>
      <c r="M5">
        <v>0</v>
      </c>
      <c r="N5">
        <v>58</v>
      </c>
      <c r="O5">
        <v>11</v>
      </c>
      <c r="P5">
        <v>5.8</v>
      </c>
      <c r="Q5">
        <v>76.319999999999993</v>
      </c>
      <c r="R5">
        <v>0</v>
      </c>
      <c r="S5">
        <v>1125</v>
      </c>
      <c r="T5">
        <v>49</v>
      </c>
      <c r="U5">
        <v>22.96</v>
      </c>
      <c r="V5">
        <v>6.23</v>
      </c>
      <c r="W5">
        <v>22.14</v>
      </c>
      <c r="X5">
        <v>2011</v>
      </c>
      <c r="Y5">
        <v>100000</v>
      </c>
      <c r="Z5">
        <v>850000</v>
      </c>
    </row>
    <row r="6" spans="1:26" x14ac:dyDescent="0.35">
      <c r="A6">
        <v>5</v>
      </c>
      <c r="B6" t="s">
        <v>39</v>
      </c>
      <c r="C6">
        <v>2</v>
      </c>
      <c r="D6" t="s">
        <v>35</v>
      </c>
      <c r="E6" t="s">
        <v>38</v>
      </c>
      <c r="F6" t="s">
        <v>40</v>
      </c>
      <c r="G6">
        <v>63</v>
      </c>
      <c r="H6">
        <v>0</v>
      </c>
      <c r="I6">
        <v>79</v>
      </c>
      <c r="J6">
        <v>45.93</v>
      </c>
      <c r="K6">
        <v>0</v>
      </c>
      <c r="L6">
        <v>0</v>
      </c>
      <c r="M6">
        <v>0</v>
      </c>
      <c r="N6">
        <v>1317</v>
      </c>
      <c r="O6">
        <v>71</v>
      </c>
      <c r="P6">
        <v>32.93</v>
      </c>
      <c r="Q6">
        <v>120.71</v>
      </c>
      <c r="R6">
        <v>28</v>
      </c>
      <c r="S6">
        <v>0</v>
      </c>
      <c r="T6">
        <v>0</v>
      </c>
      <c r="U6">
        <v>0</v>
      </c>
      <c r="V6">
        <v>0</v>
      </c>
      <c r="W6">
        <v>0</v>
      </c>
      <c r="X6">
        <v>2011</v>
      </c>
      <c r="Y6">
        <v>100000</v>
      </c>
      <c r="Z6">
        <v>800000</v>
      </c>
    </row>
    <row r="7" spans="1:26" x14ac:dyDescent="0.35">
      <c r="A7">
        <v>6</v>
      </c>
      <c r="B7" t="s">
        <v>41</v>
      </c>
      <c r="C7">
        <v>2</v>
      </c>
      <c r="D7" t="s">
        <v>42</v>
      </c>
      <c r="E7" t="s">
        <v>38</v>
      </c>
      <c r="F7" t="s">
        <v>40</v>
      </c>
      <c r="G7">
        <v>0</v>
      </c>
      <c r="H7">
        <v>0</v>
      </c>
      <c r="I7">
        <v>172</v>
      </c>
      <c r="J7">
        <v>72.260000000000005</v>
      </c>
      <c r="K7">
        <v>0</v>
      </c>
      <c r="L7">
        <v>0</v>
      </c>
      <c r="M7">
        <v>1</v>
      </c>
      <c r="N7">
        <v>63</v>
      </c>
      <c r="O7">
        <v>48</v>
      </c>
      <c r="P7">
        <v>21</v>
      </c>
      <c r="Q7">
        <v>95.45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2009</v>
      </c>
      <c r="Y7">
        <v>50000</v>
      </c>
      <c r="Z7">
        <v>50000</v>
      </c>
    </row>
    <row r="8" spans="1:26" x14ac:dyDescent="0.35">
      <c r="A8">
        <v>7</v>
      </c>
      <c r="B8" t="s">
        <v>43</v>
      </c>
      <c r="C8">
        <v>2</v>
      </c>
      <c r="D8" t="s">
        <v>35</v>
      </c>
      <c r="E8" t="s">
        <v>44</v>
      </c>
      <c r="F8" t="s">
        <v>33</v>
      </c>
      <c r="G8">
        <v>51</v>
      </c>
      <c r="H8">
        <v>27</v>
      </c>
      <c r="I8">
        <v>120</v>
      </c>
      <c r="J8">
        <v>78.94</v>
      </c>
      <c r="K8">
        <v>34</v>
      </c>
      <c r="L8">
        <v>42.5</v>
      </c>
      <c r="M8">
        <v>0</v>
      </c>
      <c r="N8">
        <v>26</v>
      </c>
      <c r="O8">
        <v>15</v>
      </c>
      <c r="P8">
        <v>4.33</v>
      </c>
      <c r="Q8">
        <v>72.22</v>
      </c>
      <c r="R8">
        <v>1</v>
      </c>
      <c r="S8">
        <v>1342</v>
      </c>
      <c r="T8">
        <v>52</v>
      </c>
      <c r="U8">
        <v>25.81</v>
      </c>
      <c r="V8">
        <v>7.98</v>
      </c>
      <c r="W8">
        <v>19.399999999999999</v>
      </c>
      <c r="X8">
        <v>2011</v>
      </c>
      <c r="Y8">
        <v>100000</v>
      </c>
      <c r="Z8">
        <v>500000</v>
      </c>
    </row>
    <row r="9" spans="1:26" x14ac:dyDescent="0.35">
      <c r="A9">
        <v>8</v>
      </c>
      <c r="B9" t="s">
        <v>45</v>
      </c>
      <c r="C9">
        <v>2</v>
      </c>
      <c r="D9" t="s">
        <v>42</v>
      </c>
      <c r="E9" t="s">
        <v>38</v>
      </c>
      <c r="F9" t="s">
        <v>33</v>
      </c>
      <c r="G9">
        <v>54</v>
      </c>
      <c r="H9">
        <v>50</v>
      </c>
      <c r="I9">
        <v>50</v>
      </c>
      <c r="J9">
        <v>92.59</v>
      </c>
      <c r="K9">
        <v>62</v>
      </c>
      <c r="L9">
        <v>31.3</v>
      </c>
      <c r="M9">
        <v>0</v>
      </c>
      <c r="N9">
        <v>21</v>
      </c>
      <c r="O9">
        <v>16</v>
      </c>
      <c r="P9">
        <v>21</v>
      </c>
      <c r="Q9">
        <v>165.88</v>
      </c>
      <c r="R9">
        <v>1</v>
      </c>
      <c r="S9">
        <v>693</v>
      </c>
      <c r="T9">
        <v>37</v>
      </c>
      <c r="U9">
        <v>18.73</v>
      </c>
      <c r="V9">
        <v>7.22</v>
      </c>
      <c r="W9">
        <v>15.57</v>
      </c>
      <c r="X9">
        <v>2011</v>
      </c>
      <c r="Y9">
        <v>200000</v>
      </c>
      <c r="Z9">
        <v>700000</v>
      </c>
    </row>
    <row r="10" spans="1:26" x14ac:dyDescent="0.35">
      <c r="A10">
        <v>9</v>
      </c>
      <c r="B10" t="s">
        <v>46</v>
      </c>
      <c r="C10">
        <v>2</v>
      </c>
      <c r="D10" t="s">
        <v>27</v>
      </c>
      <c r="E10" t="s">
        <v>47</v>
      </c>
      <c r="F10" t="s">
        <v>29</v>
      </c>
      <c r="G10">
        <v>83</v>
      </c>
      <c r="H10">
        <v>17</v>
      </c>
      <c r="I10">
        <v>609</v>
      </c>
      <c r="J10">
        <v>85.77</v>
      </c>
      <c r="K10">
        <v>72</v>
      </c>
      <c r="L10">
        <v>53</v>
      </c>
      <c r="M10">
        <v>1</v>
      </c>
      <c r="N10">
        <v>335</v>
      </c>
      <c r="O10">
        <v>67</v>
      </c>
      <c r="P10">
        <v>30.45</v>
      </c>
      <c r="Q10">
        <v>114.73</v>
      </c>
      <c r="R10">
        <v>3</v>
      </c>
      <c r="S10">
        <v>610</v>
      </c>
      <c r="T10">
        <v>19</v>
      </c>
      <c r="U10">
        <v>32.11</v>
      </c>
      <c r="V10">
        <v>6.85</v>
      </c>
      <c r="W10">
        <v>28.11</v>
      </c>
      <c r="X10">
        <v>2011</v>
      </c>
      <c r="Y10">
        <v>200000</v>
      </c>
      <c r="Z10">
        <v>950000</v>
      </c>
    </row>
    <row r="11" spans="1:26" x14ac:dyDescent="0.35">
      <c r="A11">
        <v>10</v>
      </c>
      <c r="B11" t="s">
        <v>48</v>
      </c>
      <c r="C11">
        <v>2</v>
      </c>
      <c r="D11" t="s">
        <v>27</v>
      </c>
      <c r="E11" t="s">
        <v>49</v>
      </c>
      <c r="F11" t="s">
        <v>50</v>
      </c>
      <c r="G11">
        <v>5515</v>
      </c>
      <c r="H11">
        <v>1</v>
      </c>
      <c r="I11">
        <v>4686</v>
      </c>
      <c r="J11">
        <v>84.76</v>
      </c>
      <c r="K11">
        <v>0</v>
      </c>
      <c r="L11">
        <v>0</v>
      </c>
      <c r="M11">
        <v>1</v>
      </c>
      <c r="N11">
        <v>394</v>
      </c>
      <c r="O11">
        <v>50</v>
      </c>
      <c r="P11">
        <v>28.14</v>
      </c>
      <c r="Q11">
        <v>127.51</v>
      </c>
      <c r="R11">
        <v>13</v>
      </c>
      <c r="S11">
        <v>0</v>
      </c>
      <c r="T11">
        <v>0</v>
      </c>
      <c r="U11">
        <v>0</v>
      </c>
      <c r="V11">
        <v>0</v>
      </c>
      <c r="W11">
        <v>0</v>
      </c>
      <c r="X11">
        <v>2008</v>
      </c>
      <c r="Y11">
        <v>200000</v>
      </c>
      <c r="Z11">
        <v>450000</v>
      </c>
    </row>
    <row r="12" spans="1:26" x14ac:dyDescent="0.35">
      <c r="A12">
        <v>11</v>
      </c>
      <c r="B12" t="s">
        <v>51</v>
      </c>
      <c r="C12">
        <v>2</v>
      </c>
      <c r="D12" t="s">
        <v>52</v>
      </c>
      <c r="E12" t="s">
        <v>53</v>
      </c>
      <c r="F12" t="s">
        <v>29</v>
      </c>
      <c r="G12">
        <v>2200</v>
      </c>
      <c r="H12">
        <v>86</v>
      </c>
      <c r="I12">
        <v>2004</v>
      </c>
      <c r="J12">
        <v>81.39</v>
      </c>
      <c r="K12">
        <v>142</v>
      </c>
      <c r="L12">
        <v>34.1</v>
      </c>
      <c r="M12">
        <v>0</v>
      </c>
      <c r="N12">
        <v>839</v>
      </c>
      <c r="O12">
        <v>70</v>
      </c>
      <c r="P12">
        <v>27.97</v>
      </c>
      <c r="Q12">
        <v>127.12</v>
      </c>
      <c r="R12">
        <v>38</v>
      </c>
      <c r="S12">
        <v>1338</v>
      </c>
      <c r="T12">
        <v>47</v>
      </c>
      <c r="U12">
        <v>28.47</v>
      </c>
      <c r="V12">
        <v>8.1199999999999992</v>
      </c>
      <c r="W12">
        <v>21.11</v>
      </c>
      <c r="X12">
        <v>2011</v>
      </c>
      <c r="Y12">
        <v>200000</v>
      </c>
      <c r="Z12">
        <v>200000</v>
      </c>
    </row>
    <row r="13" spans="1:26" x14ac:dyDescent="0.35">
      <c r="A13">
        <v>12</v>
      </c>
      <c r="B13" t="s">
        <v>54</v>
      </c>
      <c r="C13">
        <v>3</v>
      </c>
      <c r="D13" t="s">
        <v>52</v>
      </c>
      <c r="E13" t="s">
        <v>32</v>
      </c>
      <c r="F13" t="s">
        <v>40</v>
      </c>
      <c r="G13">
        <v>9918</v>
      </c>
      <c r="H13">
        <v>9</v>
      </c>
      <c r="I13">
        <v>8778</v>
      </c>
      <c r="J13">
        <v>70.739999999999995</v>
      </c>
      <c r="K13">
        <v>14</v>
      </c>
      <c r="L13">
        <v>52.8</v>
      </c>
      <c r="M13">
        <v>1</v>
      </c>
      <c r="N13">
        <v>25</v>
      </c>
      <c r="O13">
        <v>16</v>
      </c>
      <c r="P13">
        <v>8.33</v>
      </c>
      <c r="Q13">
        <v>80.64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2008</v>
      </c>
      <c r="Y13">
        <v>200000</v>
      </c>
      <c r="Z13">
        <v>200000</v>
      </c>
    </row>
    <row r="14" spans="1:26" x14ac:dyDescent="0.35">
      <c r="A14">
        <v>13</v>
      </c>
      <c r="B14" t="s">
        <v>55</v>
      </c>
      <c r="C14">
        <v>1</v>
      </c>
      <c r="D14" t="s">
        <v>35</v>
      </c>
      <c r="E14" t="s">
        <v>28</v>
      </c>
      <c r="F14" t="s">
        <v>29</v>
      </c>
      <c r="G14">
        <v>5</v>
      </c>
      <c r="H14">
        <v>3</v>
      </c>
      <c r="I14">
        <v>38</v>
      </c>
      <c r="J14">
        <v>65.510000000000005</v>
      </c>
      <c r="K14">
        <v>32</v>
      </c>
      <c r="L14">
        <v>41</v>
      </c>
      <c r="M14">
        <v>0</v>
      </c>
      <c r="N14">
        <v>337</v>
      </c>
      <c r="O14">
        <v>24</v>
      </c>
      <c r="P14">
        <v>13.48</v>
      </c>
      <c r="Q14">
        <v>113.09</v>
      </c>
      <c r="R14">
        <v>9</v>
      </c>
      <c r="S14">
        <v>1819</v>
      </c>
      <c r="T14">
        <v>73</v>
      </c>
      <c r="U14">
        <v>126.3</v>
      </c>
      <c r="V14">
        <v>38.11</v>
      </c>
      <c r="W14">
        <v>100.2</v>
      </c>
      <c r="X14">
        <v>2008</v>
      </c>
      <c r="Y14">
        <v>125000</v>
      </c>
      <c r="Z14">
        <v>400000</v>
      </c>
    </row>
    <row r="15" spans="1:26" x14ac:dyDescent="0.35">
      <c r="A15">
        <v>14</v>
      </c>
      <c r="B15" t="s">
        <v>56</v>
      </c>
      <c r="C15">
        <v>2</v>
      </c>
      <c r="D15" t="s">
        <v>27</v>
      </c>
      <c r="E15" t="s">
        <v>57</v>
      </c>
      <c r="F15" t="s">
        <v>50</v>
      </c>
      <c r="G15">
        <v>5457</v>
      </c>
      <c r="H15">
        <v>2</v>
      </c>
      <c r="I15">
        <v>4998</v>
      </c>
      <c r="J15">
        <v>93.19</v>
      </c>
      <c r="K15">
        <v>0</v>
      </c>
      <c r="L15">
        <v>0</v>
      </c>
      <c r="M15">
        <v>1</v>
      </c>
      <c r="N15">
        <v>1302</v>
      </c>
      <c r="O15">
        <v>105</v>
      </c>
      <c r="P15">
        <v>34.26</v>
      </c>
      <c r="Q15">
        <v>128.53</v>
      </c>
      <c r="R15">
        <v>42</v>
      </c>
      <c r="S15">
        <v>0</v>
      </c>
      <c r="T15">
        <v>0</v>
      </c>
      <c r="U15">
        <v>0</v>
      </c>
      <c r="V15">
        <v>0</v>
      </c>
      <c r="W15">
        <v>0</v>
      </c>
      <c r="X15">
        <v>2008</v>
      </c>
      <c r="Y15">
        <v>200000</v>
      </c>
      <c r="Z15">
        <v>300000</v>
      </c>
    </row>
    <row r="16" spans="1:26" x14ac:dyDescent="0.35">
      <c r="A16">
        <v>15</v>
      </c>
      <c r="B16" t="s">
        <v>58</v>
      </c>
      <c r="C16">
        <v>2</v>
      </c>
      <c r="D16" t="s">
        <v>35</v>
      </c>
      <c r="E16" t="s">
        <v>53</v>
      </c>
      <c r="F16" t="s">
        <v>40</v>
      </c>
      <c r="G16">
        <v>0</v>
      </c>
      <c r="H16">
        <v>0</v>
      </c>
      <c r="I16">
        <v>69</v>
      </c>
      <c r="J16">
        <v>56.09</v>
      </c>
      <c r="K16">
        <v>0</v>
      </c>
      <c r="L16">
        <v>0</v>
      </c>
      <c r="M16">
        <v>0</v>
      </c>
      <c r="N16">
        <v>1540</v>
      </c>
      <c r="O16">
        <v>95</v>
      </c>
      <c r="P16">
        <v>31.43</v>
      </c>
      <c r="Q16">
        <v>122.32</v>
      </c>
      <c r="R16">
        <v>36</v>
      </c>
      <c r="S16">
        <v>66</v>
      </c>
      <c r="T16">
        <v>4</v>
      </c>
      <c r="U16">
        <v>16.5</v>
      </c>
      <c r="V16">
        <v>8.25</v>
      </c>
      <c r="W16">
        <v>12</v>
      </c>
      <c r="X16">
        <v>2011</v>
      </c>
      <c r="Y16">
        <v>100000</v>
      </c>
      <c r="Z16">
        <v>300000</v>
      </c>
    </row>
    <row r="17" spans="1:26" x14ac:dyDescent="0.35">
      <c r="A17">
        <v>16</v>
      </c>
      <c r="B17" t="s">
        <v>59</v>
      </c>
      <c r="C17">
        <v>2</v>
      </c>
      <c r="D17" t="s">
        <v>35</v>
      </c>
      <c r="E17" t="s">
        <v>38</v>
      </c>
      <c r="F17" t="s">
        <v>50</v>
      </c>
      <c r="G17">
        <v>3509</v>
      </c>
      <c r="H17">
        <v>0</v>
      </c>
      <c r="I17">
        <v>6773</v>
      </c>
      <c r="J17">
        <v>88.19</v>
      </c>
      <c r="K17">
        <v>1</v>
      </c>
      <c r="L17">
        <v>12</v>
      </c>
      <c r="M17">
        <v>1</v>
      </c>
      <c r="N17">
        <v>1782</v>
      </c>
      <c r="O17">
        <v>70</v>
      </c>
      <c r="P17">
        <v>37.130000000000003</v>
      </c>
      <c r="Q17">
        <v>136.44999999999999</v>
      </c>
      <c r="R17">
        <v>64</v>
      </c>
      <c r="S17">
        <v>0</v>
      </c>
      <c r="T17">
        <v>0</v>
      </c>
      <c r="U17">
        <v>0</v>
      </c>
      <c r="V17">
        <v>0</v>
      </c>
      <c r="W17">
        <v>0</v>
      </c>
      <c r="X17">
        <v>2008</v>
      </c>
      <c r="Y17">
        <v>400000</v>
      </c>
      <c r="Z17">
        <v>1500000</v>
      </c>
    </row>
    <row r="18" spans="1:26" x14ac:dyDescent="0.35">
      <c r="A18">
        <v>17</v>
      </c>
      <c r="B18" t="s">
        <v>60</v>
      </c>
      <c r="C18">
        <v>2</v>
      </c>
      <c r="D18" t="s">
        <v>61</v>
      </c>
      <c r="E18" t="s">
        <v>57</v>
      </c>
      <c r="F18" t="s">
        <v>29</v>
      </c>
      <c r="G18">
        <v>4722</v>
      </c>
      <c r="H18">
        <v>32</v>
      </c>
      <c r="I18">
        <v>6455</v>
      </c>
      <c r="J18">
        <v>86.8</v>
      </c>
      <c r="K18">
        <v>67</v>
      </c>
      <c r="L18">
        <v>58.3</v>
      </c>
      <c r="M18">
        <v>1</v>
      </c>
      <c r="N18">
        <v>1077</v>
      </c>
      <c r="O18">
        <v>76</v>
      </c>
      <c r="P18">
        <v>28.34</v>
      </c>
      <c r="Q18">
        <v>117.83</v>
      </c>
      <c r="R18">
        <v>24</v>
      </c>
      <c r="S18">
        <v>356</v>
      </c>
      <c r="T18">
        <v>5</v>
      </c>
      <c r="U18">
        <v>71.2</v>
      </c>
      <c r="V18">
        <v>8.07</v>
      </c>
      <c r="W18">
        <v>53</v>
      </c>
      <c r="X18">
        <v>2008</v>
      </c>
      <c r="Y18">
        <v>150000</v>
      </c>
      <c r="Z18">
        <v>250000</v>
      </c>
    </row>
    <row r="19" spans="1:26" x14ac:dyDescent="0.35">
      <c r="A19">
        <v>18</v>
      </c>
      <c r="B19" t="s">
        <v>62</v>
      </c>
      <c r="C19">
        <v>2</v>
      </c>
      <c r="D19" t="s">
        <v>35</v>
      </c>
      <c r="E19" t="s">
        <v>63</v>
      </c>
      <c r="F19" t="s">
        <v>33</v>
      </c>
      <c r="G19">
        <v>0</v>
      </c>
      <c r="H19">
        <v>0</v>
      </c>
      <c r="I19">
        <v>18</v>
      </c>
      <c r="J19">
        <v>60</v>
      </c>
      <c r="K19">
        <v>5</v>
      </c>
      <c r="L19">
        <v>61.4</v>
      </c>
      <c r="M19">
        <v>0</v>
      </c>
      <c r="N19">
        <v>6</v>
      </c>
      <c r="O19">
        <v>2</v>
      </c>
      <c r="P19">
        <v>1</v>
      </c>
      <c r="Q19">
        <v>33.33</v>
      </c>
      <c r="R19">
        <v>0</v>
      </c>
      <c r="S19">
        <v>926</v>
      </c>
      <c r="T19">
        <v>36</v>
      </c>
      <c r="U19">
        <v>25.72</v>
      </c>
      <c r="V19">
        <v>7.29</v>
      </c>
      <c r="W19">
        <v>21.19</v>
      </c>
      <c r="X19">
        <v>2011</v>
      </c>
      <c r="Y19">
        <v>100000</v>
      </c>
      <c r="Z19">
        <v>375000</v>
      </c>
    </row>
    <row r="20" spans="1:26" x14ac:dyDescent="0.35">
      <c r="A20">
        <v>19</v>
      </c>
      <c r="B20" t="s">
        <v>64</v>
      </c>
      <c r="C20">
        <v>3</v>
      </c>
      <c r="D20" t="s">
        <v>35</v>
      </c>
      <c r="E20" t="s">
        <v>49</v>
      </c>
      <c r="F20" t="s">
        <v>40</v>
      </c>
      <c r="G20">
        <v>13288</v>
      </c>
      <c r="H20">
        <v>1</v>
      </c>
      <c r="I20">
        <v>10889</v>
      </c>
      <c r="J20">
        <v>71.239999999999995</v>
      </c>
      <c r="K20">
        <v>4</v>
      </c>
      <c r="L20">
        <v>46.5</v>
      </c>
      <c r="M20">
        <v>1</v>
      </c>
      <c r="N20">
        <v>1703</v>
      </c>
      <c r="O20">
        <v>75</v>
      </c>
      <c r="P20">
        <v>27.92</v>
      </c>
      <c r="Q20">
        <v>116.88</v>
      </c>
      <c r="R20">
        <v>23</v>
      </c>
      <c r="S20">
        <v>0</v>
      </c>
      <c r="T20">
        <v>0</v>
      </c>
      <c r="U20">
        <v>0</v>
      </c>
      <c r="V20">
        <v>0</v>
      </c>
      <c r="W20">
        <v>0</v>
      </c>
      <c r="X20">
        <v>2011</v>
      </c>
      <c r="Y20">
        <v>400000</v>
      </c>
      <c r="Z20">
        <v>500000</v>
      </c>
    </row>
    <row r="21" spans="1:26" x14ac:dyDescent="0.35">
      <c r="A21">
        <v>20</v>
      </c>
      <c r="B21" t="s">
        <v>65</v>
      </c>
      <c r="C21">
        <v>2</v>
      </c>
      <c r="D21" t="s">
        <v>27</v>
      </c>
      <c r="E21" t="s">
        <v>53</v>
      </c>
      <c r="F21" t="s">
        <v>40</v>
      </c>
      <c r="G21">
        <v>654</v>
      </c>
      <c r="H21">
        <v>11</v>
      </c>
      <c r="I21">
        <v>2536</v>
      </c>
      <c r="J21">
        <v>84</v>
      </c>
      <c r="K21">
        <v>25</v>
      </c>
      <c r="L21">
        <v>47.6</v>
      </c>
      <c r="M21">
        <v>0</v>
      </c>
      <c r="N21">
        <v>978</v>
      </c>
      <c r="O21">
        <v>74</v>
      </c>
      <c r="P21">
        <v>36.22</v>
      </c>
      <c r="Q21">
        <v>119.27</v>
      </c>
      <c r="R21">
        <v>35</v>
      </c>
      <c r="S21">
        <v>377</v>
      </c>
      <c r="T21">
        <v>10</v>
      </c>
      <c r="U21">
        <v>37.700000000000003</v>
      </c>
      <c r="V21">
        <v>7.11</v>
      </c>
      <c r="W21">
        <v>31.8</v>
      </c>
      <c r="X21">
        <v>2009</v>
      </c>
      <c r="Y21">
        <v>300000</v>
      </c>
      <c r="Z21">
        <v>300000</v>
      </c>
    </row>
    <row r="22" spans="1:26" x14ac:dyDescent="0.35">
      <c r="A22">
        <v>21</v>
      </c>
      <c r="B22" t="s">
        <v>66</v>
      </c>
      <c r="C22">
        <v>2</v>
      </c>
      <c r="D22" t="s">
        <v>52</v>
      </c>
      <c r="E22" t="s">
        <v>67</v>
      </c>
      <c r="F22" t="s">
        <v>33</v>
      </c>
      <c r="G22">
        <v>380</v>
      </c>
      <c r="H22">
        <v>157</v>
      </c>
      <c r="I22">
        <v>73</v>
      </c>
      <c r="J22">
        <v>45.62</v>
      </c>
      <c r="K22">
        <v>60</v>
      </c>
      <c r="L22">
        <v>35.6</v>
      </c>
      <c r="M22">
        <v>0</v>
      </c>
      <c r="N22">
        <v>4</v>
      </c>
      <c r="O22">
        <v>3</v>
      </c>
      <c r="P22">
        <v>4</v>
      </c>
      <c r="Q22">
        <v>80</v>
      </c>
      <c r="R22">
        <v>0</v>
      </c>
      <c r="S22">
        <v>154</v>
      </c>
      <c r="T22">
        <v>5</v>
      </c>
      <c r="U22">
        <v>30.8</v>
      </c>
      <c r="V22">
        <v>6.6</v>
      </c>
      <c r="W22">
        <v>28</v>
      </c>
      <c r="X22">
        <v>2009</v>
      </c>
      <c r="Y22">
        <v>150000</v>
      </c>
      <c r="Z22">
        <v>150000</v>
      </c>
    </row>
    <row r="23" spans="1:26" x14ac:dyDescent="0.35">
      <c r="A23">
        <v>22</v>
      </c>
      <c r="B23" t="s">
        <v>68</v>
      </c>
      <c r="C23">
        <v>2</v>
      </c>
      <c r="D23" t="s">
        <v>61</v>
      </c>
      <c r="E23" t="s">
        <v>69</v>
      </c>
      <c r="F23" t="s">
        <v>33</v>
      </c>
      <c r="G23">
        <v>249</v>
      </c>
      <c r="H23">
        <v>97</v>
      </c>
      <c r="I23">
        <v>239</v>
      </c>
      <c r="J23">
        <v>60.96</v>
      </c>
      <c r="K23">
        <v>187</v>
      </c>
      <c r="L23">
        <v>34.700000000000003</v>
      </c>
      <c r="M23">
        <v>0</v>
      </c>
      <c r="N23">
        <v>4</v>
      </c>
      <c r="O23">
        <v>2</v>
      </c>
      <c r="P23">
        <v>0</v>
      </c>
      <c r="Q23">
        <v>133.33000000000001</v>
      </c>
      <c r="R23">
        <v>0</v>
      </c>
      <c r="S23">
        <v>298</v>
      </c>
      <c r="T23">
        <v>17</v>
      </c>
      <c r="U23">
        <v>17.53</v>
      </c>
      <c r="V23">
        <v>7.64</v>
      </c>
      <c r="W23">
        <v>13.76</v>
      </c>
      <c r="X23">
        <v>2008</v>
      </c>
      <c r="Y23">
        <v>150000</v>
      </c>
      <c r="Z23">
        <v>150000</v>
      </c>
    </row>
    <row r="24" spans="1:26" x14ac:dyDescent="0.35">
      <c r="A24">
        <v>23</v>
      </c>
      <c r="B24" t="s">
        <v>70</v>
      </c>
      <c r="C24">
        <v>3</v>
      </c>
      <c r="D24" t="s">
        <v>71</v>
      </c>
      <c r="E24" t="s">
        <v>38</v>
      </c>
      <c r="F24" t="s">
        <v>40</v>
      </c>
      <c r="G24">
        <v>7172</v>
      </c>
      <c r="H24">
        <v>0</v>
      </c>
      <c r="I24">
        <v>8037</v>
      </c>
      <c r="J24">
        <v>71.489999999999995</v>
      </c>
      <c r="K24">
        <v>1</v>
      </c>
      <c r="L24">
        <v>29</v>
      </c>
      <c r="M24">
        <v>1</v>
      </c>
      <c r="N24">
        <v>196</v>
      </c>
      <c r="O24">
        <v>45</v>
      </c>
      <c r="P24">
        <v>21.77</v>
      </c>
      <c r="Q24">
        <v>118.78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2008</v>
      </c>
      <c r="Y24">
        <v>350000</v>
      </c>
      <c r="Z24">
        <v>350000</v>
      </c>
    </row>
    <row r="25" spans="1:26" x14ac:dyDescent="0.35">
      <c r="A25">
        <v>24</v>
      </c>
      <c r="B25" t="s">
        <v>72</v>
      </c>
      <c r="C25">
        <v>2</v>
      </c>
      <c r="D25" t="s">
        <v>73</v>
      </c>
      <c r="E25" t="s">
        <v>38</v>
      </c>
      <c r="F25" t="s">
        <v>29</v>
      </c>
      <c r="G25">
        <v>3845</v>
      </c>
      <c r="H25">
        <v>226</v>
      </c>
      <c r="I25">
        <v>3394</v>
      </c>
      <c r="J25">
        <v>88.82</v>
      </c>
      <c r="K25">
        <v>169</v>
      </c>
      <c r="L25">
        <v>33.200000000000003</v>
      </c>
      <c r="M25">
        <v>1</v>
      </c>
      <c r="N25">
        <v>62</v>
      </c>
      <c r="O25">
        <v>24</v>
      </c>
      <c r="P25">
        <v>31</v>
      </c>
      <c r="Q25">
        <v>116.98</v>
      </c>
      <c r="R25">
        <v>2</v>
      </c>
      <c r="S25">
        <v>105</v>
      </c>
      <c r="T25">
        <v>2</v>
      </c>
      <c r="U25">
        <v>52.5</v>
      </c>
      <c r="V25">
        <v>9.5500000000000007</v>
      </c>
      <c r="W25">
        <v>33</v>
      </c>
      <c r="X25">
        <v>2009</v>
      </c>
      <c r="Y25">
        <v>950000</v>
      </c>
      <c r="Z25">
        <v>1550000</v>
      </c>
    </row>
    <row r="26" spans="1:26" x14ac:dyDescent="0.35">
      <c r="A26">
        <v>25</v>
      </c>
      <c r="B26" t="s">
        <v>74</v>
      </c>
      <c r="C26">
        <v>2</v>
      </c>
      <c r="D26" t="s">
        <v>35</v>
      </c>
      <c r="E26" t="s">
        <v>57</v>
      </c>
      <c r="F26" t="s">
        <v>40</v>
      </c>
      <c r="G26">
        <v>3712</v>
      </c>
      <c r="H26">
        <v>0</v>
      </c>
      <c r="I26">
        <v>4819</v>
      </c>
      <c r="J26">
        <v>86.17</v>
      </c>
      <c r="K26">
        <v>0</v>
      </c>
      <c r="L26">
        <v>0</v>
      </c>
      <c r="M26">
        <v>1</v>
      </c>
      <c r="N26">
        <v>2065</v>
      </c>
      <c r="O26">
        <v>93</v>
      </c>
      <c r="P26">
        <v>33.31</v>
      </c>
      <c r="Q26">
        <v>128.9</v>
      </c>
      <c r="R26">
        <v>32</v>
      </c>
      <c r="S26">
        <v>0</v>
      </c>
      <c r="T26">
        <v>0</v>
      </c>
      <c r="U26">
        <v>0</v>
      </c>
      <c r="V26">
        <v>0</v>
      </c>
      <c r="W26">
        <v>0</v>
      </c>
      <c r="X26">
        <v>2008</v>
      </c>
      <c r="Y26">
        <v>220000</v>
      </c>
      <c r="Z26">
        <v>725000</v>
      </c>
    </row>
    <row r="27" spans="1:26" x14ac:dyDescent="0.35">
      <c r="A27">
        <v>26</v>
      </c>
      <c r="B27" t="s">
        <v>75</v>
      </c>
      <c r="C27">
        <v>3</v>
      </c>
      <c r="D27" t="s">
        <v>35</v>
      </c>
      <c r="E27" t="s">
        <v>63</v>
      </c>
      <c r="F27" t="s">
        <v>40</v>
      </c>
      <c r="G27">
        <v>7212</v>
      </c>
      <c r="H27">
        <v>32</v>
      </c>
      <c r="I27">
        <v>11363</v>
      </c>
      <c r="J27">
        <v>73.7</v>
      </c>
      <c r="K27">
        <v>100</v>
      </c>
      <c r="L27">
        <v>45.6</v>
      </c>
      <c r="M27">
        <v>1</v>
      </c>
      <c r="N27">
        <v>1349</v>
      </c>
      <c r="O27">
        <v>91</v>
      </c>
      <c r="P27">
        <v>25.45</v>
      </c>
      <c r="Q27">
        <v>106.81</v>
      </c>
      <c r="R27">
        <v>42</v>
      </c>
      <c r="S27">
        <v>363</v>
      </c>
      <c r="T27">
        <v>10</v>
      </c>
      <c r="U27">
        <v>36.299999999999997</v>
      </c>
      <c r="V27">
        <v>7.89</v>
      </c>
      <c r="W27">
        <v>27.6</v>
      </c>
      <c r="X27">
        <v>2011</v>
      </c>
      <c r="Y27">
        <v>200000</v>
      </c>
      <c r="Z27">
        <v>400000</v>
      </c>
    </row>
    <row r="28" spans="1:26" x14ac:dyDescent="0.35">
      <c r="A28">
        <v>27</v>
      </c>
      <c r="B28" t="s">
        <v>76</v>
      </c>
      <c r="C28">
        <v>2</v>
      </c>
      <c r="D28" t="s">
        <v>52</v>
      </c>
      <c r="E28" t="s">
        <v>63</v>
      </c>
      <c r="F28" t="s">
        <v>29</v>
      </c>
      <c r="G28">
        <v>6373</v>
      </c>
      <c r="H28">
        <v>72</v>
      </c>
      <c r="I28">
        <v>8087</v>
      </c>
      <c r="J28">
        <v>83.95</v>
      </c>
      <c r="K28">
        <v>156</v>
      </c>
      <c r="L28">
        <v>44.4</v>
      </c>
      <c r="M28">
        <v>1</v>
      </c>
      <c r="N28">
        <v>1804</v>
      </c>
      <c r="O28">
        <v>128</v>
      </c>
      <c r="P28">
        <v>50.11</v>
      </c>
      <c r="Q28">
        <v>161.79</v>
      </c>
      <c r="R28">
        <v>129</v>
      </c>
      <c r="S28">
        <v>606</v>
      </c>
      <c r="T28">
        <v>13</v>
      </c>
      <c r="U28">
        <v>46.62</v>
      </c>
      <c r="V28">
        <v>8.0500000000000007</v>
      </c>
      <c r="W28">
        <v>34.85</v>
      </c>
      <c r="X28">
        <v>2008</v>
      </c>
      <c r="Y28">
        <v>250000</v>
      </c>
      <c r="Z28">
        <v>800000</v>
      </c>
    </row>
    <row r="29" spans="1:26" x14ac:dyDescent="0.35">
      <c r="A29">
        <v>28</v>
      </c>
      <c r="B29" t="s">
        <v>77</v>
      </c>
      <c r="C29">
        <v>3</v>
      </c>
      <c r="D29" t="s">
        <v>27</v>
      </c>
      <c r="E29" t="s">
        <v>67</v>
      </c>
      <c r="F29" t="s">
        <v>40</v>
      </c>
      <c r="G29">
        <v>6167</v>
      </c>
      <c r="H29">
        <v>0</v>
      </c>
      <c r="I29">
        <v>8094</v>
      </c>
      <c r="J29">
        <v>83.26</v>
      </c>
      <c r="K29">
        <v>0</v>
      </c>
      <c r="L29">
        <v>0</v>
      </c>
      <c r="M29">
        <v>1</v>
      </c>
      <c r="N29">
        <v>886</v>
      </c>
      <c r="O29">
        <v>69</v>
      </c>
      <c r="P29">
        <v>27.69</v>
      </c>
      <c r="Q29">
        <v>109.79</v>
      </c>
      <c r="R29">
        <v>31</v>
      </c>
      <c r="S29">
        <v>0</v>
      </c>
      <c r="T29">
        <v>0</v>
      </c>
      <c r="U29">
        <v>0</v>
      </c>
      <c r="V29">
        <v>0</v>
      </c>
      <c r="W29">
        <v>0</v>
      </c>
      <c r="X29">
        <v>2008</v>
      </c>
      <c r="Y29">
        <v>250000</v>
      </c>
      <c r="Z29">
        <v>575000</v>
      </c>
    </row>
    <row r="30" spans="1:26" x14ac:dyDescent="0.35">
      <c r="A30">
        <v>29</v>
      </c>
      <c r="B30" t="s">
        <v>78</v>
      </c>
      <c r="C30">
        <v>3</v>
      </c>
      <c r="D30" t="s">
        <v>42</v>
      </c>
      <c r="E30" t="s">
        <v>79</v>
      </c>
      <c r="F30" t="s">
        <v>50</v>
      </c>
      <c r="G30">
        <v>5570</v>
      </c>
      <c r="H30">
        <v>0</v>
      </c>
      <c r="I30">
        <v>9619</v>
      </c>
      <c r="J30">
        <v>96.94</v>
      </c>
      <c r="K30">
        <v>0</v>
      </c>
      <c r="L30">
        <v>0</v>
      </c>
      <c r="M30">
        <v>1</v>
      </c>
      <c r="N30">
        <v>1775</v>
      </c>
      <c r="O30">
        <v>109</v>
      </c>
      <c r="P30">
        <v>27.73</v>
      </c>
      <c r="Q30">
        <v>140.21</v>
      </c>
      <c r="R30">
        <v>86</v>
      </c>
      <c r="S30">
        <v>0</v>
      </c>
      <c r="T30">
        <v>0</v>
      </c>
      <c r="U30">
        <v>0</v>
      </c>
      <c r="V30">
        <v>0</v>
      </c>
      <c r="W30">
        <v>0</v>
      </c>
      <c r="X30">
        <v>2008</v>
      </c>
      <c r="Y30">
        <v>300000</v>
      </c>
      <c r="Z30">
        <v>700000</v>
      </c>
    </row>
    <row r="31" spans="1:26" x14ac:dyDescent="0.35">
      <c r="A31">
        <v>30</v>
      </c>
      <c r="B31" t="s">
        <v>80</v>
      </c>
      <c r="C31">
        <v>2</v>
      </c>
      <c r="D31" t="s">
        <v>35</v>
      </c>
      <c r="E31" t="s">
        <v>44</v>
      </c>
      <c r="F31" t="s">
        <v>33</v>
      </c>
      <c r="G31">
        <v>0</v>
      </c>
      <c r="H31">
        <v>0</v>
      </c>
      <c r="I31">
        <v>0</v>
      </c>
      <c r="J31">
        <v>0</v>
      </c>
      <c r="K31">
        <v>2</v>
      </c>
      <c r="L31">
        <v>39</v>
      </c>
      <c r="M31">
        <v>0</v>
      </c>
      <c r="N31">
        <v>54</v>
      </c>
      <c r="O31">
        <v>15</v>
      </c>
      <c r="P31">
        <v>9</v>
      </c>
      <c r="Q31">
        <v>117.39</v>
      </c>
      <c r="R31">
        <v>5</v>
      </c>
      <c r="S31">
        <v>999</v>
      </c>
      <c r="T31">
        <v>30</v>
      </c>
      <c r="U31">
        <v>33.299999999999997</v>
      </c>
      <c r="V31">
        <v>8.4700000000000006</v>
      </c>
      <c r="W31">
        <v>23.6</v>
      </c>
      <c r="X31">
        <v>2011</v>
      </c>
      <c r="Y31">
        <v>50000</v>
      </c>
      <c r="Z31">
        <v>290000</v>
      </c>
    </row>
    <row r="32" spans="1:26" x14ac:dyDescent="0.35">
      <c r="A32">
        <v>31</v>
      </c>
      <c r="B32" t="s">
        <v>81</v>
      </c>
      <c r="C32">
        <v>2</v>
      </c>
      <c r="D32" t="s">
        <v>35</v>
      </c>
      <c r="E32" t="s">
        <v>69</v>
      </c>
      <c r="F32" t="s">
        <v>33</v>
      </c>
      <c r="G32">
        <v>2164</v>
      </c>
      <c r="H32">
        <v>406</v>
      </c>
      <c r="I32">
        <v>1190</v>
      </c>
      <c r="J32">
        <v>80.510000000000005</v>
      </c>
      <c r="K32">
        <v>259</v>
      </c>
      <c r="L32">
        <v>46.5</v>
      </c>
      <c r="M32">
        <v>1</v>
      </c>
      <c r="N32">
        <v>430</v>
      </c>
      <c r="O32">
        <v>49</v>
      </c>
      <c r="P32">
        <v>16.54</v>
      </c>
      <c r="Q32">
        <v>151.41</v>
      </c>
      <c r="R32">
        <v>22</v>
      </c>
      <c r="S32">
        <v>1469</v>
      </c>
      <c r="T32">
        <v>54</v>
      </c>
      <c r="U32">
        <v>27.2</v>
      </c>
      <c r="V32">
        <v>6.85</v>
      </c>
      <c r="W32">
        <v>23.83</v>
      </c>
      <c r="X32">
        <v>2008</v>
      </c>
      <c r="Y32">
        <v>250000</v>
      </c>
      <c r="Z32">
        <v>850000</v>
      </c>
    </row>
    <row r="33" spans="1:26" x14ac:dyDescent="0.35">
      <c r="A33">
        <v>32</v>
      </c>
      <c r="B33" t="s">
        <v>82</v>
      </c>
      <c r="C33">
        <v>2</v>
      </c>
      <c r="D33" t="s">
        <v>42</v>
      </c>
      <c r="E33" t="s">
        <v>79</v>
      </c>
      <c r="F33" t="s">
        <v>33</v>
      </c>
      <c r="G33">
        <v>199</v>
      </c>
      <c r="H33">
        <v>46</v>
      </c>
      <c r="I33">
        <v>48</v>
      </c>
      <c r="J33">
        <v>100</v>
      </c>
      <c r="K33">
        <v>44</v>
      </c>
      <c r="L33">
        <v>23.4</v>
      </c>
      <c r="M33">
        <v>0</v>
      </c>
      <c r="N33">
        <v>115</v>
      </c>
      <c r="O33">
        <v>17</v>
      </c>
      <c r="P33">
        <v>10.45</v>
      </c>
      <c r="Q33">
        <v>107.48</v>
      </c>
      <c r="R33">
        <v>3</v>
      </c>
      <c r="S33">
        <v>975</v>
      </c>
      <c r="T33">
        <v>44</v>
      </c>
      <c r="U33">
        <v>22.16</v>
      </c>
      <c r="V33">
        <v>7.71</v>
      </c>
      <c r="W33">
        <v>17.27</v>
      </c>
      <c r="X33">
        <v>2011</v>
      </c>
      <c r="Y33">
        <v>200000</v>
      </c>
      <c r="Z33">
        <v>325000</v>
      </c>
    </row>
    <row r="34" spans="1:26" x14ac:dyDescent="0.35">
      <c r="A34">
        <v>33</v>
      </c>
      <c r="B34" t="s">
        <v>83</v>
      </c>
      <c r="C34">
        <v>3</v>
      </c>
      <c r="D34" t="s">
        <v>42</v>
      </c>
      <c r="E34" t="s">
        <v>38</v>
      </c>
      <c r="F34" t="s">
        <v>40</v>
      </c>
      <c r="G34">
        <v>8625</v>
      </c>
      <c r="H34">
        <v>0</v>
      </c>
      <c r="I34">
        <v>6133</v>
      </c>
      <c r="J34">
        <v>78.959999999999994</v>
      </c>
      <c r="K34">
        <v>0</v>
      </c>
      <c r="L34">
        <v>0</v>
      </c>
      <c r="M34">
        <v>0</v>
      </c>
      <c r="N34">
        <v>1107</v>
      </c>
      <c r="O34">
        <v>93</v>
      </c>
      <c r="P34">
        <v>36.9</v>
      </c>
      <c r="Q34">
        <v>137.52000000000001</v>
      </c>
      <c r="R34">
        <v>44</v>
      </c>
      <c r="S34">
        <v>0</v>
      </c>
      <c r="T34">
        <v>0</v>
      </c>
      <c r="U34">
        <v>0</v>
      </c>
      <c r="V34">
        <v>0</v>
      </c>
      <c r="W34">
        <v>0</v>
      </c>
      <c r="X34">
        <v>2008</v>
      </c>
      <c r="Y34">
        <v>225000</v>
      </c>
      <c r="Z34">
        <v>375000</v>
      </c>
    </row>
    <row r="35" spans="1:26" x14ac:dyDescent="0.35">
      <c r="A35">
        <v>34</v>
      </c>
      <c r="B35" t="s">
        <v>84</v>
      </c>
      <c r="C35">
        <v>3</v>
      </c>
      <c r="D35" t="s">
        <v>27</v>
      </c>
      <c r="E35" t="s">
        <v>47</v>
      </c>
      <c r="F35" t="s">
        <v>29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11</v>
      </c>
      <c r="O35">
        <v>11</v>
      </c>
      <c r="P35">
        <v>5.5</v>
      </c>
      <c r="Q35">
        <v>68.75</v>
      </c>
      <c r="R35">
        <v>1</v>
      </c>
      <c r="S35">
        <v>40</v>
      </c>
      <c r="T35">
        <v>1</v>
      </c>
      <c r="U35">
        <v>40</v>
      </c>
      <c r="V35">
        <v>6.66</v>
      </c>
      <c r="W35">
        <v>36</v>
      </c>
      <c r="X35">
        <v>2009</v>
      </c>
      <c r="Y35">
        <v>100000</v>
      </c>
      <c r="Z35">
        <v>650000</v>
      </c>
    </row>
    <row r="36" spans="1:26" x14ac:dyDescent="0.35">
      <c r="A36">
        <v>35</v>
      </c>
      <c r="B36" t="s">
        <v>85</v>
      </c>
      <c r="C36">
        <v>1</v>
      </c>
      <c r="D36" t="s">
        <v>42</v>
      </c>
      <c r="E36" t="s">
        <v>63</v>
      </c>
      <c r="F36" t="s">
        <v>29</v>
      </c>
      <c r="G36">
        <v>0</v>
      </c>
      <c r="H36">
        <v>0</v>
      </c>
      <c r="I36">
        <v>18</v>
      </c>
      <c r="J36">
        <v>60</v>
      </c>
      <c r="K36">
        <v>1</v>
      </c>
      <c r="L36">
        <v>90</v>
      </c>
      <c r="M36">
        <v>0</v>
      </c>
      <c r="N36">
        <v>49</v>
      </c>
      <c r="O36">
        <v>30</v>
      </c>
      <c r="P36">
        <v>16.329999999999998</v>
      </c>
      <c r="Q36">
        <v>108.89</v>
      </c>
      <c r="R36">
        <v>1</v>
      </c>
      <c r="S36">
        <v>142</v>
      </c>
      <c r="T36">
        <v>3</v>
      </c>
      <c r="U36">
        <v>47.33</v>
      </c>
      <c r="V36">
        <v>8.82</v>
      </c>
      <c r="W36">
        <v>32.33</v>
      </c>
      <c r="X36">
        <v>2011</v>
      </c>
      <c r="Y36">
        <v>50000</v>
      </c>
      <c r="Z36">
        <v>50000</v>
      </c>
    </row>
    <row r="37" spans="1:26" x14ac:dyDescent="0.35">
      <c r="A37">
        <v>36</v>
      </c>
      <c r="B37" t="s">
        <v>86</v>
      </c>
      <c r="C37">
        <v>3</v>
      </c>
      <c r="D37" t="s">
        <v>42</v>
      </c>
      <c r="E37" t="s">
        <v>63</v>
      </c>
      <c r="F37" t="s">
        <v>40</v>
      </c>
      <c r="G37">
        <v>503</v>
      </c>
      <c r="H37">
        <v>0</v>
      </c>
      <c r="I37">
        <v>575</v>
      </c>
      <c r="J37">
        <v>87.51</v>
      </c>
      <c r="K37">
        <v>1</v>
      </c>
      <c r="L37">
        <v>66</v>
      </c>
      <c r="M37">
        <v>0</v>
      </c>
      <c r="N37">
        <v>1006</v>
      </c>
      <c r="O37">
        <v>73</v>
      </c>
      <c r="P37">
        <v>31.44</v>
      </c>
      <c r="Q37">
        <v>121.5</v>
      </c>
      <c r="R37">
        <v>28</v>
      </c>
      <c r="S37">
        <v>300</v>
      </c>
      <c r="T37">
        <v>17</v>
      </c>
      <c r="U37">
        <v>17.649999999999999</v>
      </c>
      <c r="V37">
        <v>7.89</v>
      </c>
      <c r="W37">
        <v>13.41</v>
      </c>
      <c r="X37">
        <v>2011</v>
      </c>
      <c r="Y37">
        <v>200000</v>
      </c>
      <c r="Z37">
        <v>425000</v>
      </c>
    </row>
    <row r="38" spans="1:26" x14ac:dyDescent="0.35">
      <c r="A38">
        <v>37</v>
      </c>
      <c r="B38" t="s">
        <v>87</v>
      </c>
      <c r="C38">
        <v>2</v>
      </c>
      <c r="D38" t="s">
        <v>42</v>
      </c>
      <c r="E38" t="s">
        <v>28</v>
      </c>
      <c r="F38" t="s">
        <v>29</v>
      </c>
      <c r="G38">
        <v>0</v>
      </c>
      <c r="H38">
        <v>0</v>
      </c>
      <c r="I38">
        <v>1326</v>
      </c>
      <c r="J38">
        <v>93.71</v>
      </c>
      <c r="K38">
        <v>67</v>
      </c>
      <c r="L38">
        <v>47.1</v>
      </c>
      <c r="M38">
        <v>0</v>
      </c>
      <c r="N38">
        <v>417</v>
      </c>
      <c r="O38">
        <v>71</v>
      </c>
      <c r="P38">
        <v>26.06</v>
      </c>
      <c r="Q38">
        <v>136.27000000000001</v>
      </c>
      <c r="R38">
        <v>11</v>
      </c>
      <c r="S38">
        <v>548</v>
      </c>
      <c r="T38">
        <v>14</v>
      </c>
      <c r="U38">
        <v>39.14</v>
      </c>
      <c r="V38">
        <v>9.1300000000000008</v>
      </c>
      <c r="W38">
        <v>25.71</v>
      </c>
      <c r="X38">
        <v>2011</v>
      </c>
      <c r="Y38">
        <v>200000</v>
      </c>
      <c r="Z38">
        <v>350000</v>
      </c>
    </row>
    <row r="39" spans="1:26" x14ac:dyDescent="0.35">
      <c r="A39">
        <v>38</v>
      </c>
      <c r="B39" t="s">
        <v>88</v>
      </c>
      <c r="C39">
        <v>2</v>
      </c>
      <c r="D39" t="s">
        <v>42</v>
      </c>
      <c r="E39" t="s">
        <v>63</v>
      </c>
      <c r="F39" t="s">
        <v>29</v>
      </c>
      <c r="G39">
        <v>0</v>
      </c>
      <c r="H39">
        <v>0</v>
      </c>
      <c r="I39">
        <v>1488</v>
      </c>
      <c r="J39">
        <v>91.4</v>
      </c>
      <c r="K39">
        <v>18</v>
      </c>
      <c r="L39">
        <v>36.200000000000003</v>
      </c>
      <c r="M39">
        <v>0</v>
      </c>
      <c r="N39">
        <v>971</v>
      </c>
      <c r="O39">
        <v>71</v>
      </c>
      <c r="P39">
        <v>26.24</v>
      </c>
      <c r="Q39">
        <v>125.78</v>
      </c>
      <c r="R39">
        <v>48</v>
      </c>
      <c r="S39">
        <v>345</v>
      </c>
      <c r="T39">
        <v>6</v>
      </c>
      <c r="U39">
        <v>57.5</v>
      </c>
      <c r="V39">
        <v>8.85</v>
      </c>
      <c r="W39">
        <v>39</v>
      </c>
      <c r="X39">
        <v>2008</v>
      </c>
      <c r="Y39">
        <v>100000</v>
      </c>
      <c r="Z39">
        <v>625000</v>
      </c>
    </row>
    <row r="40" spans="1:26" x14ac:dyDescent="0.35">
      <c r="A40">
        <v>39</v>
      </c>
      <c r="B40" t="s">
        <v>89</v>
      </c>
      <c r="C40">
        <v>3</v>
      </c>
      <c r="D40" t="s">
        <v>42</v>
      </c>
      <c r="E40" t="s">
        <v>38</v>
      </c>
      <c r="F40" t="s">
        <v>40</v>
      </c>
      <c r="G40">
        <v>5708</v>
      </c>
      <c r="H40">
        <v>7</v>
      </c>
      <c r="I40">
        <v>5262</v>
      </c>
      <c r="J40">
        <v>86.97</v>
      </c>
      <c r="K40">
        <v>2</v>
      </c>
      <c r="L40">
        <v>117</v>
      </c>
      <c r="M40">
        <v>1</v>
      </c>
      <c r="N40">
        <v>958</v>
      </c>
      <c r="O40">
        <v>116</v>
      </c>
      <c r="P40">
        <v>39.92</v>
      </c>
      <c r="Q40">
        <v>120.65</v>
      </c>
      <c r="R40">
        <v>25</v>
      </c>
      <c r="S40">
        <v>0</v>
      </c>
      <c r="T40">
        <v>0</v>
      </c>
      <c r="U40">
        <v>0</v>
      </c>
      <c r="V40">
        <v>0</v>
      </c>
      <c r="W40">
        <v>0</v>
      </c>
      <c r="X40">
        <v>2008</v>
      </c>
      <c r="Y40">
        <v>250000</v>
      </c>
      <c r="Z40">
        <v>250000</v>
      </c>
    </row>
    <row r="41" spans="1:26" x14ac:dyDescent="0.35">
      <c r="A41">
        <v>40</v>
      </c>
      <c r="B41" t="s">
        <v>90</v>
      </c>
      <c r="C41">
        <v>1</v>
      </c>
      <c r="D41" t="s">
        <v>35</v>
      </c>
      <c r="E41" t="s">
        <v>91</v>
      </c>
      <c r="F41" t="s">
        <v>29</v>
      </c>
      <c r="G41">
        <v>0</v>
      </c>
      <c r="H41">
        <v>0</v>
      </c>
      <c r="I41">
        <v>860</v>
      </c>
      <c r="J41">
        <v>78.61</v>
      </c>
      <c r="K41">
        <v>57</v>
      </c>
      <c r="L41">
        <v>46.2</v>
      </c>
      <c r="M41">
        <v>0</v>
      </c>
      <c r="N41">
        <v>904</v>
      </c>
      <c r="O41">
        <v>48</v>
      </c>
      <c r="P41">
        <v>23.18</v>
      </c>
      <c r="Q41">
        <v>120.86</v>
      </c>
      <c r="R41">
        <v>35</v>
      </c>
      <c r="S41">
        <v>750</v>
      </c>
      <c r="T41">
        <v>26</v>
      </c>
      <c r="U41">
        <v>28.85</v>
      </c>
      <c r="V41">
        <v>7.33</v>
      </c>
      <c r="W41">
        <v>23.65</v>
      </c>
      <c r="X41">
        <v>2011</v>
      </c>
      <c r="Y41">
        <v>100000</v>
      </c>
      <c r="Z41">
        <v>950000</v>
      </c>
    </row>
    <row r="42" spans="1:26" x14ac:dyDescent="0.35">
      <c r="A42">
        <v>41</v>
      </c>
      <c r="B42" t="s">
        <v>92</v>
      </c>
      <c r="C42">
        <v>2</v>
      </c>
      <c r="D42" t="s">
        <v>35</v>
      </c>
      <c r="E42" t="s">
        <v>32</v>
      </c>
      <c r="F42" t="s">
        <v>29</v>
      </c>
      <c r="G42">
        <v>1944</v>
      </c>
      <c r="H42">
        <v>2</v>
      </c>
      <c r="I42">
        <v>10</v>
      </c>
      <c r="J42">
        <v>43.47</v>
      </c>
      <c r="K42">
        <v>0</v>
      </c>
      <c r="L42">
        <v>0</v>
      </c>
      <c r="M42">
        <v>0</v>
      </c>
      <c r="N42">
        <v>130</v>
      </c>
      <c r="O42">
        <v>50</v>
      </c>
      <c r="P42">
        <v>16.25</v>
      </c>
      <c r="Q42">
        <v>107.44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2008</v>
      </c>
      <c r="Y42">
        <v>150000</v>
      </c>
      <c r="Z42">
        <v>150000</v>
      </c>
    </row>
    <row r="43" spans="1:26" x14ac:dyDescent="0.35">
      <c r="A43">
        <v>42</v>
      </c>
      <c r="B43" t="s">
        <v>93</v>
      </c>
      <c r="C43">
        <v>3</v>
      </c>
      <c r="D43" t="s">
        <v>61</v>
      </c>
      <c r="E43" t="s">
        <v>69</v>
      </c>
      <c r="F43" t="s">
        <v>29</v>
      </c>
      <c r="G43">
        <v>6973</v>
      </c>
      <c r="H43">
        <v>98</v>
      </c>
      <c r="I43">
        <v>13430</v>
      </c>
      <c r="J43">
        <v>91.21</v>
      </c>
      <c r="K43">
        <v>323</v>
      </c>
      <c r="L43">
        <v>46</v>
      </c>
      <c r="M43">
        <v>1</v>
      </c>
      <c r="N43">
        <v>768</v>
      </c>
      <c r="O43">
        <v>114</v>
      </c>
      <c r="P43">
        <v>27.43</v>
      </c>
      <c r="Q43">
        <v>144.36000000000001</v>
      </c>
      <c r="R43">
        <v>39</v>
      </c>
      <c r="S43">
        <v>390</v>
      </c>
      <c r="T43">
        <v>13</v>
      </c>
      <c r="U43">
        <v>30</v>
      </c>
      <c r="V43">
        <v>7.96</v>
      </c>
      <c r="W43">
        <v>22.62</v>
      </c>
      <c r="X43">
        <v>2008</v>
      </c>
      <c r="Y43">
        <v>250000</v>
      </c>
      <c r="Z43">
        <v>975000</v>
      </c>
    </row>
    <row r="44" spans="1:26" x14ac:dyDescent="0.35">
      <c r="A44">
        <v>43</v>
      </c>
      <c r="B44" t="s">
        <v>94</v>
      </c>
      <c r="C44">
        <v>2</v>
      </c>
      <c r="D44" t="s">
        <v>61</v>
      </c>
      <c r="E44" t="s">
        <v>95</v>
      </c>
      <c r="F44" t="s">
        <v>40</v>
      </c>
      <c r="G44">
        <v>10440</v>
      </c>
      <c r="H44">
        <v>6</v>
      </c>
      <c r="I44">
        <v>10596</v>
      </c>
      <c r="J44">
        <v>78.08</v>
      </c>
      <c r="K44">
        <v>7</v>
      </c>
      <c r="L44">
        <v>83.1</v>
      </c>
      <c r="M44">
        <v>1</v>
      </c>
      <c r="N44">
        <v>1471</v>
      </c>
      <c r="O44">
        <v>110</v>
      </c>
      <c r="P44">
        <v>30.65</v>
      </c>
      <c r="Q44">
        <v>128.02000000000001</v>
      </c>
      <c r="R44">
        <v>33</v>
      </c>
      <c r="S44">
        <v>0</v>
      </c>
      <c r="T44">
        <v>0</v>
      </c>
      <c r="U44">
        <v>0</v>
      </c>
      <c r="V44">
        <v>0</v>
      </c>
      <c r="W44">
        <v>0</v>
      </c>
      <c r="X44">
        <v>2008</v>
      </c>
      <c r="Y44">
        <v>250000</v>
      </c>
      <c r="Z44">
        <v>475000</v>
      </c>
    </row>
    <row r="45" spans="1:26" x14ac:dyDescent="0.35">
      <c r="A45">
        <v>44</v>
      </c>
      <c r="B45" t="s">
        <v>96</v>
      </c>
      <c r="C45">
        <v>2</v>
      </c>
      <c r="D45" t="s">
        <v>35</v>
      </c>
      <c r="E45" t="s">
        <v>91</v>
      </c>
      <c r="F45" t="s">
        <v>40</v>
      </c>
      <c r="G45">
        <v>624</v>
      </c>
      <c r="H45">
        <v>0</v>
      </c>
      <c r="I45">
        <v>2753</v>
      </c>
      <c r="J45">
        <v>72.03</v>
      </c>
      <c r="K45">
        <v>0</v>
      </c>
      <c r="L45">
        <v>0</v>
      </c>
      <c r="M45">
        <v>0</v>
      </c>
      <c r="N45">
        <v>259</v>
      </c>
      <c r="O45">
        <v>34</v>
      </c>
      <c r="P45">
        <v>14.39</v>
      </c>
      <c r="Q45">
        <v>103.6</v>
      </c>
      <c r="R45">
        <v>6</v>
      </c>
      <c r="S45">
        <v>0</v>
      </c>
      <c r="T45">
        <v>0</v>
      </c>
      <c r="U45">
        <v>0</v>
      </c>
      <c r="V45">
        <v>0</v>
      </c>
      <c r="W45">
        <v>0</v>
      </c>
      <c r="X45">
        <v>2008</v>
      </c>
      <c r="Y45">
        <v>125000</v>
      </c>
      <c r="Z45">
        <v>675000</v>
      </c>
    </row>
    <row r="46" spans="1:26" x14ac:dyDescent="0.35">
      <c r="A46">
        <v>45</v>
      </c>
      <c r="B46" t="s">
        <v>97</v>
      </c>
      <c r="C46">
        <v>3</v>
      </c>
      <c r="D46" t="s">
        <v>27</v>
      </c>
      <c r="E46" t="s">
        <v>32</v>
      </c>
      <c r="F46" t="s">
        <v>29</v>
      </c>
      <c r="G46">
        <v>12379</v>
      </c>
      <c r="H46">
        <v>276</v>
      </c>
      <c r="I46">
        <v>11498</v>
      </c>
      <c r="J46">
        <v>72.97</v>
      </c>
      <c r="K46">
        <v>270</v>
      </c>
      <c r="L46">
        <v>39.299999999999997</v>
      </c>
      <c r="M46">
        <v>1</v>
      </c>
      <c r="N46">
        <v>1965</v>
      </c>
      <c r="O46">
        <v>89</v>
      </c>
      <c r="P46">
        <v>30.7</v>
      </c>
      <c r="Q46">
        <v>110.95</v>
      </c>
      <c r="R46">
        <v>37</v>
      </c>
      <c r="S46">
        <v>1713</v>
      </c>
      <c r="T46">
        <v>45</v>
      </c>
      <c r="U46">
        <v>38.07</v>
      </c>
      <c r="V46">
        <v>7.96</v>
      </c>
      <c r="W46">
        <v>28.71</v>
      </c>
      <c r="X46">
        <v>2008</v>
      </c>
      <c r="Y46">
        <v>225000</v>
      </c>
      <c r="Z46">
        <v>900000</v>
      </c>
    </row>
    <row r="47" spans="1:26" x14ac:dyDescent="0.35">
      <c r="A47">
        <v>46</v>
      </c>
      <c r="B47" t="s">
        <v>98</v>
      </c>
      <c r="C47">
        <v>2</v>
      </c>
      <c r="D47" t="s">
        <v>99</v>
      </c>
      <c r="E47" t="s">
        <v>47</v>
      </c>
      <c r="F47" t="s">
        <v>50</v>
      </c>
      <c r="G47">
        <v>2648</v>
      </c>
      <c r="H47">
        <v>0</v>
      </c>
      <c r="I47">
        <v>2924</v>
      </c>
      <c r="J47">
        <v>84.31</v>
      </c>
      <c r="K47">
        <v>0</v>
      </c>
      <c r="L47">
        <v>0</v>
      </c>
      <c r="M47">
        <v>0</v>
      </c>
      <c r="N47">
        <v>128</v>
      </c>
      <c r="O47">
        <v>53</v>
      </c>
      <c r="P47">
        <v>25.6</v>
      </c>
      <c r="Q47">
        <v>164.1</v>
      </c>
      <c r="R47">
        <v>8</v>
      </c>
      <c r="S47">
        <v>0</v>
      </c>
      <c r="T47">
        <v>0</v>
      </c>
      <c r="U47">
        <v>0</v>
      </c>
      <c r="V47">
        <v>0</v>
      </c>
      <c r="W47">
        <v>0</v>
      </c>
      <c r="X47">
        <v>2008</v>
      </c>
      <c r="Y47">
        <v>150000</v>
      </c>
      <c r="Z47">
        <v>150000</v>
      </c>
    </row>
    <row r="48" spans="1:26" x14ac:dyDescent="0.35">
      <c r="A48">
        <v>47</v>
      </c>
      <c r="B48" t="s">
        <v>100</v>
      </c>
      <c r="C48">
        <v>1</v>
      </c>
      <c r="D48" t="s">
        <v>35</v>
      </c>
      <c r="E48" t="s">
        <v>91</v>
      </c>
      <c r="F48" t="s">
        <v>33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3</v>
      </c>
      <c r="P48">
        <v>3</v>
      </c>
      <c r="Q48">
        <v>60</v>
      </c>
      <c r="R48">
        <v>0</v>
      </c>
      <c r="S48">
        <v>224</v>
      </c>
      <c r="T48">
        <v>9</v>
      </c>
      <c r="U48">
        <v>24.89</v>
      </c>
      <c r="V48">
        <v>8.48</v>
      </c>
      <c r="W48">
        <v>17.78</v>
      </c>
      <c r="X48">
        <v>2009</v>
      </c>
      <c r="Y48">
        <v>20000</v>
      </c>
      <c r="Z48">
        <v>24000</v>
      </c>
    </row>
    <row r="49" spans="1:26" x14ac:dyDescent="0.35">
      <c r="A49">
        <v>48</v>
      </c>
      <c r="B49" t="s">
        <v>101</v>
      </c>
      <c r="C49">
        <v>2</v>
      </c>
      <c r="D49" t="s">
        <v>35</v>
      </c>
      <c r="E49" t="s">
        <v>57</v>
      </c>
      <c r="F49" t="s">
        <v>50</v>
      </c>
      <c r="G49">
        <v>1000</v>
      </c>
      <c r="H49">
        <v>0</v>
      </c>
      <c r="I49">
        <v>1008</v>
      </c>
      <c r="J49">
        <v>74.5</v>
      </c>
      <c r="K49">
        <v>0</v>
      </c>
      <c r="L49">
        <v>0</v>
      </c>
      <c r="M49">
        <v>0</v>
      </c>
      <c r="N49">
        <v>1231</v>
      </c>
      <c r="O49">
        <v>69</v>
      </c>
      <c r="P49">
        <v>24.14</v>
      </c>
      <c r="Q49">
        <v>123.84</v>
      </c>
      <c r="R49">
        <v>28</v>
      </c>
      <c r="S49">
        <v>0</v>
      </c>
      <c r="T49">
        <v>0</v>
      </c>
      <c r="U49">
        <v>0</v>
      </c>
      <c r="V49">
        <v>0</v>
      </c>
      <c r="W49">
        <v>0</v>
      </c>
      <c r="X49">
        <v>2008</v>
      </c>
      <c r="Y49">
        <v>200000</v>
      </c>
      <c r="Z49">
        <v>525000</v>
      </c>
    </row>
    <row r="50" spans="1:26" x14ac:dyDescent="0.35">
      <c r="A50">
        <v>49</v>
      </c>
      <c r="B50" t="s">
        <v>102</v>
      </c>
      <c r="C50">
        <v>2</v>
      </c>
      <c r="D50" t="s">
        <v>35</v>
      </c>
      <c r="E50" t="s">
        <v>63</v>
      </c>
      <c r="F50" t="s">
        <v>33</v>
      </c>
      <c r="G50">
        <v>88</v>
      </c>
      <c r="H50">
        <v>24</v>
      </c>
      <c r="I50">
        <v>126</v>
      </c>
      <c r="J50">
        <v>70.78</v>
      </c>
      <c r="K50">
        <v>37</v>
      </c>
      <c r="L50">
        <v>51.5</v>
      </c>
      <c r="M50">
        <v>0</v>
      </c>
      <c r="N50">
        <v>111</v>
      </c>
      <c r="O50">
        <v>21</v>
      </c>
      <c r="P50">
        <v>18.5</v>
      </c>
      <c r="Q50">
        <v>105.71</v>
      </c>
      <c r="R50">
        <v>1</v>
      </c>
      <c r="S50">
        <v>1013</v>
      </c>
      <c r="T50">
        <v>21</v>
      </c>
      <c r="U50">
        <v>48.24</v>
      </c>
      <c r="V50">
        <v>7.02</v>
      </c>
      <c r="W50">
        <v>41.33</v>
      </c>
      <c r="X50">
        <v>2008</v>
      </c>
      <c r="Y50">
        <v>200000</v>
      </c>
      <c r="Z50">
        <v>425000</v>
      </c>
    </row>
    <row r="51" spans="1:26" x14ac:dyDescent="0.35">
      <c r="A51">
        <v>50</v>
      </c>
      <c r="B51" t="s">
        <v>103</v>
      </c>
      <c r="C51">
        <v>3</v>
      </c>
      <c r="D51" t="s">
        <v>42</v>
      </c>
      <c r="E51" t="s">
        <v>28</v>
      </c>
      <c r="F51" t="s">
        <v>40</v>
      </c>
      <c r="G51">
        <v>4188</v>
      </c>
      <c r="H51">
        <v>21</v>
      </c>
      <c r="I51">
        <v>1324</v>
      </c>
      <c r="J51">
        <v>68.739999999999995</v>
      </c>
      <c r="K51">
        <v>0</v>
      </c>
      <c r="L51">
        <v>0</v>
      </c>
      <c r="M51">
        <v>0</v>
      </c>
      <c r="N51">
        <v>241</v>
      </c>
      <c r="O51">
        <v>75</v>
      </c>
      <c r="P51">
        <v>24.1</v>
      </c>
      <c r="Q51">
        <v>129.57</v>
      </c>
      <c r="R51">
        <v>8</v>
      </c>
      <c r="S51">
        <v>0</v>
      </c>
      <c r="T51">
        <v>0</v>
      </c>
      <c r="U51">
        <v>0</v>
      </c>
      <c r="V51">
        <v>0</v>
      </c>
      <c r="W51">
        <v>0</v>
      </c>
      <c r="X51">
        <v>2008</v>
      </c>
      <c r="Y51">
        <v>200000</v>
      </c>
      <c r="Z51">
        <v>200000</v>
      </c>
    </row>
    <row r="52" spans="1:26" x14ac:dyDescent="0.35">
      <c r="A52">
        <v>51</v>
      </c>
      <c r="B52" t="s">
        <v>104</v>
      </c>
      <c r="C52">
        <v>1</v>
      </c>
      <c r="D52" t="s">
        <v>35</v>
      </c>
      <c r="E52" t="s">
        <v>32</v>
      </c>
      <c r="F52" t="s">
        <v>40</v>
      </c>
      <c r="G52">
        <v>491</v>
      </c>
      <c r="H52">
        <v>0</v>
      </c>
      <c r="I52">
        <v>3590</v>
      </c>
      <c r="J52">
        <v>86.31</v>
      </c>
      <c r="K52">
        <v>2</v>
      </c>
      <c r="L52">
        <v>137</v>
      </c>
      <c r="M52">
        <v>1</v>
      </c>
      <c r="N52">
        <v>1639</v>
      </c>
      <c r="O52">
        <v>73</v>
      </c>
      <c r="P52">
        <v>28.26</v>
      </c>
      <c r="Q52">
        <v>119.29</v>
      </c>
      <c r="R52">
        <v>49</v>
      </c>
      <c r="S52">
        <v>345</v>
      </c>
      <c r="T52">
        <v>4</v>
      </c>
      <c r="U52">
        <v>86.25</v>
      </c>
      <c r="V52">
        <v>8.84</v>
      </c>
      <c r="W52">
        <v>58.5</v>
      </c>
      <c r="X52">
        <v>2011</v>
      </c>
      <c r="Y52">
        <v>150000</v>
      </c>
      <c r="Z52">
        <v>1800000</v>
      </c>
    </row>
    <row r="53" spans="1:26" x14ac:dyDescent="0.35">
      <c r="A53">
        <v>52</v>
      </c>
      <c r="B53" t="s">
        <v>105</v>
      </c>
      <c r="C53">
        <v>1</v>
      </c>
      <c r="D53" t="s">
        <v>35</v>
      </c>
      <c r="E53" t="s">
        <v>49</v>
      </c>
      <c r="F53" t="s">
        <v>33</v>
      </c>
      <c r="G53">
        <v>149</v>
      </c>
      <c r="H53">
        <v>27</v>
      </c>
      <c r="I53">
        <v>292</v>
      </c>
      <c r="J53">
        <v>88.21</v>
      </c>
      <c r="K53">
        <v>77</v>
      </c>
      <c r="L53">
        <v>42.1</v>
      </c>
      <c r="M53">
        <v>0</v>
      </c>
      <c r="N53">
        <v>243</v>
      </c>
      <c r="O53">
        <v>34</v>
      </c>
      <c r="P53">
        <v>10.57</v>
      </c>
      <c r="Q53">
        <v>114.08</v>
      </c>
      <c r="R53">
        <v>14</v>
      </c>
      <c r="S53">
        <v>1919</v>
      </c>
      <c r="T53">
        <v>53</v>
      </c>
      <c r="U53">
        <v>36.21</v>
      </c>
      <c r="V53">
        <v>7.73</v>
      </c>
      <c r="W53">
        <v>28.11</v>
      </c>
      <c r="X53">
        <v>2011</v>
      </c>
      <c r="Y53">
        <v>200000</v>
      </c>
      <c r="Z53">
        <v>800000</v>
      </c>
    </row>
    <row r="54" spans="1:26" x14ac:dyDescent="0.35">
      <c r="A54">
        <v>53</v>
      </c>
      <c r="B54" t="s">
        <v>106</v>
      </c>
      <c r="C54">
        <v>3</v>
      </c>
      <c r="D54" t="s">
        <v>35</v>
      </c>
      <c r="E54" t="s">
        <v>32</v>
      </c>
      <c r="F54" t="s">
        <v>33</v>
      </c>
      <c r="G54">
        <v>2506</v>
      </c>
      <c r="H54">
        <v>619</v>
      </c>
      <c r="I54">
        <v>938</v>
      </c>
      <c r="J54">
        <v>61.06</v>
      </c>
      <c r="K54">
        <v>337</v>
      </c>
      <c r="L54">
        <v>43</v>
      </c>
      <c r="M54">
        <v>1</v>
      </c>
      <c r="N54">
        <v>35</v>
      </c>
      <c r="O54">
        <v>8</v>
      </c>
      <c r="P54">
        <v>11.67</v>
      </c>
      <c r="Q54">
        <v>74.47</v>
      </c>
      <c r="R54">
        <v>0</v>
      </c>
      <c r="S54">
        <v>105</v>
      </c>
      <c r="T54">
        <v>2</v>
      </c>
      <c r="U54">
        <v>52.5</v>
      </c>
      <c r="V54">
        <v>9.5500000000000007</v>
      </c>
      <c r="W54">
        <v>33</v>
      </c>
      <c r="X54">
        <v>2008</v>
      </c>
      <c r="Y54">
        <v>250000</v>
      </c>
      <c r="Z54">
        <v>500000</v>
      </c>
    </row>
    <row r="55" spans="1:26" x14ac:dyDescent="0.35">
      <c r="A55">
        <v>54</v>
      </c>
      <c r="B55" t="s">
        <v>107</v>
      </c>
      <c r="C55">
        <v>3</v>
      </c>
      <c r="D55" t="s">
        <v>27</v>
      </c>
      <c r="E55" t="s">
        <v>63</v>
      </c>
      <c r="F55" t="s">
        <v>33</v>
      </c>
      <c r="G55">
        <v>16</v>
      </c>
      <c r="H55">
        <v>16</v>
      </c>
      <c r="I55">
        <v>73</v>
      </c>
      <c r="J55">
        <v>58.87</v>
      </c>
      <c r="K55">
        <v>100</v>
      </c>
      <c r="L55">
        <v>34.799999999999997</v>
      </c>
      <c r="M55">
        <v>0</v>
      </c>
      <c r="N55">
        <v>8</v>
      </c>
      <c r="O55">
        <v>8</v>
      </c>
      <c r="P55">
        <v>4</v>
      </c>
      <c r="Q55">
        <v>88.89</v>
      </c>
      <c r="R55">
        <v>1</v>
      </c>
      <c r="S55">
        <v>187</v>
      </c>
      <c r="T55">
        <v>13</v>
      </c>
      <c r="U55">
        <v>14.38</v>
      </c>
      <c r="V55">
        <v>7.19</v>
      </c>
      <c r="W55">
        <v>12</v>
      </c>
      <c r="X55">
        <v>2011</v>
      </c>
      <c r="Y55">
        <v>100000</v>
      </c>
      <c r="Z55">
        <v>140000</v>
      </c>
    </row>
    <row r="56" spans="1:26" x14ac:dyDescent="0.35">
      <c r="A56">
        <v>55</v>
      </c>
      <c r="B56" t="s">
        <v>108</v>
      </c>
      <c r="C56">
        <v>3</v>
      </c>
      <c r="D56" t="s">
        <v>35</v>
      </c>
      <c r="E56" t="s">
        <v>79</v>
      </c>
      <c r="F56" t="s">
        <v>40</v>
      </c>
      <c r="G56">
        <v>8781</v>
      </c>
      <c r="H56">
        <v>2</v>
      </c>
      <c r="I56">
        <v>2338</v>
      </c>
      <c r="J56">
        <v>71.23</v>
      </c>
      <c r="K56">
        <v>0</v>
      </c>
      <c r="L56">
        <v>0</v>
      </c>
      <c r="M56">
        <v>1</v>
      </c>
      <c r="N56">
        <v>282</v>
      </c>
      <c r="O56">
        <v>52</v>
      </c>
      <c r="P56">
        <v>15.67</v>
      </c>
      <c r="Q56">
        <v>105.62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2008</v>
      </c>
      <c r="Y56">
        <v>150000</v>
      </c>
      <c r="Z56">
        <v>375000</v>
      </c>
    </row>
    <row r="57" spans="1:26" x14ac:dyDescent="0.35">
      <c r="A57">
        <v>56</v>
      </c>
      <c r="B57" t="s">
        <v>109</v>
      </c>
      <c r="C57">
        <v>2</v>
      </c>
      <c r="D57" t="s">
        <v>42</v>
      </c>
      <c r="E57" t="s">
        <v>110</v>
      </c>
      <c r="F57" t="s">
        <v>33</v>
      </c>
      <c r="G57">
        <v>1451</v>
      </c>
      <c r="H57">
        <v>310</v>
      </c>
      <c r="I57">
        <v>1100</v>
      </c>
      <c r="J57">
        <v>82.45</v>
      </c>
      <c r="K57">
        <v>377</v>
      </c>
      <c r="L57">
        <v>29.2</v>
      </c>
      <c r="M57">
        <v>0</v>
      </c>
      <c r="N57">
        <v>103</v>
      </c>
      <c r="O57">
        <v>25</v>
      </c>
      <c r="P57">
        <v>11.44</v>
      </c>
      <c r="Q57">
        <v>121.18</v>
      </c>
      <c r="R57">
        <v>6</v>
      </c>
      <c r="S57">
        <v>1009</v>
      </c>
      <c r="T57">
        <v>21</v>
      </c>
      <c r="U57">
        <v>48.05</v>
      </c>
      <c r="V57">
        <v>7.56</v>
      </c>
      <c r="W57">
        <v>38.24</v>
      </c>
      <c r="X57">
        <v>2008</v>
      </c>
      <c r="Y57">
        <v>300000</v>
      </c>
      <c r="Z57">
        <v>900000</v>
      </c>
    </row>
    <row r="58" spans="1:26" x14ac:dyDescent="0.35">
      <c r="A58">
        <v>57</v>
      </c>
      <c r="B58" t="s">
        <v>111</v>
      </c>
      <c r="C58">
        <v>2</v>
      </c>
      <c r="D58" t="s">
        <v>61</v>
      </c>
      <c r="E58" t="s">
        <v>112</v>
      </c>
      <c r="F58" t="s">
        <v>29</v>
      </c>
      <c r="G58">
        <v>556</v>
      </c>
      <c r="H58">
        <v>25</v>
      </c>
      <c r="I58">
        <v>1042</v>
      </c>
      <c r="J58">
        <v>84.44</v>
      </c>
      <c r="K58">
        <v>133</v>
      </c>
      <c r="L58">
        <v>33.299999999999997</v>
      </c>
      <c r="M58">
        <v>0</v>
      </c>
      <c r="N58">
        <v>177</v>
      </c>
      <c r="O58">
        <v>39</v>
      </c>
      <c r="P58">
        <v>17.7</v>
      </c>
      <c r="Q58">
        <v>143.9</v>
      </c>
      <c r="R58">
        <v>9</v>
      </c>
      <c r="S58">
        <v>520</v>
      </c>
      <c r="T58">
        <v>27</v>
      </c>
      <c r="U58">
        <v>19.260000000000002</v>
      </c>
      <c r="V58">
        <v>7.43</v>
      </c>
      <c r="W58">
        <v>15.56</v>
      </c>
      <c r="X58">
        <v>2008</v>
      </c>
      <c r="Y58">
        <v>150000</v>
      </c>
      <c r="Z58">
        <v>225000</v>
      </c>
    </row>
    <row r="59" spans="1:26" x14ac:dyDescent="0.35">
      <c r="A59">
        <v>58</v>
      </c>
      <c r="B59" t="s">
        <v>113</v>
      </c>
      <c r="C59">
        <v>2</v>
      </c>
      <c r="D59" t="s">
        <v>61</v>
      </c>
      <c r="E59" t="s">
        <v>69</v>
      </c>
      <c r="F59" t="s">
        <v>33</v>
      </c>
      <c r="G59">
        <v>275</v>
      </c>
      <c r="H59">
        <v>101</v>
      </c>
      <c r="I59">
        <v>327</v>
      </c>
      <c r="J59">
        <v>73.81</v>
      </c>
      <c r="K59">
        <v>185</v>
      </c>
      <c r="L59">
        <v>31.1</v>
      </c>
      <c r="M59">
        <v>0</v>
      </c>
      <c r="N59">
        <v>64</v>
      </c>
      <c r="O59">
        <v>17</v>
      </c>
      <c r="P59">
        <v>5.82</v>
      </c>
      <c r="Q59">
        <v>100</v>
      </c>
      <c r="R59">
        <v>4</v>
      </c>
      <c r="S59">
        <v>1381</v>
      </c>
      <c r="T59">
        <v>83</v>
      </c>
      <c r="U59">
        <v>16.64</v>
      </c>
      <c r="V59">
        <v>6.36</v>
      </c>
      <c r="W59">
        <v>15.69</v>
      </c>
      <c r="X59">
        <v>2008</v>
      </c>
      <c r="Y59">
        <v>200000</v>
      </c>
      <c r="Z59">
        <v>350000</v>
      </c>
    </row>
    <row r="60" spans="1:26" x14ac:dyDescent="0.35">
      <c r="A60">
        <v>59</v>
      </c>
      <c r="B60" t="s">
        <v>114</v>
      </c>
      <c r="C60">
        <v>2</v>
      </c>
      <c r="D60" t="s">
        <v>73</v>
      </c>
      <c r="E60" t="s">
        <v>91</v>
      </c>
      <c r="F60" t="s">
        <v>29</v>
      </c>
      <c r="G60">
        <v>0</v>
      </c>
      <c r="H60">
        <v>0</v>
      </c>
      <c r="I60">
        <v>245</v>
      </c>
      <c r="J60">
        <v>95.33</v>
      </c>
      <c r="K60">
        <v>13</v>
      </c>
      <c r="L60">
        <v>63.2</v>
      </c>
      <c r="M60">
        <v>0</v>
      </c>
      <c r="N60">
        <v>74</v>
      </c>
      <c r="O60">
        <v>27</v>
      </c>
      <c r="P60">
        <v>8.2200000000000006</v>
      </c>
      <c r="Q60">
        <v>101.37</v>
      </c>
      <c r="R60">
        <v>1</v>
      </c>
      <c r="S60">
        <v>331</v>
      </c>
      <c r="T60">
        <v>19</v>
      </c>
      <c r="U60">
        <v>17.420000000000002</v>
      </c>
      <c r="V60">
        <v>7.01</v>
      </c>
      <c r="W60">
        <v>14.95</v>
      </c>
      <c r="X60">
        <v>2011</v>
      </c>
      <c r="Y60">
        <v>100000</v>
      </c>
      <c r="Z60">
        <v>100000</v>
      </c>
    </row>
    <row r="61" spans="1:26" x14ac:dyDescent="0.35">
      <c r="A61">
        <v>60</v>
      </c>
      <c r="B61" t="s">
        <v>115</v>
      </c>
      <c r="C61">
        <v>1</v>
      </c>
      <c r="D61" t="s">
        <v>61</v>
      </c>
      <c r="E61" t="s">
        <v>63</v>
      </c>
      <c r="F61" t="s">
        <v>29</v>
      </c>
      <c r="G61">
        <v>1219</v>
      </c>
      <c r="H61">
        <v>7</v>
      </c>
      <c r="I61">
        <v>1447</v>
      </c>
      <c r="J61">
        <v>82.59</v>
      </c>
      <c r="K61">
        <v>42</v>
      </c>
      <c r="L61">
        <v>43</v>
      </c>
      <c r="M61">
        <v>0</v>
      </c>
      <c r="N61">
        <v>376</v>
      </c>
      <c r="O61">
        <v>65</v>
      </c>
      <c r="P61">
        <v>25.07</v>
      </c>
      <c r="Q61">
        <v>123.28</v>
      </c>
      <c r="R61">
        <v>12</v>
      </c>
      <c r="S61">
        <v>537</v>
      </c>
      <c r="T61">
        <v>15</v>
      </c>
      <c r="U61">
        <v>35.799999999999997</v>
      </c>
      <c r="V61">
        <v>8.1999999999999993</v>
      </c>
      <c r="W61">
        <v>26.33</v>
      </c>
      <c r="X61">
        <v>2011</v>
      </c>
      <c r="Y61">
        <v>300000</v>
      </c>
      <c r="Z61">
        <v>950000</v>
      </c>
    </row>
    <row r="62" spans="1:26" x14ac:dyDescent="0.35">
      <c r="A62">
        <v>61</v>
      </c>
      <c r="B62" t="s">
        <v>116</v>
      </c>
      <c r="C62">
        <v>2</v>
      </c>
      <c r="D62" t="s">
        <v>71</v>
      </c>
      <c r="E62" t="s">
        <v>63</v>
      </c>
      <c r="F62" t="s">
        <v>50</v>
      </c>
      <c r="G62">
        <v>3763</v>
      </c>
      <c r="H62">
        <v>0</v>
      </c>
      <c r="I62">
        <v>4511</v>
      </c>
      <c r="J62">
        <v>89.62</v>
      </c>
      <c r="K62">
        <v>0</v>
      </c>
      <c r="L62">
        <v>0</v>
      </c>
      <c r="M62">
        <v>1</v>
      </c>
      <c r="N62">
        <v>1233</v>
      </c>
      <c r="O62">
        <v>158</v>
      </c>
      <c r="P62">
        <v>28.02</v>
      </c>
      <c r="Q62">
        <v>123.42</v>
      </c>
      <c r="R62">
        <v>48</v>
      </c>
      <c r="S62">
        <v>0</v>
      </c>
      <c r="T62">
        <v>0</v>
      </c>
      <c r="U62">
        <v>0</v>
      </c>
      <c r="V62">
        <v>0</v>
      </c>
      <c r="W62">
        <v>0</v>
      </c>
      <c r="X62">
        <v>2008</v>
      </c>
      <c r="Y62">
        <v>175000</v>
      </c>
      <c r="Z62">
        <v>700000</v>
      </c>
    </row>
    <row r="63" spans="1:26" x14ac:dyDescent="0.35">
      <c r="A63">
        <v>62</v>
      </c>
      <c r="B63" t="s">
        <v>117</v>
      </c>
      <c r="C63">
        <v>2</v>
      </c>
      <c r="D63" t="s">
        <v>42</v>
      </c>
      <c r="E63" t="s">
        <v>57</v>
      </c>
      <c r="F63" t="s">
        <v>29</v>
      </c>
      <c r="G63">
        <v>107</v>
      </c>
      <c r="H63">
        <v>9</v>
      </c>
      <c r="I63">
        <v>0</v>
      </c>
      <c r="J63">
        <v>0</v>
      </c>
      <c r="K63">
        <v>0</v>
      </c>
      <c r="L63">
        <v>0</v>
      </c>
      <c r="M63">
        <v>0</v>
      </c>
      <c r="N63">
        <v>123</v>
      </c>
      <c r="O63">
        <v>33</v>
      </c>
      <c r="P63">
        <v>30.75</v>
      </c>
      <c r="Q63">
        <v>125.51</v>
      </c>
      <c r="R63">
        <v>4</v>
      </c>
      <c r="S63">
        <v>244</v>
      </c>
      <c r="T63">
        <v>10</v>
      </c>
      <c r="U63">
        <v>24.4</v>
      </c>
      <c r="V63">
        <v>8.41</v>
      </c>
      <c r="W63">
        <v>17.399999999999999</v>
      </c>
      <c r="X63">
        <v>2011</v>
      </c>
      <c r="Y63">
        <v>50000</v>
      </c>
      <c r="Z63">
        <v>80000</v>
      </c>
    </row>
    <row r="64" spans="1:26" x14ac:dyDescent="0.35">
      <c r="A64">
        <v>63</v>
      </c>
      <c r="B64" t="s">
        <v>118</v>
      </c>
      <c r="C64">
        <v>3</v>
      </c>
      <c r="D64" t="s">
        <v>42</v>
      </c>
      <c r="E64" t="s">
        <v>112</v>
      </c>
      <c r="F64" t="s">
        <v>33</v>
      </c>
      <c r="G64">
        <v>641</v>
      </c>
      <c r="H64">
        <v>563</v>
      </c>
      <c r="I64">
        <v>115</v>
      </c>
      <c r="J64">
        <v>48.72</v>
      </c>
      <c r="K64">
        <v>381</v>
      </c>
      <c r="L64">
        <v>34</v>
      </c>
      <c r="M64">
        <v>0</v>
      </c>
      <c r="N64">
        <v>4</v>
      </c>
      <c r="O64">
        <v>4</v>
      </c>
      <c r="P64">
        <v>4</v>
      </c>
      <c r="Q64">
        <v>80</v>
      </c>
      <c r="R64">
        <v>0</v>
      </c>
      <c r="S64">
        <v>357</v>
      </c>
      <c r="T64">
        <v>12</v>
      </c>
      <c r="U64">
        <v>29.75</v>
      </c>
      <c r="V64">
        <v>6.61</v>
      </c>
      <c r="W64">
        <v>27</v>
      </c>
      <c r="X64">
        <v>2008</v>
      </c>
      <c r="Y64">
        <v>350000</v>
      </c>
      <c r="Z64">
        <v>350000</v>
      </c>
    </row>
    <row r="65" spans="1:26" x14ac:dyDescent="0.35">
      <c r="A65">
        <v>64</v>
      </c>
      <c r="B65" t="s">
        <v>119</v>
      </c>
      <c r="C65">
        <v>3</v>
      </c>
      <c r="D65" t="s">
        <v>99</v>
      </c>
      <c r="E65" t="s">
        <v>32</v>
      </c>
      <c r="F65" t="s">
        <v>40</v>
      </c>
      <c r="G65">
        <v>2173</v>
      </c>
      <c r="H65">
        <v>0</v>
      </c>
      <c r="I65">
        <v>2763</v>
      </c>
      <c r="J65">
        <v>75.099999999999994</v>
      </c>
      <c r="K65">
        <v>0</v>
      </c>
      <c r="L65">
        <v>0</v>
      </c>
      <c r="M65">
        <v>1</v>
      </c>
      <c r="N65">
        <v>117</v>
      </c>
      <c r="O65">
        <v>47</v>
      </c>
      <c r="P65">
        <v>16.71</v>
      </c>
      <c r="Q65">
        <v>144.44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2010</v>
      </c>
      <c r="Y65">
        <v>100000</v>
      </c>
      <c r="Z65">
        <v>100000</v>
      </c>
    </row>
    <row r="66" spans="1:26" x14ac:dyDescent="0.35">
      <c r="A66">
        <v>65</v>
      </c>
      <c r="B66" t="s">
        <v>120</v>
      </c>
      <c r="C66">
        <v>2</v>
      </c>
      <c r="D66" t="s">
        <v>35</v>
      </c>
      <c r="E66" t="s">
        <v>57</v>
      </c>
      <c r="F66" t="s">
        <v>33</v>
      </c>
      <c r="G66">
        <v>392</v>
      </c>
      <c r="H66">
        <v>43</v>
      </c>
      <c r="I66">
        <v>5</v>
      </c>
      <c r="J66">
        <v>27.77</v>
      </c>
      <c r="K66">
        <v>19</v>
      </c>
      <c r="L66">
        <v>40.1</v>
      </c>
      <c r="M66">
        <v>0</v>
      </c>
      <c r="N66">
        <v>186</v>
      </c>
      <c r="O66">
        <v>31</v>
      </c>
      <c r="P66">
        <v>10.94</v>
      </c>
      <c r="Q66">
        <v>102.2</v>
      </c>
      <c r="R66">
        <v>3</v>
      </c>
      <c r="S66">
        <v>1530</v>
      </c>
      <c r="T66">
        <v>74</v>
      </c>
      <c r="U66">
        <v>20.68</v>
      </c>
      <c r="V66">
        <v>7.11</v>
      </c>
      <c r="W66">
        <v>17.46</v>
      </c>
      <c r="X66">
        <v>2011</v>
      </c>
      <c r="Y66">
        <v>100000</v>
      </c>
      <c r="Z66">
        <v>300000</v>
      </c>
    </row>
    <row r="67" spans="1:26" x14ac:dyDescent="0.35">
      <c r="A67">
        <v>66</v>
      </c>
      <c r="B67" t="s">
        <v>121</v>
      </c>
      <c r="C67">
        <v>1</v>
      </c>
      <c r="D67" t="s">
        <v>35</v>
      </c>
      <c r="E67" t="s">
        <v>32</v>
      </c>
      <c r="F67" t="s">
        <v>33</v>
      </c>
      <c r="G67">
        <v>120</v>
      </c>
      <c r="H67">
        <v>9</v>
      </c>
      <c r="I67">
        <v>51</v>
      </c>
      <c r="J67">
        <v>92.72</v>
      </c>
      <c r="K67">
        <v>3</v>
      </c>
      <c r="L67">
        <v>60</v>
      </c>
      <c r="M67">
        <v>0</v>
      </c>
      <c r="N67">
        <v>32</v>
      </c>
      <c r="O67">
        <v>11</v>
      </c>
      <c r="P67">
        <v>8</v>
      </c>
      <c r="Q67">
        <v>133.33000000000001</v>
      </c>
      <c r="R67">
        <v>1</v>
      </c>
      <c r="S67">
        <v>435</v>
      </c>
      <c r="T67">
        <v>6</v>
      </c>
      <c r="U67">
        <v>72.5</v>
      </c>
      <c r="V67">
        <v>9.89</v>
      </c>
      <c r="W67">
        <v>44</v>
      </c>
      <c r="X67">
        <v>2011</v>
      </c>
      <c r="Y67">
        <v>100000</v>
      </c>
      <c r="Z67">
        <v>260000</v>
      </c>
    </row>
    <row r="68" spans="1:26" x14ac:dyDescent="0.35">
      <c r="A68">
        <v>67</v>
      </c>
      <c r="B68" t="s">
        <v>122</v>
      </c>
      <c r="C68">
        <v>2</v>
      </c>
      <c r="D68" t="s">
        <v>99</v>
      </c>
      <c r="E68" t="s">
        <v>112</v>
      </c>
      <c r="F68" t="s">
        <v>33</v>
      </c>
      <c r="G68">
        <v>141</v>
      </c>
      <c r="H68">
        <v>106</v>
      </c>
      <c r="I68">
        <v>34</v>
      </c>
      <c r="J68">
        <v>34</v>
      </c>
      <c r="K68">
        <v>46</v>
      </c>
      <c r="L68">
        <v>42.1</v>
      </c>
      <c r="M68">
        <v>0</v>
      </c>
      <c r="N68">
        <v>3</v>
      </c>
      <c r="O68">
        <v>3</v>
      </c>
      <c r="P68">
        <v>1.5</v>
      </c>
      <c r="Q68">
        <v>50</v>
      </c>
      <c r="R68">
        <v>0</v>
      </c>
      <c r="S68">
        <v>296</v>
      </c>
      <c r="T68">
        <v>8</v>
      </c>
      <c r="U68">
        <v>37</v>
      </c>
      <c r="V68">
        <v>9.25</v>
      </c>
      <c r="W68">
        <v>24</v>
      </c>
      <c r="X68">
        <v>2008</v>
      </c>
      <c r="Y68">
        <v>225000</v>
      </c>
      <c r="Z68">
        <v>650000</v>
      </c>
    </row>
    <row r="69" spans="1:26" x14ac:dyDescent="0.35">
      <c r="A69">
        <v>68</v>
      </c>
      <c r="B69" t="s">
        <v>123</v>
      </c>
      <c r="C69">
        <v>2</v>
      </c>
      <c r="D69" t="s">
        <v>27</v>
      </c>
      <c r="E69" t="s">
        <v>38</v>
      </c>
      <c r="F69" t="s">
        <v>29</v>
      </c>
      <c r="G69">
        <v>58</v>
      </c>
      <c r="H69">
        <v>1</v>
      </c>
      <c r="I69">
        <v>782</v>
      </c>
      <c r="J69">
        <v>100.25</v>
      </c>
      <c r="K69">
        <v>50</v>
      </c>
      <c r="L69">
        <v>41.4</v>
      </c>
      <c r="M69">
        <v>0</v>
      </c>
      <c r="N69">
        <v>781</v>
      </c>
      <c r="O69">
        <v>71</v>
      </c>
      <c r="P69">
        <v>24.41</v>
      </c>
      <c r="Q69">
        <v>146.25</v>
      </c>
      <c r="R69">
        <v>45</v>
      </c>
      <c r="S69">
        <v>1899</v>
      </c>
      <c r="T69">
        <v>69</v>
      </c>
      <c r="U69">
        <v>27.52</v>
      </c>
      <c r="V69">
        <v>8.25</v>
      </c>
      <c r="W69">
        <v>20.010000000000002</v>
      </c>
      <c r="X69">
        <v>2008</v>
      </c>
      <c r="Y69">
        <v>225000</v>
      </c>
      <c r="Z69">
        <v>675000</v>
      </c>
    </row>
    <row r="70" spans="1:26" x14ac:dyDescent="0.35">
      <c r="A70">
        <v>69</v>
      </c>
      <c r="B70" t="s">
        <v>124</v>
      </c>
      <c r="C70">
        <v>2</v>
      </c>
      <c r="D70" t="s">
        <v>27</v>
      </c>
      <c r="E70" t="s">
        <v>91</v>
      </c>
      <c r="F70" t="s">
        <v>33</v>
      </c>
      <c r="G70">
        <v>555</v>
      </c>
      <c r="H70">
        <v>139</v>
      </c>
      <c r="I70">
        <v>117</v>
      </c>
      <c r="J70">
        <v>75.97</v>
      </c>
      <c r="K70">
        <v>94</v>
      </c>
      <c r="L70">
        <v>28.5</v>
      </c>
      <c r="M70">
        <v>0</v>
      </c>
      <c r="N70">
        <v>60</v>
      </c>
      <c r="O70">
        <v>16</v>
      </c>
      <c r="P70">
        <v>10</v>
      </c>
      <c r="Q70">
        <v>111.11</v>
      </c>
      <c r="R70">
        <v>2</v>
      </c>
      <c r="S70">
        <v>884</v>
      </c>
      <c r="T70">
        <v>38</v>
      </c>
      <c r="U70">
        <v>23.26</v>
      </c>
      <c r="V70">
        <v>7.37</v>
      </c>
      <c r="W70">
        <v>18.95</v>
      </c>
      <c r="X70">
        <v>2011</v>
      </c>
      <c r="Y70">
        <v>100000</v>
      </c>
      <c r="Z70">
        <v>475000</v>
      </c>
    </row>
    <row r="71" spans="1:26" x14ac:dyDescent="0.35">
      <c r="A71">
        <v>70</v>
      </c>
      <c r="B71" t="s">
        <v>125</v>
      </c>
      <c r="C71">
        <v>3</v>
      </c>
      <c r="D71" t="s">
        <v>61</v>
      </c>
      <c r="E71" t="s">
        <v>44</v>
      </c>
      <c r="F71" t="s">
        <v>33</v>
      </c>
      <c r="G71">
        <v>1261</v>
      </c>
      <c r="H71">
        <v>800</v>
      </c>
      <c r="I71">
        <v>674</v>
      </c>
      <c r="J71">
        <v>77.56</v>
      </c>
      <c r="K71">
        <v>534</v>
      </c>
      <c r="L71">
        <v>35.200000000000003</v>
      </c>
      <c r="M71">
        <v>0</v>
      </c>
      <c r="N71">
        <v>20</v>
      </c>
      <c r="O71">
        <v>6</v>
      </c>
      <c r="P71">
        <v>3.33</v>
      </c>
      <c r="Q71">
        <v>66.67</v>
      </c>
      <c r="R71">
        <v>0</v>
      </c>
      <c r="S71">
        <v>1395</v>
      </c>
      <c r="T71">
        <v>57</v>
      </c>
      <c r="U71">
        <v>24.47</v>
      </c>
      <c r="V71">
        <v>6.49</v>
      </c>
      <c r="W71">
        <v>22.63</v>
      </c>
      <c r="X71">
        <v>2008</v>
      </c>
      <c r="Y71">
        <v>250000</v>
      </c>
      <c r="Z71">
        <v>600000</v>
      </c>
    </row>
    <row r="72" spans="1:26" x14ac:dyDescent="0.35">
      <c r="A72">
        <v>71</v>
      </c>
      <c r="B72" t="s">
        <v>126</v>
      </c>
      <c r="C72">
        <v>3</v>
      </c>
      <c r="D72" t="s">
        <v>42</v>
      </c>
      <c r="E72" t="s">
        <v>57</v>
      </c>
      <c r="F72" t="s">
        <v>33</v>
      </c>
      <c r="G72">
        <v>0</v>
      </c>
      <c r="H72">
        <v>0</v>
      </c>
      <c r="I72">
        <v>1</v>
      </c>
      <c r="J72">
        <v>50</v>
      </c>
      <c r="K72">
        <v>1</v>
      </c>
      <c r="L72">
        <v>42</v>
      </c>
      <c r="M72">
        <v>0</v>
      </c>
      <c r="N72">
        <v>4</v>
      </c>
      <c r="O72">
        <v>3</v>
      </c>
      <c r="P72">
        <v>4</v>
      </c>
      <c r="Q72">
        <v>30.77</v>
      </c>
      <c r="R72">
        <v>0</v>
      </c>
      <c r="S72">
        <v>627</v>
      </c>
      <c r="T72">
        <v>24</v>
      </c>
      <c r="U72">
        <v>26.13</v>
      </c>
      <c r="V72">
        <v>7.17</v>
      </c>
      <c r="W72">
        <v>21.92</v>
      </c>
      <c r="X72">
        <v>2011</v>
      </c>
      <c r="Y72">
        <v>200000</v>
      </c>
      <c r="Z72">
        <v>650000</v>
      </c>
    </row>
    <row r="73" spans="1:26" x14ac:dyDescent="0.35">
      <c r="A73">
        <v>72</v>
      </c>
      <c r="B73" t="s">
        <v>127</v>
      </c>
      <c r="C73">
        <v>2</v>
      </c>
      <c r="D73" t="s">
        <v>35</v>
      </c>
      <c r="E73" t="s">
        <v>53</v>
      </c>
      <c r="F73" t="s">
        <v>29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563</v>
      </c>
      <c r="O73">
        <v>35</v>
      </c>
      <c r="P73">
        <v>19.41</v>
      </c>
      <c r="Q73">
        <v>123.19</v>
      </c>
      <c r="R73">
        <v>19</v>
      </c>
      <c r="S73">
        <v>263</v>
      </c>
      <c r="T73">
        <v>7</v>
      </c>
      <c r="U73">
        <v>37.57</v>
      </c>
      <c r="V73">
        <v>8.74</v>
      </c>
      <c r="W73">
        <v>25.86</v>
      </c>
      <c r="X73">
        <v>2011</v>
      </c>
      <c r="Y73">
        <v>50000</v>
      </c>
      <c r="Z73">
        <v>800000</v>
      </c>
    </row>
    <row r="74" spans="1:26" x14ac:dyDescent="0.35">
      <c r="A74">
        <v>73</v>
      </c>
      <c r="B74" t="s">
        <v>128</v>
      </c>
      <c r="C74">
        <v>2</v>
      </c>
      <c r="D74" t="s">
        <v>35</v>
      </c>
      <c r="E74" t="s">
        <v>57</v>
      </c>
      <c r="F74" t="s">
        <v>33</v>
      </c>
      <c r="G74">
        <v>77</v>
      </c>
      <c r="H74">
        <v>44</v>
      </c>
      <c r="I74">
        <v>141</v>
      </c>
      <c r="J74">
        <v>57.31</v>
      </c>
      <c r="K74">
        <v>157</v>
      </c>
      <c r="L74">
        <v>36.6</v>
      </c>
      <c r="M74">
        <v>0</v>
      </c>
      <c r="N74">
        <v>38</v>
      </c>
      <c r="O74">
        <v>22</v>
      </c>
      <c r="P74">
        <v>19</v>
      </c>
      <c r="Q74">
        <v>82.61</v>
      </c>
      <c r="R74">
        <v>1</v>
      </c>
      <c r="S74">
        <v>1192</v>
      </c>
      <c r="T74">
        <v>48</v>
      </c>
      <c r="U74">
        <v>24.83</v>
      </c>
      <c r="V74">
        <v>7.57</v>
      </c>
      <c r="W74">
        <v>19.73</v>
      </c>
      <c r="X74">
        <v>2011</v>
      </c>
      <c r="Y74">
        <v>200000</v>
      </c>
      <c r="Z74">
        <v>850000</v>
      </c>
    </row>
    <row r="75" spans="1:26" x14ac:dyDescent="0.35">
      <c r="A75">
        <v>74</v>
      </c>
      <c r="B75" t="s">
        <v>129</v>
      </c>
      <c r="C75">
        <v>2</v>
      </c>
      <c r="D75" t="s">
        <v>42</v>
      </c>
      <c r="E75" t="s">
        <v>32</v>
      </c>
      <c r="F75" t="s">
        <v>29</v>
      </c>
      <c r="G75">
        <v>0</v>
      </c>
      <c r="H75">
        <v>0</v>
      </c>
      <c r="I75">
        <v>0</v>
      </c>
      <c r="J75">
        <v>0</v>
      </c>
      <c r="K75">
        <v>1</v>
      </c>
      <c r="L75">
        <v>54</v>
      </c>
      <c r="M75">
        <v>0</v>
      </c>
      <c r="N75">
        <v>9</v>
      </c>
      <c r="O75">
        <v>9</v>
      </c>
      <c r="P75">
        <v>9</v>
      </c>
      <c r="Q75">
        <v>90</v>
      </c>
      <c r="R75">
        <v>0</v>
      </c>
      <c r="S75">
        <v>40</v>
      </c>
      <c r="T75">
        <v>1</v>
      </c>
      <c r="U75">
        <v>40</v>
      </c>
      <c r="V75">
        <v>10</v>
      </c>
      <c r="W75">
        <v>24</v>
      </c>
      <c r="X75">
        <v>2010</v>
      </c>
      <c r="Y75">
        <v>20000</v>
      </c>
      <c r="Z75">
        <v>20000</v>
      </c>
    </row>
    <row r="76" spans="1:26" x14ac:dyDescent="0.35">
      <c r="A76">
        <v>75</v>
      </c>
      <c r="B76" t="s">
        <v>130</v>
      </c>
      <c r="C76">
        <v>2</v>
      </c>
      <c r="D76" t="s">
        <v>27</v>
      </c>
      <c r="E76" t="s">
        <v>38</v>
      </c>
      <c r="F76" t="s">
        <v>33</v>
      </c>
      <c r="G76">
        <v>699</v>
      </c>
      <c r="H76">
        <v>390</v>
      </c>
      <c r="I76">
        <v>199</v>
      </c>
      <c r="J76">
        <v>66.77</v>
      </c>
      <c r="K76">
        <v>266</v>
      </c>
      <c r="L76">
        <v>32.6</v>
      </c>
      <c r="M76">
        <v>0</v>
      </c>
      <c r="N76">
        <v>11</v>
      </c>
      <c r="O76">
        <v>11</v>
      </c>
      <c r="P76">
        <v>11</v>
      </c>
      <c r="Q76">
        <v>61.11</v>
      </c>
      <c r="R76">
        <v>0</v>
      </c>
      <c r="S76">
        <v>242</v>
      </c>
      <c r="T76">
        <v>7</v>
      </c>
      <c r="U76">
        <v>34.57</v>
      </c>
      <c r="V76">
        <v>6.91</v>
      </c>
      <c r="W76">
        <v>30</v>
      </c>
      <c r="X76">
        <v>2008</v>
      </c>
      <c r="Y76">
        <v>200000</v>
      </c>
      <c r="Z76">
        <v>200000</v>
      </c>
    </row>
    <row r="77" spans="1:26" x14ac:dyDescent="0.35">
      <c r="A77">
        <v>76</v>
      </c>
      <c r="B77" t="s">
        <v>131</v>
      </c>
      <c r="C77">
        <v>2</v>
      </c>
      <c r="D77" t="s">
        <v>35</v>
      </c>
      <c r="E77" t="s">
        <v>91</v>
      </c>
      <c r="F77" t="s">
        <v>50</v>
      </c>
      <c r="G77">
        <v>0</v>
      </c>
      <c r="H77">
        <v>0</v>
      </c>
      <c r="I77">
        <v>1</v>
      </c>
      <c r="J77">
        <v>14.28</v>
      </c>
      <c r="K77">
        <v>0</v>
      </c>
      <c r="L77">
        <v>0</v>
      </c>
      <c r="M77">
        <v>0</v>
      </c>
      <c r="N77">
        <v>960</v>
      </c>
      <c r="O77">
        <v>94</v>
      </c>
      <c r="P77">
        <v>22.33</v>
      </c>
      <c r="Q77">
        <v>117.94</v>
      </c>
      <c r="R77">
        <v>50</v>
      </c>
      <c r="S77">
        <v>0</v>
      </c>
      <c r="T77">
        <v>0</v>
      </c>
      <c r="U77">
        <v>0</v>
      </c>
      <c r="V77">
        <v>0</v>
      </c>
      <c r="W77">
        <v>0</v>
      </c>
      <c r="X77">
        <v>2011</v>
      </c>
      <c r="Y77">
        <v>100000</v>
      </c>
      <c r="Z77">
        <v>270000</v>
      </c>
    </row>
    <row r="78" spans="1:26" x14ac:dyDescent="0.35">
      <c r="A78">
        <v>77</v>
      </c>
      <c r="B78" t="s">
        <v>132</v>
      </c>
      <c r="C78">
        <v>1</v>
      </c>
      <c r="D78" t="s">
        <v>35</v>
      </c>
      <c r="E78" t="s">
        <v>79</v>
      </c>
      <c r="F78" t="s">
        <v>33</v>
      </c>
      <c r="G78">
        <v>70</v>
      </c>
      <c r="H78">
        <v>62</v>
      </c>
      <c r="I78">
        <v>41</v>
      </c>
      <c r="J78">
        <v>43.61</v>
      </c>
      <c r="K78">
        <v>20</v>
      </c>
      <c r="L78">
        <v>41.7</v>
      </c>
      <c r="M78">
        <v>0</v>
      </c>
      <c r="N78">
        <v>10</v>
      </c>
      <c r="O78">
        <v>3</v>
      </c>
      <c r="P78">
        <v>1</v>
      </c>
      <c r="Q78">
        <v>30.3</v>
      </c>
      <c r="R78">
        <v>0</v>
      </c>
      <c r="S78">
        <v>1548</v>
      </c>
      <c r="T78">
        <v>69</v>
      </c>
      <c r="U78">
        <v>22.43</v>
      </c>
      <c r="V78">
        <v>7.16</v>
      </c>
      <c r="W78">
        <v>18.8</v>
      </c>
      <c r="X78">
        <v>2011</v>
      </c>
      <c r="Y78">
        <v>200000</v>
      </c>
      <c r="Z78">
        <v>500000</v>
      </c>
    </row>
    <row r="79" spans="1:26" x14ac:dyDescent="0.35">
      <c r="A79">
        <v>78</v>
      </c>
      <c r="B79" t="s">
        <v>133</v>
      </c>
      <c r="C79">
        <v>2</v>
      </c>
      <c r="D79" t="s">
        <v>71</v>
      </c>
      <c r="E79" t="s">
        <v>44</v>
      </c>
      <c r="F79" t="s">
        <v>29</v>
      </c>
      <c r="G79">
        <v>1780</v>
      </c>
      <c r="H79">
        <v>60</v>
      </c>
      <c r="I79">
        <v>2377</v>
      </c>
      <c r="J79">
        <v>87.16</v>
      </c>
      <c r="K79">
        <v>168</v>
      </c>
      <c r="L79">
        <v>39.700000000000003</v>
      </c>
      <c r="M79">
        <v>0</v>
      </c>
      <c r="N79">
        <v>106</v>
      </c>
      <c r="O79">
        <v>41</v>
      </c>
      <c r="P79">
        <v>13.25</v>
      </c>
      <c r="Q79">
        <v>98.15</v>
      </c>
      <c r="R79">
        <v>5</v>
      </c>
      <c r="S79">
        <v>327</v>
      </c>
      <c r="T79">
        <v>9</v>
      </c>
      <c r="U79">
        <v>36.33</v>
      </c>
      <c r="V79">
        <v>9.26</v>
      </c>
      <c r="W79">
        <v>23.67</v>
      </c>
      <c r="X79">
        <v>2008</v>
      </c>
      <c r="Y79">
        <v>200000</v>
      </c>
      <c r="Z79">
        <v>675000</v>
      </c>
    </row>
    <row r="80" spans="1:26" x14ac:dyDescent="0.35">
      <c r="A80">
        <v>79</v>
      </c>
      <c r="B80" t="s">
        <v>134</v>
      </c>
      <c r="C80">
        <v>2</v>
      </c>
      <c r="D80" t="s">
        <v>35</v>
      </c>
      <c r="E80" t="s">
        <v>49</v>
      </c>
      <c r="F80" t="s">
        <v>33</v>
      </c>
      <c r="G80">
        <v>0</v>
      </c>
      <c r="H80">
        <v>0</v>
      </c>
      <c r="I80">
        <v>3</v>
      </c>
      <c r="J80">
        <v>100</v>
      </c>
      <c r="K80">
        <v>0</v>
      </c>
      <c r="L80">
        <v>0</v>
      </c>
      <c r="M80">
        <v>0</v>
      </c>
      <c r="N80">
        <v>7</v>
      </c>
      <c r="O80">
        <v>4</v>
      </c>
      <c r="P80">
        <v>3.5</v>
      </c>
      <c r="Q80">
        <v>58.33</v>
      </c>
      <c r="R80">
        <v>0</v>
      </c>
      <c r="S80">
        <v>468</v>
      </c>
      <c r="T80">
        <v>11</v>
      </c>
      <c r="U80">
        <v>42.55</v>
      </c>
      <c r="V80">
        <v>9.36</v>
      </c>
      <c r="W80">
        <v>27.27</v>
      </c>
      <c r="X80">
        <v>2011</v>
      </c>
      <c r="Y80">
        <v>50000</v>
      </c>
      <c r="Z80">
        <v>95000</v>
      </c>
    </row>
    <row r="81" spans="1:26" x14ac:dyDescent="0.35">
      <c r="A81">
        <v>80</v>
      </c>
      <c r="B81" t="s">
        <v>135</v>
      </c>
      <c r="C81">
        <v>2</v>
      </c>
      <c r="D81" t="s">
        <v>35</v>
      </c>
      <c r="E81" t="s">
        <v>91</v>
      </c>
      <c r="F81" t="s">
        <v>33</v>
      </c>
      <c r="G81">
        <v>60</v>
      </c>
      <c r="H81">
        <v>35</v>
      </c>
      <c r="I81">
        <v>74</v>
      </c>
      <c r="J81">
        <v>66.069999999999993</v>
      </c>
      <c r="K81">
        <v>86</v>
      </c>
      <c r="L81">
        <v>36.6</v>
      </c>
      <c r="M81">
        <v>0</v>
      </c>
      <c r="N81">
        <v>39</v>
      </c>
      <c r="O81">
        <v>23</v>
      </c>
      <c r="P81">
        <v>7.8</v>
      </c>
      <c r="Q81">
        <v>235.49</v>
      </c>
      <c r="R81">
        <v>0</v>
      </c>
      <c r="S81">
        <v>1504</v>
      </c>
      <c r="T81">
        <v>70</v>
      </c>
      <c r="U81">
        <v>21.49</v>
      </c>
      <c r="V81">
        <v>7.39</v>
      </c>
      <c r="W81">
        <v>17.47</v>
      </c>
      <c r="X81">
        <v>2008</v>
      </c>
      <c r="Y81">
        <v>100000</v>
      </c>
      <c r="Z81">
        <v>275000</v>
      </c>
    </row>
    <row r="82" spans="1:26" x14ac:dyDescent="0.35">
      <c r="A82">
        <v>81</v>
      </c>
      <c r="B82" t="s">
        <v>136</v>
      </c>
      <c r="C82">
        <v>2</v>
      </c>
      <c r="D82" t="s">
        <v>35</v>
      </c>
      <c r="E82" t="s">
        <v>44</v>
      </c>
      <c r="F82" t="s">
        <v>50</v>
      </c>
      <c r="G82">
        <v>683</v>
      </c>
      <c r="H82">
        <v>0</v>
      </c>
      <c r="I82">
        <v>736</v>
      </c>
      <c r="J82">
        <v>76.5</v>
      </c>
      <c r="K82">
        <v>0</v>
      </c>
      <c r="L82">
        <v>0</v>
      </c>
      <c r="M82">
        <v>0</v>
      </c>
      <c r="N82">
        <v>912</v>
      </c>
      <c r="O82">
        <v>57</v>
      </c>
      <c r="P82">
        <v>20.27</v>
      </c>
      <c r="Q82">
        <v>107.29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2008</v>
      </c>
      <c r="Y82">
        <v>150000</v>
      </c>
      <c r="Z82">
        <v>325000</v>
      </c>
    </row>
    <row r="83" spans="1:26" x14ac:dyDescent="0.35">
      <c r="A83">
        <v>82</v>
      </c>
      <c r="B83" t="s">
        <v>137</v>
      </c>
      <c r="C83">
        <v>2</v>
      </c>
      <c r="D83" t="s">
        <v>35</v>
      </c>
      <c r="E83" t="s">
        <v>95</v>
      </c>
      <c r="F83" t="s">
        <v>29</v>
      </c>
      <c r="G83">
        <v>1105</v>
      </c>
      <c r="H83">
        <v>100</v>
      </c>
      <c r="I83">
        <v>1468</v>
      </c>
      <c r="J83">
        <v>78.959999999999994</v>
      </c>
      <c r="K83">
        <v>165</v>
      </c>
      <c r="L83">
        <v>34</v>
      </c>
      <c r="M83">
        <v>0</v>
      </c>
      <c r="N83">
        <v>929</v>
      </c>
      <c r="O83">
        <v>60</v>
      </c>
      <c r="P83">
        <v>23.82</v>
      </c>
      <c r="Q83">
        <v>128.31</v>
      </c>
      <c r="R83">
        <v>34</v>
      </c>
      <c r="S83">
        <v>1975</v>
      </c>
      <c r="T83">
        <v>66</v>
      </c>
      <c r="U83">
        <v>29.92</v>
      </c>
      <c r="V83">
        <v>7.74</v>
      </c>
      <c r="W83">
        <v>23.23</v>
      </c>
      <c r="X83">
        <v>2008</v>
      </c>
      <c r="Y83">
        <v>200000</v>
      </c>
      <c r="Z83">
        <v>925000</v>
      </c>
    </row>
    <row r="84" spans="1:26" x14ac:dyDescent="0.35">
      <c r="A84">
        <v>83</v>
      </c>
      <c r="B84" t="s">
        <v>138</v>
      </c>
      <c r="C84">
        <v>2</v>
      </c>
      <c r="D84" t="s">
        <v>35</v>
      </c>
      <c r="E84" t="s">
        <v>91</v>
      </c>
      <c r="F84" t="s">
        <v>29</v>
      </c>
      <c r="G84">
        <v>0</v>
      </c>
      <c r="H84">
        <v>0</v>
      </c>
      <c r="I84">
        <v>810</v>
      </c>
      <c r="J84">
        <v>113.6</v>
      </c>
      <c r="K84">
        <v>33</v>
      </c>
      <c r="L84">
        <v>45.1</v>
      </c>
      <c r="M84">
        <v>0</v>
      </c>
      <c r="N84">
        <v>1488</v>
      </c>
      <c r="O84">
        <v>100</v>
      </c>
      <c r="P84">
        <v>25.66</v>
      </c>
      <c r="Q84">
        <v>149.25</v>
      </c>
      <c r="R84">
        <v>81</v>
      </c>
      <c r="S84">
        <v>1139</v>
      </c>
      <c r="T84">
        <v>36</v>
      </c>
      <c r="U84">
        <v>31.64</v>
      </c>
      <c r="V84">
        <v>7.2</v>
      </c>
      <c r="W84">
        <v>26.36</v>
      </c>
      <c r="X84">
        <v>2008</v>
      </c>
      <c r="Y84">
        <v>100000</v>
      </c>
      <c r="Z84">
        <v>475000</v>
      </c>
    </row>
    <row r="85" spans="1:26" x14ac:dyDescent="0.35">
      <c r="A85">
        <v>84</v>
      </c>
      <c r="B85" t="s">
        <v>139</v>
      </c>
      <c r="C85">
        <v>2</v>
      </c>
      <c r="D85" t="s">
        <v>73</v>
      </c>
      <c r="E85" t="s">
        <v>49</v>
      </c>
      <c r="F85" t="s">
        <v>40</v>
      </c>
      <c r="G85">
        <v>6654</v>
      </c>
      <c r="H85">
        <v>5</v>
      </c>
      <c r="I85">
        <v>4184</v>
      </c>
      <c r="J85">
        <v>86.76</v>
      </c>
      <c r="K85">
        <v>7</v>
      </c>
      <c r="L85">
        <v>57.1</v>
      </c>
      <c r="M85">
        <v>1</v>
      </c>
      <c r="N85">
        <v>634</v>
      </c>
      <c r="O85">
        <v>103</v>
      </c>
      <c r="P85">
        <v>42.27</v>
      </c>
      <c r="Q85">
        <v>141.19999999999999</v>
      </c>
      <c r="R85">
        <v>30</v>
      </c>
      <c r="S85">
        <v>215</v>
      </c>
      <c r="T85">
        <v>7</v>
      </c>
      <c r="U85">
        <v>30.71</v>
      </c>
      <c r="V85">
        <v>7.41</v>
      </c>
      <c r="W85">
        <v>24.86</v>
      </c>
      <c r="X85">
        <v>2009</v>
      </c>
      <c r="Y85">
        <v>1350000</v>
      </c>
      <c r="Z85">
        <v>1550000</v>
      </c>
    </row>
    <row r="86" spans="1:26" x14ac:dyDescent="0.35">
      <c r="A86">
        <v>85</v>
      </c>
      <c r="B86" t="s">
        <v>140</v>
      </c>
      <c r="C86">
        <v>3</v>
      </c>
      <c r="D86" t="s">
        <v>27</v>
      </c>
      <c r="E86" t="s">
        <v>69</v>
      </c>
      <c r="F86" t="s">
        <v>29</v>
      </c>
      <c r="G86">
        <v>3781</v>
      </c>
      <c r="H86">
        <v>421</v>
      </c>
      <c r="I86">
        <v>3519</v>
      </c>
      <c r="J86">
        <v>86.69</v>
      </c>
      <c r="K86">
        <v>393</v>
      </c>
      <c r="L86">
        <v>39.9</v>
      </c>
      <c r="M86">
        <v>1</v>
      </c>
      <c r="N86">
        <v>147</v>
      </c>
      <c r="O86">
        <v>33</v>
      </c>
      <c r="P86">
        <v>18.37</v>
      </c>
      <c r="Q86">
        <v>132.43</v>
      </c>
      <c r="R86">
        <v>8</v>
      </c>
      <c r="S86">
        <v>301</v>
      </c>
      <c r="T86">
        <v>11</v>
      </c>
      <c r="U86">
        <v>27.36</v>
      </c>
      <c r="V86">
        <v>6.54</v>
      </c>
      <c r="W86">
        <v>25</v>
      </c>
      <c r="X86">
        <v>2008</v>
      </c>
      <c r="Y86">
        <v>200000</v>
      </c>
      <c r="Z86">
        <v>550000</v>
      </c>
    </row>
    <row r="87" spans="1:26" x14ac:dyDescent="0.35">
      <c r="A87">
        <v>86</v>
      </c>
      <c r="B87" t="s">
        <v>141</v>
      </c>
      <c r="C87">
        <v>2</v>
      </c>
      <c r="D87" t="s">
        <v>42</v>
      </c>
      <c r="E87" t="s">
        <v>95</v>
      </c>
      <c r="F87" t="s">
        <v>40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244</v>
      </c>
      <c r="O87">
        <v>79</v>
      </c>
      <c r="P87">
        <v>27.11</v>
      </c>
      <c r="Q87">
        <v>130.47999999999999</v>
      </c>
      <c r="R87">
        <v>12</v>
      </c>
      <c r="S87">
        <v>0</v>
      </c>
      <c r="T87">
        <v>0</v>
      </c>
      <c r="U87">
        <v>0</v>
      </c>
      <c r="V87">
        <v>0</v>
      </c>
      <c r="W87">
        <v>0</v>
      </c>
      <c r="X87">
        <v>2011</v>
      </c>
      <c r="Y87">
        <v>20000</v>
      </c>
      <c r="Z87">
        <v>50000</v>
      </c>
    </row>
    <row r="88" spans="1:26" x14ac:dyDescent="0.35">
      <c r="A88">
        <v>87</v>
      </c>
      <c r="B88" t="s">
        <v>142</v>
      </c>
      <c r="C88">
        <v>3</v>
      </c>
      <c r="D88" t="s">
        <v>42</v>
      </c>
      <c r="E88" t="s">
        <v>36</v>
      </c>
      <c r="F88" t="s">
        <v>40</v>
      </c>
      <c r="G88">
        <v>13218</v>
      </c>
      <c r="H88">
        <v>5</v>
      </c>
      <c r="I88">
        <v>13704</v>
      </c>
      <c r="J88">
        <v>80.39</v>
      </c>
      <c r="K88">
        <v>3</v>
      </c>
      <c r="L88">
        <v>50</v>
      </c>
      <c r="M88">
        <v>1</v>
      </c>
      <c r="N88">
        <v>39</v>
      </c>
      <c r="O88">
        <v>20</v>
      </c>
      <c r="P88">
        <v>9.75</v>
      </c>
      <c r="Q88">
        <v>73.58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2008</v>
      </c>
      <c r="Y88">
        <v>335000</v>
      </c>
      <c r="Z88">
        <v>400000</v>
      </c>
    </row>
    <row r="89" spans="1:26" x14ac:dyDescent="0.35">
      <c r="A89">
        <v>88</v>
      </c>
      <c r="B89" t="s">
        <v>143</v>
      </c>
      <c r="C89">
        <v>2</v>
      </c>
      <c r="D89" t="s">
        <v>35</v>
      </c>
      <c r="E89" t="s">
        <v>95</v>
      </c>
      <c r="F89" t="s">
        <v>33</v>
      </c>
      <c r="G89">
        <v>13</v>
      </c>
      <c r="H89">
        <v>6</v>
      </c>
      <c r="I89">
        <v>163</v>
      </c>
      <c r="J89">
        <v>62.69</v>
      </c>
      <c r="K89">
        <v>34</v>
      </c>
      <c r="L89">
        <v>45.1</v>
      </c>
      <c r="M89">
        <v>0</v>
      </c>
      <c r="N89">
        <v>67</v>
      </c>
      <c r="O89">
        <v>28</v>
      </c>
      <c r="P89">
        <v>22.33</v>
      </c>
      <c r="Q89">
        <v>104.69</v>
      </c>
      <c r="R89">
        <v>1</v>
      </c>
      <c r="S89">
        <v>527</v>
      </c>
      <c r="T89">
        <v>13</v>
      </c>
      <c r="U89">
        <v>40.54</v>
      </c>
      <c r="V89">
        <v>7.42</v>
      </c>
      <c r="W89">
        <v>32.770000000000003</v>
      </c>
      <c r="X89">
        <v>2008</v>
      </c>
      <c r="Y89">
        <v>150000</v>
      </c>
      <c r="Z89">
        <v>170000</v>
      </c>
    </row>
    <row r="90" spans="1:26" x14ac:dyDescent="0.35">
      <c r="A90">
        <v>89</v>
      </c>
      <c r="B90" t="s">
        <v>144</v>
      </c>
      <c r="C90">
        <v>1</v>
      </c>
      <c r="D90" t="s">
        <v>35</v>
      </c>
      <c r="E90" t="s">
        <v>38</v>
      </c>
      <c r="F90" t="s">
        <v>40</v>
      </c>
      <c r="G90">
        <v>710</v>
      </c>
      <c r="H90">
        <v>13</v>
      </c>
      <c r="I90">
        <v>3525</v>
      </c>
      <c r="J90">
        <v>92.71</v>
      </c>
      <c r="K90">
        <v>16</v>
      </c>
      <c r="L90">
        <v>61.9</v>
      </c>
      <c r="M90">
        <v>0</v>
      </c>
      <c r="N90">
        <v>2254</v>
      </c>
      <c r="O90">
        <v>98</v>
      </c>
      <c r="P90">
        <v>33.64</v>
      </c>
      <c r="Q90">
        <v>139.38999999999999</v>
      </c>
      <c r="R90">
        <v>97</v>
      </c>
      <c r="S90">
        <v>678</v>
      </c>
      <c r="T90">
        <v>20</v>
      </c>
      <c r="U90">
        <v>33.9</v>
      </c>
      <c r="V90">
        <v>7.05</v>
      </c>
      <c r="W90">
        <v>28.9</v>
      </c>
      <c r="X90">
        <v>2008</v>
      </c>
      <c r="Y90">
        <v>125000</v>
      </c>
      <c r="Z90">
        <v>650000</v>
      </c>
    </row>
    <row r="91" spans="1:26" x14ac:dyDescent="0.35">
      <c r="A91">
        <v>90</v>
      </c>
      <c r="B91" t="s">
        <v>145</v>
      </c>
      <c r="C91">
        <v>2</v>
      </c>
      <c r="D91" t="s">
        <v>71</v>
      </c>
      <c r="E91" t="s">
        <v>49</v>
      </c>
      <c r="F91" t="s">
        <v>29</v>
      </c>
      <c r="G91">
        <v>1269</v>
      </c>
      <c r="H91">
        <v>5</v>
      </c>
      <c r="I91">
        <v>1100</v>
      </c>
      <c r="J91">
        <v>89.72</v>
      </c>
      <c r="K91">
        <v>11</v>
      </c>
      <c r="L91">
        <v>34.799999999999997</v>
      </c>
      <c r="M91">
        <v>0</v>
      </c>
      <c r="N91">
        <v>604</v>
      </c>
      <c r="O91">
        <v>86</v>
      </c>
      <c r="P91">
        <v>21.57</v>
      </c>
      <c r="Q91">
        <v>131.88</v>
      </c>
      <c r="R91">
        <v>19</v>
      </c>
      <c r="S91">
        <v>303</v>
      </c>
      <c r="T91">
        <v>8</v>
      </c>
      <c r="U91">
        <v>37.880000000000003</v>
      </c>
      <c r="V91">
        <v>7.73</v>
      </c>
      <c r="W91">
        <v>29.5</v>
      </c>
      <c r="X91">
        <v>2009</v>
      </c>
      <c r="Y91">
        <v>100000</v>
      </c>
      <c r="Z91">
        <v>160000</v>
      </c>
    </row>
    <row r="92" spans="1:26" x14ac:dyDescent="0.35">
      <c r="A92">
        <v>91</v>
      </c>
      <c r="B92" t="s">
        <v>146</v>
      </c>
      <c r="C92">
        <v>2</v>
      </c>
      <c r="D92" t="s">
        <v>35</v>
      </c>
      <c r="E92" t="s">
        <v>63</v>
      </c>
      <c r="F92" t="s">
        <v>50</v>
      </c>
      <c r="G92">
        <v>74</v>
      </c>
      <c r="H92">
        <v>0</v>
      </c>
      <c r="I92">
        <v>4</v>
      </c>
      <c r="J92">
        <v>80</v>
      </c>
      <c r="K92">
        <v>0</v>
      </c>
      <c r="L92">
        <v>0</v>
      </c>
      <c r="M92">
        <v>0</v>
      </c>
      <c r="N92">
        <v>372</v>
      </c>
      <c r="O92">
        <v>59</v>
      </c>
      <c r="P92">
        <v>28.62</v>
      </c>
      <c r="Q92">
        <v>128.28</v>
      </c>
      <c r="R92">
        <v>16</v>
      </c>
      <c r="S92">
        <v>0</v>
      </c>
      <c r="T92">
        <v>0</v>
      </c>
      <c r="U92">
        <v>0</v>
      </c>
      <c r="V92">
        <v>0</v>
      </c>
      <c r="W92">
        <v>0</v>
      </c>
      <c r="X92">
        <v>2011</v>
      </c>
      <c r="Y92">
        <v>100000</v>
      </c>
      <c r="Z92">
        <v>100000</v>
      </c>
    </row>
    <row r="93" spans="1:26" x14ac:dyDescent="0.35">
      <c r="A93">
        <v>92</v>
      </c>
      <c r="B93" t="s">
        <v>147</v>
      </c>
      <c r="C93">
        <v>2</v>
      </c>
      <c r="D93" t="s">
        <v>61</v>
      </c>
      <c r="E93" t="s">
        <v>95</v>
      </c>
      <c r="F93" t="s">
        <v>50</v>
      </c>
      <c r="G93">
        <v>9382</v>
      </c>
      <c r="H93">
        <v>0</v>
      </c>
      <c r="I93">
        <v>10472</v>
      </c>
      <c r="J93">
        <v>75.75</v>
      </c>
      <c r="K93">
        <v>0</v>
      </c>
      <c r="L93">
        <v>0</v>
      </c>
      <c r="M93">
        <v>1</v>
      </c>
      <c r="N93">
        <v>1567</v>
      </c>
      <c r="O93">
        <v>94</v>
      </c>
      <c r="P93">
        <v>27.98</v>
      </c>
      <c r="Q93">
        <v>124.76</v>
      </c>
      <c r="R93">
        <v>27</v>
      </c>
      <c r="S93">
        <v>0</v>
      </c>
      <c r="T93">
        <v>0</v>
      </c>
      <c r="U93">
        <v>0</v>
      </c>
      <c r="V93">
        <v>0</v>
      </c>
      <c r="W93">
        <v>0</v>
      </c>
      <c r="X93">
        <v>2008</v>
      </c>
      <c r="Y93">
        <v>250000</v>
      </c>
      <c r="Z93">
        <v>700000</v>
      </c>
    </row>
    <row r="94" spans="1:26" x14ac:dyDescent="0.35">
      <c r="A94">
        <v>93</v>
      </c>
      <c r="B94" t="s">
        <v>148</v>
      </c>
      <c r="C94">
        <v>2</v>
      </c>
      <c r="D94" t="s">
        <v>52</v>
      </c>
      <c r="E94" t="s">
        <v>28</v>
      </c>
      <c r="F94" t="s">
        <v>40</v>
      </c>
      <c r="G94">
        <v>5842</v>
      </c>
      <c r="H94">
        <v>23</v>
      </c>
      <c r="I94">
        <v>5644</v>
      </c>
      <c r="J94">
        <v>75.760000000000005</v>
      </c>
      <c r="K94">
        <v>16</v>
      </c>
      <c r="L94">
        <v>36.299999999999997</v>
      </c>
      <c r="M94">
        <v>0</v>
      </c>
      <c r="N94">
        <v>73</v>
      </c>
      <c r="O94">
        <v>31</v>
      </c>
      <c r="P94">
        <v>18.25</v>
      </c>
      <c r="Q94">
        <v>97.33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2008</v>
      </c>
      <c r="Y94">
        <v>225000</v>
      </c>
      <c r="Z94">
        <v>225000</v>
      </c>
    </row>
    <row r="95" spans="1:26" x14ac:dyDescent="0.35">
      <c r="A95">
        <v>94</v>
      </c>
      <c r="B95" t="s">
        <v>149</v>
      </c>
      <c r="C95">
        <v>2</v>
      </c>
      <c r="D95" t="s">
        <v>35</v>
      </c>
      <c r="E95" t="s">
        <v>112</v>
      </c>
      <c r="F95" t="s">
        <v>40</v>
      </c>
      <c r="G95">
        <v>8178</v>
      </c>
      <c r="H95">
        <v>40</v>
      </c>
      <c r="I95">
        <v>8090</v>
      </c>
      <c r="J95">
        <v>104.68</v>
      </c>
      <c r="K95">
        <v>95</v>
      </c>
      <c r="L95">
        <v>45.4</v>
      </c>
      <c r="M95">
        <v>1</v>
      </c>
      <c r="N95">
        <v>1879</v>
      </c>
      <c r="O95">
        <v>119</v>
      </c>
      <c r="P95">
        <v>30.31</v>
      </c>
      <c r="Q95">
        <v>167.32</v>
      </c>
      <c r="R95">
        <v>79</v>
      </c>
      <c r="S95">
        <v>226</v>
      </c>
      <c r="T95">
        <v>6</v>
      </c>
      <c r="U95">
        <v>37.67</v>
      </c>
      <c r="V95">
        <v>10.56</v>
      </c>
      <c r="W95">
        <v>21.67</v>
      </c>
      <c r="X95">
        <v>2011</v>
      </c>
      <c r="Y95">
        <v>400000</v>
      </c>
      <c r="Z95">
        <v>1800000</v>
      </c>
    </row>
    <row r="96" spans="1:26" x14ac:dyDescent="0.35">
      <c r="A96">
        <v>95</v>
      </c>
      <c r="B96" t="s">
        <v>150</v>
      </c>
      <c r="C96">
        <v>2</v>
      </c>
      <c r="D96" t="s">
        <v>99</v>
      </c>
      <c r="E96" t="s">
        <v>67</v>
      </c>
      <c r="F96" t="s">
        <v>29</v>
      </c>
      <c r="G96">
        <v>1716</v>
      </c>
      <c r="H96">
        <v>48</v>
      </c>
      <c r="I96">
        <v>7040</v>
      </c>
      <c r="J96">
        <v>113.87</v>
      </c>
      <c r="K96">
        <v>344</v>
      </c>
      <c r="L96">
        <v>43.4</v>
      </c>
      <c r="M96">
        <v>1</v>
      </c>
      <c r="N96">
        <v>81</v>
      </c>
      <c r="O96">
        <v>33</v>
      </c>
      <c r="P96">
        <v>10.119999999999999</v>
      </c>
      <c r="Q96">
        <v>176.08</v>
      </c>
      <c r="R96">
        <v>6</v>
      </c>
      <c r="S96">
        <v>225</v>
      </c>
      <c r="T96">
        <v>9</v>
      </c>
      <c r="U96">
        <v>25</v>
      </c>
      <c r="V96">
        <v>7.5</v>
      </c>
      <c r="W96">
        <v>20</v>
      </c>
      <c r="X96">
        <v>2008</v>
      </c>
      <c r="Y96">
        <v>225000</v>
      </c>
      <c r="Z96">
        <v>675000</v>
      </c>
    </row>
    <row r="97" spans="1:26" x14ac:dyDescent="0.35">
      <c r="A97">
        <v>96</v>
      </c>
      <c r="B97" t="s">
        <v>151</v>
      </c>
      <c r="C97">
        <v>1</v>
      </c>
      <c r="D97" t="s">
        <v>35</v>
      </c>
      <c r="E97" t="s">
        <v>63</v>
      </c>
      <c r="F97" t="s">
        <v>33</v>
      </c>
      <c r="G97">
        <v>432</v>
      </c>
      <c r="H97">
        <v>133</v>
      </c>
      <c r="I97">
        <v>47</v>
      </c>
      <c r="J97">
        <v>34.049999999999997</v>
      </c>
      <c r="K97">
        <v>64</v>
      </c>
      <c r="L97">
        <v>33.6</v>
      </c>
      <c r="M97">
        <v>0</v>
      </c>
      <c r="N97">
        <v>37</v>
      </c>
      <c r="O97">
        <v>9</v>
      </c>
      <c r="P97">
        <v>9.25</v>
      </c>
      <c r="Q97">
        <v>80.430000000000007</v>
      </c>
      <c r="R97">
        <v>1</v>
      </c>
      <c r="S97">
        <v>1176</v>
      </c>
      <c r="T97">
        <v>36</v>
      </c>
      <c r="U97">
        <v>32.67</v>
      </c>
      <c r="V97">
        <v>7.63</v>
      </c>
      <c r="W97">
        <v>23.61</v>
      </c>
      <c r="X97">
        <v>2008</v>
      </c>
      <c r="Y97">
        <v>150000</v>
      </c>
      <c r="Z97">
        <v>950000</v>
      </c>
    </row>
    <row r="98" spans="1:26" x14ac:dyDescent="0.35">
      <c r="A98">
        <v>97</v>
      </c>
      <c r="B98" t="s">
        <v>152</v>
      </c>
      <c r="C98">
        <v>2</v>
      </c>
      <c r="D98" t="s">
        <v>35</v>
      </c>
      <c r="E98" t="s">
        <v>38</v>
      </c>
      <c r="F98" t="s">
        <v>29</v>
      </c>
      <c r="G98">
        <v>0</v>
      </c>
      <c r="H98">
        <v>0</v>
      </c>
      <c r="I98">
        <v>35</v>
      </c>
      <c r="J98">
        <v>116.66</v>
      </c>
      <c r="K98">
        <v>1</v>
      </c>
      <c r="L98">
        <v>150</v>
      </c>
      <c r="M98">
        <v>0</v>
      </c>
      <c r="N98">
        <v>36</v>
      </c>
      <c r="O98">
        <v>16</v>
      </c>
      <c r="P98">
        <v>9</v>
      </c>
      <c r="Q98">
        <v>120</v>
      </c>
      <c r="R98">
        <v>2</v>
      </c>
      <c r="S98">
        <v>419</v>
      </c>
      <c r="T98">
        <v>12</v>
      </c>
      <c r="U98">
        <v>34.92</v>
      </c>
      <c r="V98">
        <v>9.8800000000000008</v>
      </c>
      <c r="W98">
        <v>21.33</v>
      </c>
      <c r="X98">
        <v>2008</v>
      </c>
      <c r="Y98">
        <v>100000</v>
      </c>
      <c r="Z98">
        <v>225000</v>
      </c>
    </row>
    <row r="99" spans="1:26" x14ac:dyDescent="0.35">
      <c r="A99">
        <v>98</v>
      </c>
      <c r="B99" t="s">
        <v>153</v>
      </c>
      <c r="C99">
        <v>1</v>
      </c>
      <c r="D99" t="s">
        <v>35</v>
      </c>
      <c r="E99" t="s">
        <v>79</v>
      </c>
      <c r="F99" t="s">
        <v>40</v>
      </c>
      <c r="G99">
        <v>0</v>
      </c>
      <c r="H99">
        <v>0</v>
      </c>
      <c r="I99">
        <v>1961</v>
      </c>
      <c r="J99">
        <v>78.849999999999994</v>
      </c>
      <c r="K99">
        <v>8</v>
      </c>
      <c r="L99">
        <v>59.1</v>
      </c>
      <c r="M99">
        <v>0</v>
      </c>
      <c r="N99">
        <v>1975</v>
      </c>
      <c r="O99">
        <v>109</v>
      </c>
      <c r="P99">
        <v>31.35</v>
      </c>
      <c r="Q99">
        <v>129.16999999999999</v>
      </c>
      <c r="R99">
        <v>82</v>
      </c>
      <c r="S99">
        <v>408</v>
      </c>
      <c r="T99">
        <v>14</v>
      </c>
      <c r="U99">
        <v>29.14</v>
      </c>
      <c r="V99">
        <v>8</v>
      </c>
      <c r="W99">
        <v>21.86</v>
      </c>
      <c r="X99">
        <v>2008</v>
      </c>
      <c r="Y99">
        <v>150000</v>
      </c>
      <c r="Z99">
        <v>750000</v>
      </c>
    </row>
    <row r="100" spans="1:26" x14ac:dyDescent="0.35">
      <c r="A100">
        <v>99</v>
      </c>
      <c r="B100" t="s">
        <v>154</v>
      </c>
      <c r="C100">
        <v>3</v>
      </c>
      <c r="D100" t="s">
        <v>99</v>
      </c>
      <c r="E100" t="s">
        <v>36</v>
      </c>
      <c r="F100" t="s">
        <v>33</v>
      </c>
      <c r="G100">
        <v>544</v>
      </c>
      <c r="H100">
        <v>178</v>
      </c>
      <c r="I100">
        <v>394</v>
      </c>
      <c r="J100">
        <v>73.23</v>
      </c>
      <c r="K100">
        <v>247</v>
      </c>
      <c r="L100">
        <v>31.4</v>
      </c>
      <c r="M100">
        <v>0</v>
      </c>
      <c r="N100">
        <v>2</v>
      </c>
      <c r="O100">
        <v>2</v>
      </c>
      <c r="P100">
        <v>2</v>
      </c>
      <c r="Q100">
        <v>28.57</v>
      </c>
      <c r="R100">
        <v>0</v>
      </c>
      <c r="S100">
        <v>54</v>
      </c>
      <c r="T100">
        <v>5</v>
      </c>
      <c r="U100">
        <v>10.8</v>
      </c>
      <c r="V100">
        <v>7.71</v>
      </c>
      <c r="W100">
        <v>8.4</v>
      </c>
      <c r="X100">
        <v>2008</v>
      </c>
      <c r="Y100">
        <v>250000</v>
      </c>
      <c r="Z100">
        <v>425000</v>
      </c>
    </row>
    <row r="101" spans="1:26" x14ac:dyDescent="0.35">
      <c r="A101">
        <v>100</v>
      </c>
      <c r="B101" t="s">
        <v>155</v>
      </c>
      <c r="C101">
        <v>2</v>
      </c>
      <c r="D101" t="s">
        <v>99</v>
      </c>
      <c r="E101" t="s">
        <v>112</v>
      </c>
      <c r="F101" t="s">
        <v>29</v>
      </c>
      <c r="G101">
        <v>1606</v>
      </c>
      <c r="H101">
        <v>21</v>
      </c>
      <c r="I101">
        <v>5253</v>
      </c>
      <c r="J101">
        <v>78.37</v>
      </c>
      <c r="K101">
        <v>139</v>
      </c>
      <c r="L101">
        <v>47.6</v>
      </c>
      <c r="M101">
        <v>1</v>
      </c>
      <c r="N101">
        <v>52</v>
      </c>
      <c r="O101">
        <v>24</v>
      </c>
      <c r="P101">
        <v>13</v>
      </c>
      <c r="Q101">
        <v>110.63</v>
      </c>
      <c r="R101">
        <v>0</v>
      </c>
      <c r="S101">
        <v>85</v>
      </c>
      <c r="T101">
        <v>2</v>
      </c>
      <c r="U101">
        <v>42.5</v>
      </c>
      <c r="V101">
        <v>10</v>
      </c>
      <c r="W101">
        <v>25.5</v>
      </c>
      <c r="X101">
        <v>2008</v>
      </c>
      <c r="Y101">
        <v>300000</v>
      </c>
      <c r="Z101">
        <v>500000</v>
      </c>
    </row>
    <row r="102" spans="1:26" x14ac:dyDescent="0.35">
      <c r="A102">
        <v>101</v>
      </c>
      <c r="B102" t="s">
        <v>156</v>
      </c>
      <c r="C102">
        <v>2</v>
      </c>
      <c r="D102" t="s">
        <v>61</v>
      </c>
      <c r="E102" t="s">
        <v>67</v>
      </c>
      <c r="F102" t="s">
        <v>40</v>
      </c>
      <c r="G102">
        <v>537</v>
      </c>
      <c r="H102">
        <v>1</v>
      </c>
      <c r="I102">
        <v>1587</v>
      </c>
      <c r="J102">
        <v>70.400000000000006</v>
      </c>
      <c r="K102">
        <v>1</v>
      </c>
      <c r="L102">
        <v>42</v>
      </c>
      <c r="M102">
        <v>0</v>
      </c>
      <c r="N102">
        <v>40</v>
      </c>
      <c r="O102">
        <v>23</v>
      </c>
      <c r="P102">
        <v>20</v>
      </c>
      <c r="Q102">
        <v>153.84</v>
      </c>
      <c r="R102">
        <v>1</v>
      </c>
      <c r="S102">
        <v>21</v>
      </c>
      <c r="T102">
        <v>0</v>
      </c>
      <c r="U102">
        <v>0</v>
      </c>
      <c r="V102">
        <v>21</v>
      </c>
      <c r="W102">
        <v>0</v>
      </c>
      <c r="X102">
        <v>2008</v>
      </c>
      <c r="Y102">
        <v>100000</v>
      </c>
      <c r="Z102">
        <v>100000</v>
      </c>
    </row>
    <row r="103" spans="1:26" x14ac:dyDescent="0.35">
      <c r="A103">
        <v>102</v>
      </c>
      <c r="B103" t="s">
        <v>157</v>
      </c>
      <c r="C103">
        <v>2</v>
      </c>
      <c r="D103" t="s">
        <v>35</v>
      </c>
      <c r="E103" t="s">
        <v>79</v>
      </c>
      <c r="F103" t="s">
        <v>33</v>
      </c>
      <c r="G103">
        <v>116</v>
      </c>
      <c r="H103">
        <v>40</v>
      </c>
      <c r="I103">
        <v>104</v>
      </c>
      <c r="J103">
        <v>42.97</v>
      </c>
      <c r="K103">
        <v>69</v>
      </c>
      <c r="L103">
        <v>37.1</v>
      </c>
      <c r="M103">
        <v>0</v>
      </c>
      <c r="N103">
        <v>52</v>
      </c>
      <c r="O103">
        <v>10</v>
      </c>
      <c r="P103">
        <v>3.47</v>
      </c>
      <c r="Q103">
        <v>68.42</v>
      </c>
      <c r="R103">
        <v>1</v>
      </c>
      <c r="S103">
        <v>1892</v>
      </c>
      <c r="T103">
        <v>74</v>
      </c>
      <c r="U103">
        <v>25.57</v>
      </c>
      <c r="V103">
        <v>7.75</v>
      </c>
      <c r="W103">
        <v>19.78</v>
      </c>
      <c r="X103">
        <v>2008</v>
      </c>
      <c r="Y103">
        <v>200000</v>
      </c>
      <c r="Z103">
        <v>875000</v>
      </c>
    </row>
    <row r="104" spans="1:26" x14ac:dyDescent="0.35">
      <c r="A104">
        <v>103</v>
      </c>
      <c r="B104" t="s">
        <v>158</v>
      </c>
      <c r="C104">
        <v>2</v>
      </c>
      <c r="D104" t="s">
        <v>52</v>
      </c>
      <c r="E104" t="s">
        <v>79</v>
      </c>
      <c r="F104" t="s">
        <v>29</v>
      </c>
      <c r="G104">
        <v>320</v>
      </c>
      <c r="H104">
        <v>7</v>
      </c>
      <c r="I104">
        <v>925</v>
      </c>
      <c r="J104">
        <v>97.26</v>
      </c>
      <c r="K104">
        <v>56</v>
      </c>
      <c r="L104">
        <v>44.8</v>
      </c>
      <c r="M104">
        <v>0</v>
      </c>
      <c r="N104">
        <v>439</v>
      </c>
      <c r="O104">
        <v>87</v>
      </c>
      <c r="P104">
        <v>25.82</v>
      </c>
      <c r="Q104">
        <v>148.81</v>
      </c>
      <c r="R104">
        <v>24</v>
      </c>
      <c r="S104">
        <v>338</v>
      </c>
      <c r="T104">
        <v>9</v>
      </c>
      <c r="U104">
        <v>37.56</v>
      </c>
      <c r="V104">
        <v>8.14</v>
      </c>
      <c r="W104">
        <v>27.89</v>
      </c>
      <c r="X104">
        <v>2009</v>
      </c>
      <c r="Y104">
        <v>100000</v>
      </c>
      <c r="Z104">
        <v>100000</v>
      </c>
    </row>
    <row r="105" spans="1:26" x14ac:dyDescent="0.35">
      <c r="A105">
        <v>104</v>
      </c>
      <c r="B105" t="s">
        <v>159</v>
      </c>
      <c r="C105">
        <v>2</v>
      </c>
      <c r="D105" t="s">
        <v>27</v>
      </c>
      <c r="E105" t="s">
        <v>91</v>
      </c>
      <c r="F105" t="s">
        <v>40</v>
      </c>
      <c r="G105">
        <v>8042</v>
      </c>
      <c r="H105">
        <v>8</v>
      </c>
      <c r="I105">
        <v>6598</v>
      </c>
      <c r="J105">
        <v>81.58</v>
      </c>
      <c r="K105">
        <v>18</v>
      </c>
      <c r="L105">
        <v>57</v>
      </c>
      <c r="M105">
        <v>1</v>
      </c>
      <c r="N105">
        <v>739</v>
      </c>
      <c r="O105">
        <v>91</v>
      </c>
      <c r="P105">
        <v>28.42</v>
      </c>
      <c r="Q105">
        <v>110.63</v>
      </c>
      <c r="R105">
        <v>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2008</v>
      </c>
      <c r="Y105">
        <v>250000</v>
      </c>
      <c r="Z105">
        <v>250000</v>
      </c>
    </row>
    <row r="106" spans="1:26" x14ac:dyDescent="0.35">
      <c r="A106">
        <v>105</v>
      </c>
      <c r="B106" t="s">
        <v>160</v>
      </c>
      <c r="C106">
        <v>2</v>
      </c>
      <c r="D106" t="s">
        <v>99</v>
      </c>
      <c r="E106" t="s">
        <v>47</v>
      </c>
      <c r="F106" t="s">
        <v>33</v>
      </c>
      <c r="G106">
        <v>17</v>
      </c>
      <c r="H106">
        <v>5</v>
      </c>
      <c r="I106">
        <v>268</v>
      </c>
      <c r="J106">
        <v>94.03</v>
      </c>
      <c r="K106">
        <v>55</v>
      </c>
      <c r="L106">
        <v>37.4</v>
      </c>
      <c r="M106">
        <v>0</v>
      </c>
      <c r="N106">
        <v>36</v>
      </c>
      <c r="O106">
        <v>13</v>
      </c>
      <c r="P106">
        <v>12</v>
      </c>
      <c r="Q106">
        <v>124.13</v>
      </c>
      <c r="R106">
        <v>1</v>
      </c>
      <c r="S106">
        <v>266</v>
      </c>
      <c r="T106">
        <v>22</v>
      </c>
      <c r="U106">
        <v>12.09</v>
      </c>
      <c r="V106">
        <v>6.46</v>
      </c>
      <c r="W106">
        <v>11.2</v>
      </c>
      <c r="X106">
        <v>2008</v>
      </c>
      <c r="Y106">
        <v>100000</v>
      </c>
      <c r="Z106">
        <v>100000</v>
      </c>
    </row>
    <row r="107" spans="1:26" x14ac:dyDescent="0.35">
      <c r="A107">
        <v>106</v>
      </c>
      <c r="B107" t="s">
        <v>161</v>
      </c>
      <c r="C107">
        <v>2</v>
      </c>
      <c r="D107" t="s">
        <v>35</v>
      </c>
      <c r="E107" t="s">
        <v>95</v>
      </c>
      <c r="F107" t="s">
        <v>33</v>
      </c>
      <c r="G107">
        <v>281</v>
      </c>
      <c r="H107">
        <v>87</v>
      </c>
      <c r="I107">
        <v>44</v>
      </c>
      <c r="J107">
        <v>36.36</v>
      </c>
      <c r="K107">
        <v>75</v>
      </c>
      <c r="L107">
        <v>33</v>
      </c>
      <c r="M107">
        <v>0</v>
      </c>
      <c r="N107">
        <v>33</v>
      </c>
      <c r="O107">
        <v>15</v>
      </c>
      <c r="P107">
        <v>11</v>
      </c>
      <c r="Q107">
        <v>64.709999999999994</v>
      </c>
      <c r="R107">
        <v>0</v>
      </c>
      <c r="S107">
        <v>1031</v>
      </c>
      <c r="T107">
        <v>35</v>
      </c>
      <c r="U107">
        <v>29.46</v>
      </c>
      <c r="V107">
        <v>8.25</v>
      </c>
      <c r="W107">
        <v>21.43</v>
      </c>
      <c r="X107">
        <v>2008</v>
      </c>
      <c r="Y107">
        <v>200000</v>
      </c>
      <c r="Z107">
        <v>625000</v>
      </c>
    </row>
    <row r="108" spans="1:26" x14ac:dyDescent="0.35">
      <c r="A108">
        <v>107</v>
      </c>
      <c r="B108" t="s">
        <v>162</v>
      </c>
      <c r="C108">
        <v>2</v>
      </c>
      <c r="D108" t="s">
        <v>27</v>
      </c>
      <c r="E108" t="s">
        <v>49</v>
      </c>
      <c r="F108" t="s">
        <v>33</v>
      </c>
      <c r="G108">
        <v>770</v>
      </c>
      <c r="H108">
        <v>272</v>
      </c>
      <c r="I108">
        <v>142</v>
      </c>
      <c r="J108">
        <v>73.569999999999993</v>
      </c>
      <c r="K108">
        <v>91</v>
      </c>
      <c r="L108">
        <v>33.700000000000003</v>
      </c>
      <c r="M108">
        <v>0</v>
      </c>
      <c r="N108">
        <v>70</v>
      </c>
      <c r="O108">
        <v>13</v>
      </c>
      <c r="P108">
        <v>4.67</v>
      </c>
      <c r="Q108">
        <v>86.42</v>
      </c>
      <c r="R108">
        <v>1</v>
      </c>
      <c r="S108">
        <v>1304</v>
      </c>
      <c r="T108">
        <v>59</v>
      </c>
      <c r="U108">
        <v>22.1</v>
      </c>
      <c r="V108">
        <v>6.58</v>
      </c>
      <c r="W108">
        <v>20.149999999999999</v>
      </c>
      <c r="X108">
        <v>2008</v>
      </c>
      <c r="Y108">
        <v>150000</v>
      </c>
      <c r="Z108">
        <v>325000</v>
      </c>
    </row>
    <row r="109" spans="1:26" x14ac:dyDescent="0.35">
      <c r="A109">
        <v>108</v>
      </c>
      <c r="B109" t="s">
        <v>163</v>
      </c>
      <c r="C109">
        <v>3</v>
      </c>
      <c r="D109" t="s">
        <v>71</v>
      </c>
      <c r="E109" t="s">
        <v>79</v>
      </c>
      <c r="F109" t="s">
        <v>29</v>
      </c>
      <c r="G109">
        <v>1586</v>
      </c>
      <c r="H109">
        <v>20</v>
      </c>
      <c r="I109">
        <v>4483</v>
      </c>
      <c r="J109">
        <v>79.41</v>
      </c>
      <c r="K109">
        <v>137</v>
      </c>
      <c r="L109">
        <v>44.6</v>
      </c>
      <c r="M109">
        <v>0</v>
      </c>
      <c r="N109">
        <v>131</v>
      </c>
      <c r="O109">
        <v>36</v>
      </c>
      <c r="P109">
        <v>18.71</v>
      </c>
      <c r="Q109">
        <v>98.5</v>
      </c>
      <c r="R109">
        <v>3</v>
      </c>
      <c r="S109">
        <v>276</v>
      </c>
      <c r="T109">
        <v>8</v>
      </c>
      <c r="U109">
        <v>34.5</v>
      </c>
      <c r="V109">
        <v>7.67</v>
      </c>
      <c r="W109">
        <v>27</v>
      </c>
      <c r="X109">
        <v>2008</v>
      </c>
      <c r="Y109">
        <v>175000</v>
      </c>
      <c r="Z109">
        <v>175000</v>
      </c>
    </row>
    <row r="110" spans="1:26" x14ac:dyDescent="0.35">
      <c r="A110">
        <v>109</v>
      </c>
      <c r="B110" t="s">
        <v>164</v>
      </c>
      <c r="C110">
        <v>3</v>
      </c>
      <c r="D110" t="s">
        <v>42</v>
      </c>
      <c r="E110" t="s">
        <v>79</v>
      </c>
      <c r="F110" t="s">
        <v>29</v>
      </c>
      <c r="G110">
        <v>1462</v>
      </c>
      <c r="H110">
        <v>24</v>
      </c>
      <c r="I110">
        <v>5088</v>
      </c>
      <c r="J110">
        <v>92.44</v>
      </c>
      <c r="K110">
        <v>133</v>
      </c>
      <c r="L110">
        <v>44.6</v>
      </c>
      <c r="M110">
        <v>0</v>
      </c>
      <c r="N110">
        <v>974</v>
      </c>
      <c r="O110">
        <v>117</v>
      </c>
      <c r="P110">
        <v>36.07</v>
      </c>
      <c r="Q110">
        <v>129.87</v>
      </c>
      <c r="R110">
        <v>41</v>
      </c>
      <c r="S110">
        <v>674</v>
      </c>
      <c r="T110">
        <v>20</v>
      </c>
      <c r="U110">
        <v>33.700000000000003</v>
      </c>
      <c r="V110">
        <v>7.7</v>
      </c>
      <c r="W110">
        <v>26.35</v>
      </c>
      <c r="X110">
        <v>2008</v>
      </c>
      <c r="Y110">
        <v>250000</v>
      </c>
      <c r="Z110">
        <v>1350000</v>
      </c>
    </row>
    <row r="111" spans="1:26" x14ac:dyDescent="0.35">
      <c r="A111">
        <v>110</v>
      </c>
      <c r="B111" t="s">
        <v>165</v>
      </c>
      <c r="C111">
        <v>2</v>
      </c>
      <c r="D111" t="s">
        <v>166</v>
      </c>
      <c r="E111" t="s">
        <v>36</v>
      </c>
      <c r="F111" t="s">
        <v>50</v>
      </c>
      <c r="G111">
        <v>1546</v>
      </c>
      <c r="H111">
        <v>1</v>
      </c>
      <c r="I111">
        <v>3393</v>
      </c>
      <c r="J111">
        <v>67.58</v>
      </c>
      <c r="K111">
        <v>2</v>
      </c>
      <c r="L111">
        <v>42</v>
      </c>
      <c r="M111">
        <v>1</v>
      </c>
      <c r="N111">
        <v>31</v>
      </c>
      <c r="O111">
        <v>15</v>
      </c>
      <c r="P111">
        <v>10.33</v>
      </c>
      <c r="Q111">
        <v>119.23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2008</v>
      </c>
      <c r="Y111">
        <v>125000</v>
      </c>
      <c r="Z111">
        <v>125000</v>
      </c>
    </row>
    <row r="112" spans="1:26" x14ac:dyDescent="0.35">
      <c r="A112">
        <v>111</v>
      </c>
      <c r="B112" t="s">
        <v>167</v>
      </c>
      <c r="C112">
        <v>2</v>
      </c>
      <c r="D112" t="s">
        <v>71</v>
      </c>
      <c r="E112" t="s">
        <v>49</v>
      </c>
      <c r="F112" t="s">
        <v>40</v>
      </c>
      <c r="G112">
        <v>2742</v>
      </c>
      <c r="H112">
        <v>2</v>
      </c>
      <c r="I112">
        <v>3185</v>
      </c>
      <c r="J112">
        <v>81.77</v>
      </c>
      <c r="K112">
        <v>0</v>
      </c>
      <c r="L112">
        <v>0</v>
      </c>
      <c r="M112">
        <v>1</v>
      </c>
      <c r="N112">
        <v>895</v>
      </c>
      <c r="O112">
        <v>81</v>
      </c>
      <c r="P112">
        <v>27.97</v>
      </c>
      <c r="Q112">
        <v>130.28</v>
      </c>
      <c r="R112">
        <v>45</v>
      </c>
      <c r="S112">
        <v>24</v>
      </c>
      <c r="T112">
        <v>0</v>
      </c>
      <c r="U112">
        <v>0</v>
      </c>
      <c r="V112">
        <v>12</v>
      </c>
      <c r="W112">
        <v>0</v>
      </c>
      <c r="X112">
        <v>2008</v>
      </c>
      <c r="Y112">
        <v>400000</v>
      </c>
      <c r="Z112">
        <v>1000000</v>
      </c>
    </row>
    <row r="113" spans="1:26" x14ac:dyDescent="0.35">
      <c r="A113">
        <v>112</v>
      </c>
      <c r="B113" t="s">
        <v>168</v>
      </c>
      <c r="C113">
        <v>3</v>
      </c>
      <c r="D113" t="s">
        <v>35</v>
      </c>
      <c r="E113" t="s">
        <v>69</v>
      </c>
      <c r="F113" t="s">
        <v>40</v>
      </c>
      <c r="G113">
        <v>15470</v>
      </c>
      <c r="H113">
        <v>45</v>
      </c>
      <c r="I113">
        <v>18426</v>
      </c>
      <c r="J113">
        <v>86.23</v>
      </c>
      <c r="K113">
        <v>154</v>
      </c>
      <c r="L113">
        <v>52.2</v>
      </c>
      <c r="M113">
        <v>1</v>
      </c>
      <c r="N113">
        <v>2047</v>
      </c>
      <c r="O113">
        <v>100</v>
      </c>
      <c r="P113">
        <v>37.909999999999997</v>
      </c>
      <c r="Q113">
        <v>119.22</v>
      </c>
      <c r="R113">
        <v>24</v>
      </c>
      <c r="S113">
        <v>58</v>
      </c>
      <c r="T113">
        <v>0</v>
      </c>
      <c r="U113">
        <v>0</v>
      </c>
      <c r="V113">
        <v>9.67</v>
      </c>
      <c r="W113">
        <v>0</v>
      </c>
      <c r="X113">
        <v>2011</v>
      </c>
      <c r="Y113">
        <v>400000</v>
      </c>
      <c r="Z113">
        <v>1800000</v>
      </c>
    </row>
    <row r="114" spans="1:26" x14ac:dyDescent="0.35">
      <c r="A114">
        <v>113</v>
      </c>
      <c r="B114" t="s">
        <v>169</v>
      </c>
      <c r="C114">
        <v>2</v>
      </c>
      <c r="D114" t="s">
        <v>35</v>
      </c>
      <c r="E114" t="s">
        <v>57</v>
      </c>
      <c r="F114" t="s">
        <v>40</v>
      </c>
      <c r="G114">
        <v>0</v>
      </c>
      <c r="H114">
        <v>0</v>
      </c>
      <c r="I114">
        <v>165</v>
      </c>
      <c r="J114">
        <v>75.680000000000007</v>
      </c>
      <c r="K114">
        <v>1</v>
      </c>
      <c r="L114">
        <v>60</v>
      </c>
      <c r="M114">
        <v>0</v>
      </c>
      <c r="N114">
        <v>969</v>
      </c>
      <c r="O114">
        <v>75</v>
      </c>
      <c r="P114">
        <v>31.26</v>
      </c>
      <c r="Q114">
        <v>113.33</v>
      </c>
      <c r="R114">
        <v>22</v>
      </c>
      <c r="S114">
        <v>45</v>
      </c>
      <c r="T114">
        <v>1</v>
      </c>
      <c r="U114">
        <v>45</v>
      </c>
      <c r="V114">
        <v>11.25</v>
      </c>
      <c r="W114">
        <v>24</v>
      </c>
      <c r="X114">
        <v>2008</v>
      </c>
      <c r="Y114">
        <v>100000</v>
      </c>
      <c r="Z114">
        <v>675000</v>
      </c>
    </row>
    <row r="115" spans="1:26" x14ac:dyDescent="0.35">
      <c r="A115">
        <v>114</v>
      </c>
      <c r="B115" t="s">
        <v>170</v>
      </c>
      <c r="C115">
        <v>1</v>
      </c>
      <c r="D115" t="s">
        <v>35</v>
      </c>
      <c r="E115" t="s">
        <v>53</v>
      </c>
      <c r="F115" t="s">
        <v>40</v>
      </c>
      <c r="G115">
        <v>0</v>
      </c>
      <c r="H115">
        <v>0</v>
      </c>
      <c r="I115">
        <v>49</v>
      </c>
      <c r="J115">
        <v>87.5</v>
      </c>
      <c r="K115">
        <v>0</v>
      </c>
      <c r="L115">
        <v>0</v>
      </c>
      <c r="M115">
        <v>0</v>
      </c>
      <c r="N115">
        <v>836</v>
      </c>
      <c r="O115">
        <v>42</v>
      </c>
      <c r="P115">
        <v>25.33</v>
      </c>
      <c r="Q115">
        <v>119.6</v>
      </c>
      <c r="R115">
        <v>32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2011</v>
      </c>
      <c r="Y115">
        <v>100000</v>
      </c>
      <c r="Z115">
        <v>1600000</v>
      </c>
    </row>
    <row r="116" spans="1:26" x14ac:dyDescent="0.35">
      <c r="A116">
        <v>115</v>
      </c>
      <c r="B116" t="s">
        <v>171</v>
      </c>
      <c r="C116">
        <v>1</v>
      </c>
      <c r="D116" t="s">
        <v>35</v>
      </c>
      <c r="E116" t="s">
        <v>38</v>
      </c>
      <c r="F116" t="s">
        <v>33</v>
      </c>
      <c r="G116">
        <v>0</v>
      </c>
      <c r="H116">
        <v>0</v>
      </c>
      <c r="I116">
        <v>1</v>
      </c>
      <c r="J116">
        <v>50</v>
      </c>
      <c r="K116">
        <v>3</v>
      </c>
      <c r="L116">
        <v>55</v>
      </c>
      <c r="M116">
        <v>0</v>
      </c>
      <c r="N116">
        <v>3</v>
      </c>
      <c r="O116">
        <v>3</v>
      </c>
      <c r="P116">
        <v>3</v>
      </c>
      <c r="Q116">
        <v>0.75</v>
      </c>
      <c r="R116">
        <v>0</v>
      </c>
      <c r="S116">
        <v>295</v>
      </c>
      <c r="T116">
        <v>6</v>
      </c>
      <c r="U116">
        <v>49.17</v>
      </c>
      <c r="V116">
        <v>8.5500000000000007</v>
      </c>
      <c r="W116">
        <v>34.83</v>
      </c>
      <c r="X116">
        <v>2011</v>
      </c>
      <c r="Y116">
        <v>50000</v>
      </c>
      <c r="Z116">
        <v>240000</v>
      </c>
    </row>
    <row r="117" spans="1:26" x14ac:dyDescent="0.35">
      <c r="A117">
        <v>116</v>
      </c>
      <c r="B117" t="s">
        <v>172</v>
      </c>
      <c r="C117">
        <v>2</v>
      </c>
      <c r="D117" t="s">
        <v>99</v>
      </c>
      <c r="E117" t="s">
        <v>36</v>
      </c>
      <c r="F117" t="s">
        <v>33</v>
      </c>
      <c r="G117">
        <v>541</v>
      </c>
      <c r="H117">
        <v>157</v>
      </c>
      <c r="I117">
        <v>368</v>
      </c>
      <c r="J117">
        <v>69.040000000000006</v>
      </c>
      <c r="K117">
        <v>154</v>
      </c>
      <c r="L117">
        <v>32.200000000000003</v>
      </c>
      <c r="M117">
        <v>0</v>
      </c>
      <c r="N117">
        <v>39</v>
      </c>
      <c r="O117">
        <v>24</v>
      </c>
      <c r="P117">
        <v>13</v>
      </c>
      <c r="Q117">
        <v>205.26</v>
      </c>
      <c r="R117">
        <v>5</v>
      </c>
      <c r="S117">
        <v>184</v>
      </c>
      <c r="T117">
        <v>12</v>
      </c>
      <c r="U117">
        <v>15.33</v>
      </c>
      <c r="V117">
        <v>8.17</v>
      </c>
      <c r="W117">
        <v>11.2</v>
      </c>
      <c r="X117">
        <v>2008</v>
      </c>
      <c r="Y117">
        <v>150000</v>
      </c>
      <c r="Z117">
        <v>150000</v>
      </c>
    </row>
    <row r="118" spans="1:26" x14ac:dyDescent="0.35">
      <c r="A118">
        <v>117</v>
      </c>
      <c r="B118" t="s">
        <v>173</v>
      </c>
      <c r="C118">
        <v>2</v>
      </c>
      <c r="D118" t="s">
        <v>35</v>
      </c>
      <c r="E118" t="s">
        <v>49</v>
      </c>
      <c r="F118" t="s">
        <v>40</v>
      </c>
      <c r="G118">
        <v>0</v>
      </c>
      <c r="H118">
        <v>0</v>
      </c>
      <c r="I118">
        <v>786</v>
      </c>
      <c r="J118">
        <v>91.92</v>
      </c>
      <c r="K118">
        <v>0</v>
      </c>
      <c r="L118">
        <v>0</v>
      </c>
      <c r="M118">
        <v>0</v>
      </c>
      <c r="N118">
        <v>1538</v>
      </c>
      <c r="O118">
        <v>69</v>
      </c>
      <c r="P118">
        <v>26.98</v>
      </c>
      <c r="Q118">
        <v>126.17</v>
      </c>
      <c r="R118">
        <v>59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2008</v>
      </c>
      <c r="Y118">
        <v>200000</v>
      </c>
      <c r="Z118">
        <v>800000</v>
      </c>
    </row>
    <row r="119" spans="1:26" x14ac:dyDescent="0.35">
      <c r="A119">
        <v>118</v>
      </c>
      <c r="B119" t="s">
        <v>174</v>
      </c>
      <c r="C119">
        <v>3</v>
      </c>
      <c r="D119" t="s">
        <v>61</v>
      </c>
      <c r="E119" t="s">
        <v>67</v>
      </c>
      <c r="F119" t="s">
        <v>33</v>
      </c>
      <c r="G119">
        <v>3089</v>
      </c>
      <c r="H119">
        <v>355</v>
      </c>
      <c r="I119">
        <v>2025</v>
      </c>
      <c r="J119">
        <v>72.52</v>
      </c>
      <c r="K119">
        <v>400</v>
      </c>
      <c r="L119">
        <v>39.4</v>
      </c>
      <c r="M119">
        <v>0</v>
      </c>
      <c r="N119">
        <v>81</v>
      </c>
      <c r="O119">
        <v>20</v>
      </c>
      <c r="P119">
        <v>10.130000000000001</v>
      </c>
      <c r="Q119">
        <v>110.96</v>
      </c>
      <c r="R119">
        <v>3</v>
      </c>
      <c r="S119">
        <v>355</v>
      </c>
      <c r="T119">
        <v>18</v>
      </c>
      <c r="U119">
        <v>19.72</v>
      </c>
      <c r="V119">
        <v>7.55</v>
      </c>
      <c r="W119">
        <v>15.67</v>
      </c>
      <c r="X119">
        <v>2008</v>
      </c>
      <c r="Y119">
        <v>200000</v>
      </c>
      <c r="Z119">
        <v>200000</v>
      </c>
    </row>
    <row r="120" spans="1:26" x14ac:dyDescent="0.35">
      <c r="A120">
        <v>119</v>
      </c>
      <c r="B120" t="s">
        <v>175</v>
      </c>
      <c r="C120">
        <v>2</v>
      </c>
      <c r="D120" t="s">
        <v>27</v>
      </c>
      <c r="E120" t="s">
        <v>49</v>
      </c>
      <c r="F120" t="s">
        <v>29</v>
      </c>
      <c r="G120">
        <v>0</v>
      </c>
      <c r="H120">
        <v>0</v>
      </c>
      <c r="I120">
        <v>39</v>
      </c>
      <c r="J120">
        <v>95.12</v>
      </c>
      <c r="K120">
        <v>17</v>
      </c>
      <c r="L120">
        <v>41.4</v>
      </c>
      <c r="M120">
        <v>0</v>
      </c>
      <c r="N120">
        <v>137</v>
      </c>
      <c r="O120">
        <v>35</v>
      </c>
      <c r="P120">
        <v>15.22</v>
      </c>
      <c r="Q120">
        <v>118.1</v>
      </c>
      <c r="R120">
        <v>8</v>
      </c>
      <c r="S120">
        <v>427</v>
      </c>
      <c r="T120">
        <v>18</v>
      </c>
      <c r="U120">
        <v>23.72</v>
      </c>
      <c r="V120">
        <v>6.83</v>
      </c>
      <c r="W120">
        <v>20.94</v>
      </c>
      <c r="X120">
        <v>2011</v>
      </c>
      <c r="Y120">
        <v>50000</v>
      </c>
      <c r="Z120">
        <v>50000</v>
      </c>
    </row>
    <row r="121" spans="1:26" x14ac:dyDescent="0.35">
      <c r="A121">
        <v>120</v>
      </c>
      <c r="B121" t="s">
        <v>176</v>
      </c>
      <c r="C121">
        <v>2</v>
      </c>
      <c r="D121" t="s">
        <v>35</v>
      </c>
      <c r="E121" t="s">
        <v>79</v>
      </c>
      <c r="F121" t="s">
        <v>40</v>
      </c>
      <c r="G121">
        <v>0</v>
      </c>
      <c r="H121">
        <v>0</v>
      </c>
      <c r="I121">
        <v>218</v>
      </c>
      <c r="J121">
        <v>60.05</v>
      </c>
      <c r="K121">
        <v>0</v>
      </c>
      <c r="L121">
        <v>0</v>
      </c>
      <c r="M121">
        <v>0</v>
      </c>
      <c r="N121">
        <v>914</v>
      </c>
      <c r="O121">
        <v>71</v>
      </c>
      <c r="P121">
        <v>22.29</v>
      </c>
      <c r="Q121">
        <v>118.24</v>
      </c>
      <c r="R121">
        <v>37</v>
      </c>
      <c r="S121">
        <v>321</v>
      </c>
      <c r="T121">
        <v>6</v>
      </c>
      <c r="U121">
        <v>53.5</v>
      </c>
      <c r="V121">
        <v>9.44</v>
      </c>
      <c r="W121">
        <v>34</v>
      </c>
      <c r="X121">
        <v>2011</v>
      </c>
      <c r="Y121">
        <v>100000</v>
      </c>
      <c r="Z121">
        <v>700000</v>
      </c>
    </row>
    <row r="122" spans="1:26" x14ac:dyDescent="0.35">
      <c r="A122">
        <v>121</v>
      </c>
      <c r="B122" t="s">
        <v>177</v>
      </c>
      <c r="C122">
        <v>2</v>
      </c>
      <c r="D122" t="s">
        <v>71</v>
      </c>
      <c r="E122" t="s">
        <v>57</v>
      </c>
      <c r="F122" t="s">
        <v>29</v>
      </c>
      <c r="G122">
        <v>4486</v>
      </c>
      <c r="H122">
        <v>359</v>
      </c>
      <c r="I122">
        <v>2105</v>
      </c>
      <c r="J122">
        <v>81.93</v>
      </c>
      <c r="K122">
        <v>282</v>
      </c>
      <c r="L122">
        <v>45.7</v>
      </c>
      <c r="M122">
        <v>1</v>
      </c>
      <c r="N122">
        <v>121</v>
      </c>
      <c r="O122">
        <v>29</v>
      </c>
      <c r="P122">
        <v>15.13</v>
      </c>
      <c r="Q122">
        <v>107.08</v>
      </c>
      <c r="R122">
        <v>2</v>
      </c>
      <c r="S122">
        <v>878</v>
      </c>
      <c r="T122">
        <v>28</v>
      </c>
      <c r="U122">
        <v>31.36</v>
      </c>
      <c r="V122">
        <v>6.81</v>
      </c>
      <c r="W122">
        <v>27.75</v>
      </c>
      <c r="X122">
        <v>2008</v>
      </c>
      <c r="Y122">
        <v>250000</v>
      </c>
      <c r="Z122">
        <v>625000</v>
      </c>
    </row>
    <row r="123" spans="1:26" x14ac:dyDescent="0.35">
      <c r="A123">
        <v>122</v>
      </c>
      <c r="B123" t="s">
        <v>178</v>
      </c>
      <c r="C123">
        <v>2</v>
      </c>
      <c r="D123" t="s">
        <v>35</v>
      </c>
      <c r="E123" t="s">
        <v>49</v>
      </c>
      <c r="F123" t="s">
        <v>33</v>
      </c>
      <c r="G123">
        <v>11</v>
      </c>
      <c r="H123">
        <v>1</v>
      </c>
      <c r="I123">
        <v>43</v>
      </c>
      <c r="J123">
        <v>43.87</v>
      </c>
      <c r="K123">
        <v>28</v>
      </c>
      <c r="L123">
        <v>35.299999999999997</v>
      </c>
      <c r="M123">
        <v>0</v>
      </c>
      <c r="N123">
        <v>217</v>
      </c>
      <c r="O123">
        <v>25</v>
      </c>
      <c r="P123">
        <v>9.43</v>
      </c>
      <c r="Q123">
        <v>104.83</v>
      </c>
      <c r="R123">
        <v>5</v>
      </c>
      <c r="S123">
        <v>1664</v>
      </c>
      <c r="T123">
        <v>61</v>
      </c>
      <c r="U123">
        <v>27.28</v>
      </c>
      <c r="V123">
        <v>8.24</v>
      </c>
      <c r="W123">
        <v>19.87</v>
      </c>
      <c r="X123">
        <v>2011</v>
      </c>
      <c r="Y123">
        <v>100000</v>
      </c>
      <c r="Z123">
        <v>475000</v>
      </c>
    </row>
    <row r="124" spans="1:26" x14ac:dyDescent="0.35">
      <c r="A124">
        <v>123</v>
      </c>
      <c r="B124" t="s">
        <v>179</v>
      </c>
      <c r="C124">
        <v>3</v>
      </c>
      <c r="D124" t="s">
        <v>42</v>
      </c>
      <c r="E124" t="s">
        <v>47</v>
      </c>
      <c r="F124" t="s">
        <v>33</v>
      </c>
      <c r="G124">
        <v>3154</v>
      </c>
      <c r="H124">
        <v>708</v>
      </c>
      <c r="I124">
        <v>1018</v>
      </c>
      <c r="J124">
        <v>72.040000000000006</v>
      </c>
      <c r="K124">
        <v>293</v>
      </c>
      <c r="L124">
        <v>36.299999999999997</v>
      </c>
      <c r="M124">
        <v>1</v>
      </c>
      <c r="N124">
        <v>198</v>
      </c>
      <c r="O124">
        <v>34</v>
      </c>
      <c r="P124">
        <v>9.9</v>
      </c>
      <c r="Q124">
        <v>92.52</v>
      </c>
      <c r="R124">
        <v>6</v>
      </c>
      <c r="S124">
        <v>1447</v>
      </c>
      <c r="T124">
        <v>57</v>
      </c>
      <c r="U124">
        <v>25.39</v>
      </c>
      <c r="V124">
        <v>7.27</v>
      </c>
      <c r="W124">
        <v>20.95</v>
      </c>
      <c r="X124">
        <v>2008</v>
      </c>
      <c r="Y124">
        <v>450000</v>
      </c>
      <c r="Z124">
        <v>450000</v>
      </c>
    </row>
    <row r="125" spans="1:26" x14ac:dyDescent="0.35">
      <c r="A125">
        <v>124</v>
      </c>
      <c r="B125" t="s">
        <v>180</v>
      </c>
      <c r="C125">
        <v>1</v>
      </c>
      <c r="D125" t="s">
        <v>42</v>
      </c>
      <c r="E125" t="s">
        <v>112</v>
      </c>
      <c r="F125" t="s">
        <v>40</v>
      </c>
      <c r="G125">
        <v>483</v>
      </c>
      <c r="H125">
        <v>2</v>
      </c>
      <c r="I125">
        <v>876</v>
      </c>
      <c r="J125">
        <v>85.79</v>
      </c>
      <c r="K125">
        <v>0</v>
      </c>
      <c r="L125">
        <v>0</v>
      </c>
      <c r="M125">
        <v>0</v>
      </c>
      <c r="N125">
        <v>1025</v>
      </c>
      <c r="O125">
        <v>109</v>
      </c>
      <c r="P125">
        <v>27.7</v>
      </c>
      <c r="Q125">
        <v>135.76</v>
      </c>
      <c r="R125">
        <v>44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2011</v>
      </c>
      <c r="Y125">
        <v>200000</v>
      </c>
      <c r="Z125">
        <v>750000</v>
      </c>
    </row>
    <row r="126" spans="1:26" x14ac:dyDescent="0.35">
      <c r="A126">
        <v>125</v>
      </c>
      <c r="B126" t="s">
        <v>181</v>
      </c>
      <c r="C126">
        <v>2</v>
      </c>
      <c r="D126" t="s">
        <v>42</v>
      </c>
      <c r="E126" t="s">
        <v>49</v>
      </c>
      <c r="F126" t="s">
        <v>40</v>
      </c>
      <c r="G126">
        <v>146</v>
      </c>
      <c r="H126">
        <v>5</v>
      </c>
      <c r="I126">
        <v>2037</v>
      </c>
      <c r="J126">
        <v>80.48</v>
      </c>
      <c r="K126">
        <v>12</v>
      </c>
      <c r="L126">
        <v>27.5</v>
      </c>
      <c r="M126">
        <v>1</v>
      </c>
      <c r="N126">
        <v>745</v>
      </c>
      <c r="O126">
        <v>78</v>
      </c>
      <c r="P126">
        <v>31.04</v>
      </c>
      <c r="Q126">
        <v>132.09</v>
      </c>
      <c r="R126">
        <v>29</v>
      </c>
      <c r="S126">
        <v>70</v>
      </c>
      <c r="T126">
        <v>0</v>
      </c>
      <c r="U126">
        <v>0</v>
      </c>
      <c r="V126">
        <v>14</v>
      </c>
      <c r="W126">
        <v>0</v>
      </c>
      <c r="X126">
        <v>2008</v>
      </c>
      <c r="Y126">
        <v>100000</v>
      </c>
      <c r="Z126">
        <v>500000</v>
      </c>
    </row>
    <row r="127" spans="1:26" x14ac:dyDescent="0.35">
      <c r="A127">
        <v>126</v>
      </c>
      <c r="B127" t="s">
        <v>182</v>
      </c>
      <c r="C127">
        <v>2</v>
      </c>
      <c r="D127" t="s">
        <v>35</v>
      </c>
      <c r="E127" t="s">
        <v>67</v>
      </c>
      <c r="F127" t="s">
        <v>40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49</v>
      </c>
      <c r="O127">
        <v>16</v>
      </c>
      <c r="P127">
        <v>9.8000000000000007</v>
      </c>
      <c r="Q127">
        <v>125.64</v>
      </c>
      <c r="R127">
        <v>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2010</v>
      </c>
      <c r="Y127">
        <v>50000</v>
      </c>
      <c r="Z127">
        <v>750000</v>
      </c>
    </row>
    <row r="128" spans="1:26" x14ac:dyDescent="0.35">
      <c r="A128">
        <v>127</v>
      </c>
      <c r="B128" t="s">
        <v>183</v>
      </c>
      <c r="C128">
        <v>2</v>
      </c>
      <c r="D128" t="s">
        <v>99</v>
      </c>
      <c r="E128" t="s">
        <v>47</v>
      </c>
      <c r="F128" t="s">
        <v>40</v>
      </c>
      <c r="G128">
        <v>6398</v>
      </c>
      <c r="H128">
        <v>7</v>
      </c>
      <c r="I128">
        <v>6814</v>
      </c>
      <c r="J128">
        <v>75.78</v>
      </c>
      <c r="K128">
        <v>3</v>
      </c>
      <c r="L128">
        <v>86.6</v>
      </c>
      <c r="M128">
        <v>1</v>
      </c>
      <c r="N128">
        <v>3</v>
      </c>
      <c r="O128">
        <v>3</v>
      </c>
      <c r="P128">
        <v>3</v>
      </c>
      <c r="Q128">
        <v>42.85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2008</v>
      </c>
      <c r="Y128">
        <v>225000</v>
      </c>
      <c r="Z128">
        <v>225000</v>
      </c>
    </row>
    <row r="129" spans="1:26" x14ac:dyDescent="0.35">
      <c r="A129">
        <v>128</v>
      </c>
      <c r="B129" t="s">
        <v>184</v>
      </c>
      <c r="C129">
        <v>2</v>
      </c>
      <c r="D129" t="s">
        <v>35</v>
      </c>
      <c r="E129" t="s">
        <v>95</v>
      </c>
      <c r="F129" t="s">
        <v>40</v>
      </c>
      <c r="G129">
        <v>1775</v>
      </c>
      <c r="H129">
        <v>9</v>
      </c>
      <c r="I129">
        <v>8051</v>
      </c>
      <c r="J129">
        <v>87.58</v>
      </c>
      <c r="K129">
        <v>109</v>
      </c>
      <c r="L129">
        <v>44.3</v>
      </c>
      <c r="M129">
        <v>1</v>
      </c>
      <c r="N129">
        <v>1237</v>
      </c>
      <c r="O129">
        <v>66</v>
      </c>
      <c r="P129">
        <v>26.32</v>
      </c>
      <c r="Q129">
        <v>131.88</v>
      </c>
      <c r="R129">
        <v>67</v>
      </c>
      <c r="S129">
        <v>569</v>
      </c>
      <c r="T129">
        <v>23</v>
      </c>
      <c r="U129">
        <v>24.74</v>
      </c>
      <c r="V129">
        <v>7.02</v>
      </c>
      <c r="W129">
        <v>21.13</v>
      </c>
      <c r="X129">
        <v>2011</v>
      </c>
      <c r="Y129">
        <v>400000</v>
      </c>
      <c r="Z129">
        <v>1800000</v>
      </c>
    </row>
    <row r="130" spans="1:26" x14ac:dyDescent="0.35">
      <c r="A130">
        <v>129</v>
      </c>
      <c r="B130" t="s">
        <v>185</v>
      </c>
      <c r="C130">
        <v>2</v>
      </c>
      <c r="D130" t="s">
        <v>35</v>
      </c>
      <c r="E130" t="s">
        <v>53</v>
      </c>
      <c r="F130" t="s">
        <v>33</v>
      </c>
      <c r="G130">
        <v>1114</v>
      </c>
      <c r="H130">
        <v>288</v>
      </c>
      <c r="I130">
        <v>790</v>
      </c>
      <c r="J130">
        <v>73.55</v>
      </c>
      <c r="K130">
        <v>278</v>
      </c>
      <c r="L130">
        <v>35.4</v>
      </c>
      <c r="M130">
        <v>0</v>
      </c>
      <c r="N130">
        <v>99</v>
      </c>
      <c r="O130">
        <v>23</v>
      </c>
      <c r="P130">
        <v>9.9</v>
      </c>
      <c r="Q130">
        <v>91.67</v>
      </c>
      <c r="R130">
        <v>1</v>
      </c>
      <c r="S130">
        <v>1783</v>
      </c>
      <c r="T130">
        <v>65</v>
      </c>
      <c r="U130">
        <v>27.43</v>
      </c>
      <c r="V130">
        <v>7.75</v>
      </c>
      <c r="W130">
        <v>21.26</v>
      </c>
      <c r="X130">
        <v>2008</v>
      </c>
      <c r="Y130">
        <v>200000</v>
      </c>
      <c r="Z130">
        <v>450000</v>
      </c>
    </row>
    <row r="131" spans="1:26" x14ac:dyDescent="0.35">
      <c r="A131">
        <v>130</v>
      </c>
      <c r="B131" t="s">
        <v>186</v>
      </c>
      <c r="C131">
        <v>2</v>
      </c>
      <c r="D131" t="s">
        <v>61</v>
      </c>
      <c r="E131" t="s">
        <v>67</v>
      </c>
      <c r="F131" t="s">
        <v>33</v>
      </c>
      <c r="G131">
        <v>288</v>
      </c>
      <c r="H131">
        <v>64</v>
      </c>
      <c r="I131">
        <v>343</v>
      </c>
      <c r="J131">
        <v>95.81</v>
      </c>
      <c r="K131">
        <v>108</v>
      </c>
      <c r="L131">
        <v>39.4</v>
      </c>
      <c r="M131">
        <v>0</v>
      </c>
      <c r="N131">
        <v>11</v>
      </c>
      <c r="O131">
        <v>10</v>
      </c>
      <c r="P131">
        <v>11</v>
      </c>
      <c r="Q131">
        <v>122.22</v>
      </c>
      <c r="R131">
        <v>0</v>
      </c>
      <c r="S131">
        <v>99</v>
      </c>
      <c r="T131">
        <v>2</v>
      </c>
      <c r="U131">
        <v>49.5</v>
      </c>
      <c r="V131">
        <v>9</v>
      </c>
      <c r="W131">
        <v>33</v>
      </c>
      <c r="X131">
        <v>2008</v>
      </c>
      <c r="Y131">
        <v>100000</v>
      </c>
      <c r="Z131">
        <v>110000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1"/>
  <sheetViews>
    <sheetView zoomScale="115" zoomScaleNormal="115" workbookViewId="0">
      <selection activeCell="D6" sqref="D6"/>
    </sheetView>
  </sheetViews>
  <sheetFormatPr defaultRowHeight="14.5" x14ac:dyDescent="0.35"/>
  <cols>
    <col min="2" max="2" width="13.1796875" customWidth="1"/>
    <col min="3" max="3" width="14.54296875" customWidth="1"/>
    <col min="4" max="4" width="8.7265625" customWidth="1"/>
    <col min="5" max="5" width="11.453125" customWidth="1"/>
    <col min="6" max="6" width="18.54296875" customWidth="1"/>
    <col min="7" max="7" width="13.7265625" customWidth="1"/>
    <col min="10" max="10" width="9" customWidth="1"/>
    <col min="11" max="11" width="9.26953125" customWidth="1"/>
    <col min="12" max="12" width="12.7265625" customWidth="1"/>
    <col min="13" max="13" width="10.453125" customWidth="1"/>
    <col min="14" max="14" width="11.453125" customWidth="1"/>
    <col min="15" max="15" width="11.1796875" customWidth="1"/>
    <col min="16" max="16" width="15.81640625" customWidth="1"/>
    <col min="17" max="17" width="8.81640625" customWidth="1"/>
    <col min="22" max="22" width="9.1796875" customWidth="1"/>
    <col min="27" max="27" width="15.26953125" customWidth="1"/>
    <col min="28" max="28" width="12.54296875" customWidth="1"/>
    <col min="30" max="30" width="12.54296875" customWidth="1"/>
    <col min="31" max="32" width="12.453125" customWidth="1"/>
  </cols>
  <sheetData>
    <row r="1" spans="1:27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189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 t="s">
        <v>26</v>
      </c>
      <c r="C2" t="s">
        <v>29</v>
      </c>
      <c r="D2">
        <v>2</v>
      </c>
      <c r="E2" t="s">
        <v>27</v>
      </c>
      <c r="F2" t="str">
        <f t="shared" ref="F2:F33" si="0">IF(E2="IND","DOMESTIC","INTERNATIONAL")</f>
        <v>INTERNATIONAL</v>
      </c>
      <c r="G2" t="s">
        <v>28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307</v>
      </c>
      <c r="U2">
        <v>15</v>
      </c>
      <c r="V2">
        <v>20.47</v>
      </c>
      <c r="W2">
        <v>8.9</v>
      </c>
      <c r="X2">
        <v>13.93</v>
      </c>
      <c r="Y2">
        <v>2009</v>
      </c>
      <c r="Z2">
        <v>50000</v>
      </c>
      <c r="AA2">
        <v>50000</v>
      </c>
    </row>
    <row r="3" spans="1:27" x14ac:dyDescent="0.35">
      <c r="A3">
        <v>2</v>
      </c>
      <c r="B3" t="s">
        <v>30</v>
      </c>
      <c r="C3" t="s">
        <v>33</v>
      </c>
      <c r="D3">
        <v>2</v>
      </c>
      <c r="E3" t="s">
        <v>31</v>
      </c>
      <c r="F3" t="str">
        <f t="shared" si="0"/>
        <v>INTERNATIONAL</v>
      </c>
      <c r="G3" t="s">
        <v>32</v>
      </c>
      <c r="H3">
        <v>214</v>
      </c>
      <c r="I3">
        <v>18</v>
      </c>
      <c r="J3">
        <v>657</v>
      </c>
      <c r="K3">
        <v>71.41</v>
      </c>
      <c r="L3">
        <v>185</v>
      </c>
      <c r="M3">
        <v>37.6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29</v>
      </c>
      <c r="U3">
        <v>0</v>
      </c>
      <c r="V3">
        <v>0</v>
      </c>
      <c r="W3">
        <v>14.5</v>
      </c>
      <c r="X3">
        <v>0</v>
      </c>
      <c r="Y3">
        <v>2008</v>
      </c>
      <c r="Z3">
        <v>50000</v>
      </c>
      <c r="AA3">
        <v>50000</v>
      </c>
    </row>
    <row r="4" spans="1:27" x14ac:dyDescent="0.35">
      <c r="A4">
        <v>3</v>
      </c>
      <c r="B4" t="s">
        <v>34</v>
      </c>
      <c r="C4" t="s">
        <v>33</v>
      </c>
      <c r="D4">
        <v>2</v>
      </c>
      <c r="E4" t="s">
        <v>35</v>
      </c>
      <c r="F4" t="str">
        <f t="shared" si="0"/>
        <v>DOMESTIC</v>
      </c>
      <c r="G4" t="s">
        <v>36</v>
      </c>
      <c r="H4">
        <v>571</v>
      </c>
      <c r="I4">
        <v>58</v>
      </c>
      <c r="J4">
        <v>1269</v>
      </c>
      <c r="K4">
        <v>80.62</v>
      </c>
      <c r="L4">
        <v>288</v>
      </c>
      <c r="M4">
        <v>32.9</v>
      </c>
      <c r="N4">
        <v>0</v>
      </c>
      <c r="O4">
        <v>167</v>
      </c>
      <c r="P4">
        <v>39</v>
      </c>
      <c r="Q4">
        <v>18.559999999999999</v>
      </c>
      <c r="R4">
        <v>121.01</v>
      </c>
      <c r="S4">
        <v>5</v>
      </c>
      <c r="T4">
        <v>1059</v>
      </c>
      <c r="U4">
        <v>29</v>
      </c>
      <c r="V4">
        <v>36.520000000000003</v>
      </c>
      <c r="W4">
        <v>8.81</v>
      </c>
      <c r="X4">
        <v>24.9</v>
      </c>
      <c r="Y4">
        <v>2008</v>
      </c>
      <c r="Z4">
        <v>200000</v>
      </c>
      <c r="AA4">
        <v>350000</v>
      </c>
    </row>
    <row r="5" spans="1:27" x14ac:dyDescent="0.35">
      <c r="A5">
        <v>4</v>
      </c>
      <c r="B5" t="s">
        <v>37</v>
      </c>
      <c r="C5" t="s">
        <v>33</v>
      </c>
      <c r="D5">
        <v>1</v>
      </c>
      <c r="E5" t="s">
        <v>35</v>
      </c>
      <c r="F5" t="str">
        <f t="shared" si="0"/>
        <v>DOMESTIC</v>
      </c>
      <c r="G5" t="s">
        <v>38</v>
      </c>
      <c r="H5">
        <v>284</v>
      </c>
      <c r="I5">
        <v>31</v>
      </c>
      <c r="J5">
        <v>241</v>
      </c>
      <c r="K5">
        <v>84.56</v>
      </c>
      <c r="L5">
        <v>51</v>
      </c>
      <c r="M5">
        <v>36.799999999999997</v>
      </c>
      <c r="N5">
        <v>0</v>
      </c>
      <c r="O5">
        <v>58</v>
      </c>
      <c r="P5">
        <v>11</v>
      </c>
      <c r="Q5">
        <v>5.8</v>
      </c>
      <c r="R5">
        <v>76.319999999999993</v>
      </c>
      <c r="S5">
        <v>0</v>
      </c>
      <c r="T5">
        <v>1125</v>
      </c>
      <c r="U5">
        <v>49</v>
      </c>
      <c r="V5">
        <v>22.96</v>
      </c>
      <c r="W5">
        <v>6.23</v>
      </c>
      <c r="X5">
        <v>22.14</v>
      </c>
      <c r="Y5">
        <v>2011</v>
      </c>
      <c r="Z5">
        <v>100000</v>
      </c>
      <c r="AA5">
        <v>850000</v>
      </c>
    </row>
    <row r="6" spans="1:27" x14ac:dyDescent="0.35">
      <c r="A6">
        <v>5</v>
      </c>
      <c r="B6" t="s">
        <v>39</v>
      </c>
      <c r="C6" t="s">
        <v>40</v>
      </c>
      <c r="D6">
        <v>2</v>
      </c>
      <c r="E6" t="s">
        <v>35</v>
      </c>
      <c r="F6" t="str">
        <f t="shared" si="0"/>
        <v>DOMESTIC</v>
      </c>
      <c r="G6" t="s">
        <v>38</v>
      </c>
      <c r="H6">
        <v>63</v>
      </c>
      <c r="I6">
        <v>0</v>
      </c>
      <c r="J6">
        <v>79</v>
      </c>
      <c r="K6">
        <v>45.93</v>
      </c>
      <c r="L6">
        <v>0</v>
      </c>
      <c r="M6">
        <v>0</v>
      </c>
      <c r="N6">
        <v>0</v>
      </c>
      <c r="O6">
        <v>1317</v>
      </c>
      <c r="P6">
        <v>71</v>
      </c>
      <c r="Q6">
        <v>32.93</v>
      </c>
      <c r="R6">
        <v>120.71</v>
      </c>
      <c r="S6">
        <v>28</v>
      </c>
      <c r="T6">
        <v>0</v>
      </c>
      <c r="U6">
        <v>0</v>
      </c>
      <c r="V6">
        <v>0</v>
      </c>
      <c r="W6">
        <v>0</v>
      </c>
      <c r="X6">
        <v>0</v>
      </c>
      <c r="Y6">
        <v>2011</v>
      </c>
      <c r="Z6">
        <v>100000</v>
      </c>
      <c r="AA6">
        <v>800000</v>
      </c>
    </row>
    <row r="7" spans="1:27" x14ac:dyDescent="0.35">
      <c r="A7">
        <v>6</v>
      </c>
      <c r="B7" t="s">
        <v>41</v>
      </c>
      <c r="C7" t="s">
        <v>40</v>
      </c>
      <c r="D7">
        <v>2</v>
      </c>
      <c r="E7" t="s">
        <v>42</v>
      </c>
      <c r="F7" t="str">
        <f t="shared" si="0"/>
        <v>INTERNATIONAL</v>
      </c>
      <c r="G7" t="s">
        <v>38</v>
      </c>
      <c r="H7">
        <v>0</v>
      </c>
      <c r="I7">
        <v>0</v>
      </c>
      <c r="J7">
        <v>172</v>
      </c>
      <c r="K7">
        <v>72.260000000000005</v>
      </c>
      <c r="L7">
        <v>0</v>
      </c>
      <c r="M7">
        <v>0</v>
      </c>
      <c r="N7">
        <v>1</v>
      </c>
      <c r="O7">
        <v>63</v>
      </c>
      <c r="P7">
        <v>48</v>
      </c>
      <c r="Q7">
        <v>21</v>
      </c>
      <c r="R7">
        <v>95.45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2009</v>
      </c>
      <c r="Z7">
        <v>50000</v>
      </c>
      <c r="AA7">
        <v>50000</v>
      </c>
    </row>
    <row r="8" spans="1:27" x14ac:dyDescent="0.35">
      <c r="A8">
        <v>7</v>
      </c>
      <c r="B8" t="s">
        <v>43</v>
      </c>
      <c r="C8" t="s">
        <v>33</v>
      </c>
      <c r="D8">
        <v>2</v>
      </c>
      <c r="E8" t="s">
        <v>35</v>
      </c>
      <c r="F8" t="str">
        <f t="shared" si="0"/>
        <v>DOMESTIC</v>
      </c>
      <c r="G8" t="s">
        <v>44</v>
      </c>
      <c r="H8">
        <v>51</v>
      </c>
      <c r="I8">
        <v>27</v>
      </c>
      <c r="J8">
        <v>120</v>
      </c>
      <c r="K8">
        <v>78.94</v>
      </c>
      <c r="L8">
        <v>34</v>
      </c>
      <c r="M8">
        <v>42.5</v>
      </c>
      <c r="N8">
        <v>0</v>
      </c>
      <c r="O8">
        <v>26</v>
      </c>
      <c r="P8">
        <v>15</v>
      </c>
      <c r="Q8">
        <v>4.33</v>
      </c>
      <c r="R8">
        <v>72.22</v>
      </c>
      <c r="S8">
        <v>1</v>
      </c>
      <c r="T8">
        <v>1342</v>
      </c>
      <c r="U8">
        <v>52</v>
      </c>
      <c r="V8">
        <v>25.81</v>
      </c>
      <c r="W8">
        <v>7.98</v>
      </c>
      <c r="X8">
        <v>19.399999999999999</v>
      </c>
      <c r="Y8">
        <v>2011</v>
      </c>
      <c r="Z8">
        <v>100000</v>
      </c>
      <c r="AA8">
        <v>500000</v>
      </c>
    </row>
    <row r="9" spans="1:27" x14ac:dyDescent="0.35">
      <c r="A9">
        <v>8</v>
      </c>
      <c r="B9" t="s">
        <v>45</v>
      </c>
      <c r="C9" t="s">
        <v>33</v>
      </c>
      <c r="D9">
        <v>2</v>
      </c>
      <c r="E9" t="s">
        <v>42</v>
      </c>
      <c r="F9" t="str">
        <f t="shared" si="0"/>
        <v>INTERNATIONAL</v>
      </c>
      <c r="G9" t="s">
        <v>38</v>
      </c>
      <c r="H9">
        <v>54</v>
      </c>
      <c r="I9">
        <v>50</v>
      </c>
      <c r="J9">
        <v>50</v>
      </c>
      <c r="K9">
        <v>92.59</v>
      </c>
      <c r="L9">
        <v>62</v>
      </c>
      <c r="M9">
        <v>31.3</v>
      </c>
      <c r="N9">
        <v>0</v>
      </c>
      <c r="O9">
        <v>21</v>
      </c>
      <c r="P9">
        <v>16</v>
      </c>
      <c r="Q9">
        <v>21</v>
      </c>
      <c r="R9">
        <v>165.88</v>
      </c>
      <c r="S9">
        <v>1</v>
      </c>
      <c r="T9">
        <v>693</v>
      </c>
      <c r="U9">
        <v>37</v>
      </c>
      <c r="V9">
        <v>18.73</v>
      </c>
      <c r="W9">
        <v>7.22</v>
      </c>
      <c r="X9">
        <v>15.57</v>
      </c>
      <c r="Y9">
        <v>2011</v>
      </c>
      <c r="Z9">
        <v>200000</v>
      </c>
      <c r="AA9">
        <v>700000</v>
      </c>
    </row>
    <row r="10" spans="1:27" x14ac:dyDescent="0.35">
      <c r="A10">
        <v>9</v>
      </c>
      <c r="B10" t="s">
        <v>46</v>
      </c>
      <c r="C10" t="s">
        <v>29</v>
      </c>
      <c r="D10">
        <v>2</v>
      </c>
      <c r="E10" t="s">
        <v>27</v>
      </c>
      <c r="F10" t="str">
        <f t="shared" si="0"/>
        <v>INTERNATIONAL</v>
      </c>
      <c r="G10" t="s">
        <v>47</v>
      </c>
      <c r="H10">
        <v>83</v>
      </c>
      <c r="I10">
        <v>17</v>
      </c>
      <c r="J10">
        <v>609</v>
      </c>
      <c r="K10">
        <v>85.77</v>
      </c>
      <c r="L10">
        <v>72</v>
      </c>
      <c r="M10">
        <v>53</v>
      </c>
      <c r="N10">
        <v>1</v>
      </c>
      <c r="O10">
        <v>335</v>
      </c>
      <c r="P10">
        <v>67</v>
      </c>
      <c r="Q10">
        <v>30.45</v>
      </c>
      <c r="R10">
        <v>114.73</v>
      </c>
      <c r="S10">
        <v>3</v>
      </c>
      <c r="T10">
        <v>610</v>
      </c>
      <c r="U10">
        <v>19</v>
      </c>
      <c r="V10">
        <v>32.11</v>
      </c>
      <c r="W10">
        <v>6.85</v>
      </c>
      <c r="X10">
        <v>28.11</v>
      </c>
      <c r="Y10">
        <v>2011</v>
      </c>
      <c r="Z10">
        <v>200000</v>
      </c>
      <c r="AA10">
        <v>950000</v>
      </c>
    </row>
    <row r="11" spans="1:27" x14ac:dyDescent="0.35">
      <c r="A11">
        <v>10</v>
      </c>
      <c r="B11" t="s">
        <v>48</v>
      </c>
      <c r="C11" t="s">
        <v>50</v>
      </c>
      <c r="D11">
        <v>2</v>
      </c>
      <c r="E11" t="s">
        <v>27</v>
      </c>
      <c r="F11" t="str">
        <f t="shared" si="0"/>
        <v>INTERNATIONAL</v>
      </c>
      <c r="G11" t="s">
        <v>49</v>
      </c>
      <c r="H11">
        <v>5515</v>
      </c>
      <c r="I11">
        <v>1</v>
      </c>
      <c r="J11">
        <v>4686</v>
      </c>
      <c r="K11">
        <v>84.76</v>
      </c>
      <c r="L11">
        <v>0</v>
      </c>
      <c r="M11">
        <v>0</v>
      </c>
      <c r="N11">
        <v>1</v>
      </c>
      <c r="O11">
        <v>394</v>
      </c>
      <c r="P11">
        <v>50</v>
      </c>
      <c r="Q11">
        <v>28.14</v>
      </c>
      <c r="R11">
        <v>127.51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2008</v>
      </c>
      <c r="Z11">
        <v>200000</v>
      </c>
      <c r="AA11">
        <v>450000</v>
      </c>
    </row>
    <row r="12" spans="1:27" x14ac:dyDescent="0.35">
      <c r="A12">
        <v>11</v>
      </c>
      <c r="B12" t="s">
        <v>51</v>
      </c>
      <c r="C12" t="s">
        <v>29</v>
      </c>
      <c r="D12">
        <v>2</v>
      </c>
      <c r="E12" t="s">
        <v>52</v>
      </c>
      <c r="F12" t="str">
        <f t="shared" si="0"/>
        <v>INTERNATIONAL</v>
      </c>
      <c r="G12" t="s">
        <v>53</v>
      </c>
      <c r="H12">
        <v>2200</v>
      </c>
      <c r="I12">
        <v>86</v>
      </c>
      <c r="J12">
        <v>2004</v>
      </c>
      <c r="K12">
        <v>81.39</v>
      </c>
      <c r="L12">
        <v>142</v>
      </c>
      <c r="M12">
        <v>34.1</v>
      </c>
      <c r="N12">
        <v>0</v>
      </c>
      <c r="O12">
        <v>839</v>
      </c>
      <c r="P12">
        <v>70</v>
      </c>
      <c r="Q12">
        <v>27.97</v>
      </c>
      <c r="R12">
        <v>127.12</v>
      </c>
      <c r="S12">
        <v>38</v>
      </c>
      <c r="T12">
        <v>1338</v>
      </c>
      <c r="U12">
        <v>47</v>
      </c>
      <c r="V12">
        <v>28.47</v>
      </c>
      <c r="W12">
        <v>8.1199999999999992</v>
      </c>
      <c r="X12">
        <v>21.11</v>
      </c>
      <c r="Y12">
        <v>2011</v>
      </c>
      <c r="Z12">
        <v>200000</v>
      </c>
      <c r="AA12">
        <v>200000</v>
      </c>
    </row>
    <row r="13" spans="1:27" x14ac:dyDescent="0.35">
      <c r="A13">
        <v>12</v>
      </c>
      <c r="B13" t="s">
        <v>54</v>
      </c>
      <c r="C13" t="s">
        <v>40</v>
      </c>
      <c r="D13">
        <v>3</v>
      </c>
      <c r="E13" t="s">
        <v>52</v>
      </c>
      <c r="F13" t="str">
        <f t="shared" si="0"/>
        <v>INTERNATIONAL</v>
      </c>
      <c r="G13" t="s">
        <v>32</v>
      </c>
      <c r="H13">
        <v>9918</v>
      </c>
      <c r="I13">
        <v>9</v>
      </c>
      <c r="J13">
        <v>8778</v>
      </c>
      <c r="K13">
        <v>70.739999999999995</v>
      </c>
      <c r="L13">
        <v>14</v>
      </c>
      <c r="M13">
        <v>52.8</v>
      </c>
      <c r="N13">
        <v>1</v>
      </c>
      <c r="O13">
        <v>25</v>
      </c>
      <c r="P13">
        <v>16</v>
      </c>
      <c r="Q13">
        <v>8.33</v>
      </c>
      <c r="R13">
        <v>80.64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2008</v>
      </c>
      <c r="Z13">
        <v>200000</v>
      </c>
      <c r="AA13">
        <v>200000</v>
      </c>
    </row>
    <row r="14" spans="1:27" x14ac:dyDescent="0.35">
      <c r="A14">
        <v>13</v>
      </c>
      <c r="B14" t="s">
        <v>55</v>
      </c>
      <c r="C14" t="s">
        <v>29</v>
      </c>
      <c r="D14">
        <v>1</v>
      </c>
      <c r="E14" t="s">
        <v>35</v>
      </c>
      <c r="F14" t="str">
        <f t="shared" si="0"/>
        <v>DOMESTIC</v>
      </c>
      <c r="G14" t="s">
        <v>28</v>
      </c>
      <c r="H14">
        <v>5</v>
      </c>
      <c r="I14">
        <v>3</v>
      </c>
      <c r="J14">
        <v>38</v>
      </c>
      <c r="K14">
        <v>65.510000000000005</v>
      </c>
      <c r="L14">
        <v>32</v>
      </c>
      <c r="M14">
        <v>41</v>
      </c>
      <c r="N14">
        <v>0</v>
      </c>
      <c r="O14">
        <v>337</v>
      </c>
      <c r="P14">
        <v>24</v>
      </c>
      <c r="Q14">
        <v>13.48</v>
      </c>
      <c r="R14">
        <v>113.09</v>
      </c>
      <c r="S14">
        <v>9</v>
      </c>
      <c r="T14">
        <v>1819</v>
      </c>
      <c r="U14">
        <v>73</v>
      </c>
      <c r="V14">
        <v>126.3</v>
      </c>
      <c r="W14">
        <v>38.11</v>
      </c>
      <c r="X14">
        <v>100.2</v>
      </c>
      <c r="Y14">
        <v>2008</v>
      </c>
      <c r="Z14">
        <v>125000</v>
      </c>
      <c r="AA14">
        <v>400000</v>
      </c>
    </row>
    <row r="15" spans="1:27" x14ac:dyDescent="0.35">
      <c r="A15">
        <v>14</v>
      </c>
      <c r="B15" t="s">
        <v>56</v>
      </c>
      <c r="C15" t="s">
        <v>50</v>
      </c>
      <c r="D15">
        <v>2</v>
      </c>
      <c r="E15" t="s">
        <v>27</v>
      </c>
      <c r="F15" t="str">
        <f t="shared" si="0"/>
        <v>INTERNATIONAL</v>
      </c>
      <c r="G15" t="s">
        <v>57</v>
      </c>
      <c r="H15">
        <v>5457</v>
      </c>
      <c r="I15">
        <v>2</v>
      </c>
      <c r="J15">
        <v>4998</v>
      </c>
      <c r="K15">
        <v>93.19</v>
      </c>
      <c r="L15">
        <v>0</v>
      </c>
      <c r="M15">
        <v>0</v>
      </c>
      <c r="N15">
        <v>1</v>
      </c>
      <c r="O15">
        <v>1302</v>
      </c>
      <c r="P15">
        <v>105</v>
      </c>
      <c r="Q15">
        <v>34.26</v>
      </c>
      <c r="R15">
        <v>128.53</v>
      </c>
      <c r="S15">
        <v>42</v>
      </c>
      <c r="T15">
        <v>0</v>
      </c>
      <c r="U15">
        <v>0</v>
      </c>
      <c r="V15">
        <v>0</v>
      </c>
      <c r="W15">
        <v>0</v>
      </c>
      <c r="X15">
        <v>0</v>
      </c>
      <c r="Y15">
        <v>2008</v>
      </c>
      <c r="Z15">
        <v>200000</v>
      </c>
      <c r="AA15">
        <v>300000</v>
      </c>
    </row>
    <row r="16" spans="1:27" x14ac:dyDescent="0.35">
      <c r="A16">
        <v>15</v>
      </c>
      <c r="B16" t="s">
        <v>58</v>
      </c>
      <c r="C16" t="s">
        <v>40</v>
      </c>
      <c r="D16">
        <v>2</v>
      </c>
      <c r="E16" t="s">
        <v>35</v>
      </c>
      <c r="F16" t="str">
        <f t="shared" si="0"/>
        <v>DOMESTIC</v>
      </c>
      <c r="G16" t="s">
        <v>53</v>
      </c>
      <c r="H16">
        <v>0</v>
      </c>
      <c r="I16">
        <v>0</v>
      </c>
      <c r="J16">
        <v>69</v>
      </c>
      <c r="K16">
        <v>56.09</v>
      </c>
      <c r="L16">
        <v>0</v>
      </c>
      <c r="M16">
        <v>0</v>
      </c>
      <c r="N16">
        <v>0</v>
      </c>
      <c r="O16">
        <v>1540</v>
      </c>
      <c r="P16">
        <v>95</v>
      </c>
      <c r="Q16">
        <v>31.43</v>
      </c>
      <c r="R16">
        <v>122.32</v>
      </c>
      <c r="S16">
        <v>36</v>
      </c>
      <c r="T16">
        <v>66</v>
      </c>
      <c r="U16">
        <v>4</v>
      </c>
      <c r="V16">
        <v>16.5</v>
      </c>
      <c r="W16">
        <v>8.25</v>
      </c>
      <c r="X16">
        <v>12</v>
      </c>
      <c r="Y16">
        <v>2011</v>
      </c>
      <c r="Z16">
        <v>100000</v>
      </c>
      <c r="AA16">
        <v>300000</v>
      </c>
    </row>
    <row r="17" spans="1:27" x14ac:dyDescent="0.35">
      <c r="A17">
        <v>16</v>
      </c>
      <c r="B17" t="s">
        <v>59</v>
      </c>
      <c r="C17" t="s">
        <v>50</v>
      </c>
      <c r="D17">
        <v>2</v>
      </c>
      <c r="E17" t="s">
        <v>35</v>
      </c>
      <c r="F17" t="str">
        <f t="shared" si="0"/>
        <v>DOMESTIC</v>
      </c>
      <c r="G17" t="s">
        <v>38</v>
      </c>
      <c r="H17">
        <v>3509</v>
      </c>
      <c r="I17">
        <v>0</v>
      </c>
      <c r="J17">
        <v>6773</v>
      </c>
      <c r="K17">
        <v>88.19</v>
      </c>
      <c r="L17">
        <v>1</v>
      </c>
      <c r="M17">
        <v>12</v>
      </c>
      <c r="N17">
        <v>1</v>
      </c>
      <c r="O17">
        <v>1782</v>
      </c>
      <c r="P17">
        <v>70</v>
      </c>
      <c r="Q17">
        <v>37.130000000000003</v>
      </c>
      <c r="R17">
        <v>136.44999999999999</v>
      </c>
      <c r="S17">
        <v>64</v>
      </c>
      <c r="T17">
        <v>0</v>
      </c>
      <c r="U17">
        <v>0</v>
      </c>
      <c r="V17">
        <v>0</v>
      </c>
      <c r="W17">
        <v>0</v>
      </c>
      <c r="X17">
        <v>0</v>
      </c>
      <c r="Y17">
        <v>2008</v>
      </c>
      <c r="Z17">
        <v>400000</v>
      </c>
      <c r="AA17">
        <v>1500000</v>
      </c>
    </row>
    <row r="18" spans="1:27" x14ac:dyDescent="0.35">
      <c r="A18">
        <v>17</v>
      </c>
      <c r="B18" t="s">
        <v>60</v>
      </c>
      <c r="C18" t="s">
        <v>29</v>
      </c>
      <c r="D18">
        <v>2</v>
      </c>
      <c r="E18" t="s">
        <v>61</v>
      </c>
      <c r="F18" t="str">
        <f t="shared" si="0"/>
        <v>INTERNATIONAL</v>
      </c>
      <c r="G18" t="s">
        <v>57</v>
      </c>
      <c r="H18">
        <v>4722</v>
      </c>
      <c r="I18">
        <v>32</v>
      </c>
      <c r="J18">
        <v>6455</v>
      </c>
      <c r="K18">
        <v>86.8</v>
      </c>
      <c r="L18">
        <v>67</v>
      </c>
      <c r="M18">
        <v>58.3</v>
      </c>
      <c r="N18">
        <v>1</v>
      </c>
      <c r="O18">
        <v>1077</v>
      </c>
      <c r="P18">
        <v>76</v>
      </c>
      <c r="Q18">
        <v>28.34</v>
      </c>
      <c r="R18">
        <v>117.83</v>
      </c>
      <c r="S18">
        <v>24</v>
      </c>
      <c r="T18">
        <v>356</v>
      </c>
      <c r="U18">
        <v>5</v>
      </c>
      <c r="V18">
        <v>71.2</v>
      </c>
      <c r="W18">
        <v>8.07</v>
      </c>
      <c r="X18">
        <v>53</v>
      </c>
      <c r="Y18">
        <v>2008</v>
      </c>
      <c r="Z18">
        <v>150000</v>
      </c>
      <c r="AA18">
        <v>250000</v>
      </c>
    </row>
    <row r="19" spans="1:27" x14ac:dyDescent="0.35">
      <c r="A19">
        <v>18</v>
      </c>
      <c r="B19" t="s">
        <v>62</v>
      </c>
      <c r="C19" t="s">
        <v>33</v>
      </c>
      <c r="D19">
        <v>2</v>
      </c>
      <c r="E19" t="s">
        <v>35</v>
      </c>
      <c r="F19" t="str">
        <f t="shared" si="0"/>
        <v>DOMESTIC</v>
      </c>
      <c r="G19" t="s">
        <v>63</v>
      </c>
      <c r="H19">
        <v>0</v>
      </c>
      <c r="I19">
        <v>0</v>
      </c>
      <c r="J19">
        <v>18</v>
      </c>
      <c r="K19">
        <v>60</v>
      </c>
      <c r="L19">
        <v>5</v>
      </c>
      <c r="M19">
        <v>61.4</v>
      </c>
      <c r="N19">
        <v>0</v>
      </c>
      <c r="O19">
        <v>6</v>
      </c>
      <c r="P19">
        <v>2</v>
      </c>
      <c r="Q19">
        <v>1</v>
      </c>
      <c r="R19">
        <v>33.33</v>
      </c>
      <c r="S19">
        <v>0</v>
      </c>
      <c r="T19">
        <v>926</v>
      </c>
      <c r="U19">
        <v>36</v>
      </c>
      <c r="V19">
        <v>25.72</v>
      </c>
      <c r="W19">
        <v>7.29</v>
      </c>
      <c r="X19">
        <v>21.19</v>
      </c>
      <c r="Y19">
        <v>2011</v>
      </c>
      <c r="Z19">
        <v>100000</v>
      </c>
      <c r="AA19">
        <v>375000</v>
      </c>
    </row>
    <row r="20" spans="1:27" x14ac:dyDescent="0.35">
      <c r="A20">
        <v>19</v>
      </c>
      <c r="B20" t="s">
        <v>64</v>
      </c>
      <c r="C20" t="s">
        <v>40</v>
      </c>
      <c r="D20">
        <v>3</v>
      </c>
      <c r="E20" t="s">
        <v>35</v>
      </c>
      <c r="F20" t="str">
        <f t="shared" si="0"/>
        <v>DOMESTIC</v>
      </c>
      <c r="G20" t="s">
        <v>49</v>
      </c>
      <c r="H20">
        <v>13288</v>
      </c>
      <c r="I20">
        <v>1</v>
      </c>
      <c r="J20">
        <v>10889</v>
      </c>
      <c r="K20">
        <v>71.239999999999995</v>
      </c>
      <c r="L20">
        <v>4</v>
      </c>
      <c r="M20">
        <v>46.5</v>
      </c>
      <c r="N20">
        <v>1</v>
      </c>
      <c r="O20">
        <v>1703</v>
      </c>
      <c r="P20">
        <v>75</v>
      </c>
      <c r="Q20">
        <v>27.92</v>
      </c>
      <c r="R20">
        <v>116.88</v>
      </c>
      <c r="S20">
        <v>23</v>
      </c>
      <c r="T20">
        <v>0</v>
      </c>
      <c r="U20">
        <v>0</v>
      </c>
      <c r="V20">
        <v>0</v>
      </c>
      <c r="W20">
        <v>0</v>
      </c>
      <c r="X20">
        <v>0</v>
      </c>
      <c r="Y20">
        <v>2011</v>
      </c>
      <c r="Z20">
        <v>400000</v>
      </c>
      <c r="AA20">
        <v>500000</v>
      </c>
    </row>
    <row r="21" spans="1:27" x14ac:dyDescent="0.35">
      <c r="A21">
        <v>20</v>
      </c>
      <c r="B21" t="s">
        <v>65</v>
      </c>
      <c r="C21" t="s">
        <v>40</v>
      </c>
      <c r="D21">
        <v>2</v>
      </c>
      <c r="E21" t="s">
        <v>27</v>
      </c>
      <c r="F21" t="str">
        <f t="shared" si="0"/>
        <v>INTERNATIONAL</v>
      </c>
      <c r="G21" t="s">
        <v>53</v>
      </c>
      <c r="H21">
        <v>654</v>
      </c>
      <c r="I21">
        <v>11</v>
      </c>
      <c r="J21">
        <v>2536</v>
      </c>
      <c r="K21">
        <v>84</v>
      </c>
      <c r="L21">
        <v>25</v>
      </c>
      <c r="M21">
        <v>47.6</v>
      </c>
      <c r="N21">
        <v>0</v>
      </c>
      <c r="O21">
        <v>978</v>
      </c>
      <c r="P21">
        <v>74</v>
      </c>
      <c r="Q21">
        <v>36.22</v>
      </c>
      <c r="R21">
        <v>119.27</v>
      </c>
      <c r="S21">
        <v>35</v>
      </c>
      <c r="T21">
        <v>377</v>
      </c>
      <c r="U21">
        <v>10</v>
      </c>
      <c r="V21">
        <v>37.700000000000003</v>
      </c>
      <c r="W21">
        <v>7.11</v>
      </c>
      <c r="X21">
        <v>31.8</v>
      </c>
      <c r="Y21">
        <v>2009</v>
      </c>
      <c r="Z21">
        <v>300000</v>
      </c>
      <c r="AA21">
        <v>300000</v>
      </c>
    </row>
    <row r="22" spans="1:27" x14ac:dyDescent="0.35">
      <c r="A22">
        <v>21</v>
      </c>
      <c r="B22" t="s">
        <v>66</v>
      </c>
      <c r="C22" t="s">
        <v>33</v>
      </c>
      <c r="D22">
        <v>2</v>
      </c>
      <c r="E22" t="s">
        <v>52</v>
      </c>
      <c r="F22" t="str">
        <f t="shared" si="0"/>
        <v>INTERNATIONAL</v>
      </c>
      <c r="G22" t="s">
        <v>67</v>
      </c>
      <c r="H22">
        <v>380</v>
      </c>
      <c r="I22">
        <v>157</v>
      </c>
      <c r="J22">
        <v>73</v>
      </c>
      <c r="K22">
        <v>45.62</v>
      </c>
      <c r="L22">
        <v>60</v>
      </c>
      <c r="M22">
        <v>35.6</v>
      </c>
      <c r="N22">
        <v>0</v>
      </c>
      <c r="O22">
        <v>4</v>
      </c>
      <c r="P22">
        <v>3</v>
      </c>
      <c r="Q22">
        <v>4</v>
      </c>
      <c r="R22">
        <v>80</v>
      </c>
      <c r="S22">
        <v>0</v>
      </c>
      <c r="T22">
        <v>154</v>
      </c>
      <c r="U22">
        <v>5</v>
      </c>
      <c r="V22">
        <v>30.8</v>
      </c>
      <c r="W22">
        <v>6.6</v>
      </c>
      <c r="X22">
        <v>28</v>
      </c>
      <c r="Y22">
        <v>2009</v>
      </c>
      <c r="Z22">
        <v>150000</v>
      </c>
      <c r="AA22">
        <v>150000</v>
      </c>
    </row>
    <row r="23" spans="1:27" x14ac:dyDescent="0.35">
      <c r="A23">
        <v>22</v>
      </c>
      <c r="B23" t="s">
        <v>68</v>
      </c>
      <c r="C23" t="s">
        <v>33</v>
      </c>
      <c r="D23">
        <v>2</v>
      </c>
      <c r="E23" t="s">
        <v>61</v>
      </c>
      <c r="F23" t="str">
        <f t="shared" si="0"/>
        <v>INTERNATIONAL</v>
      </c>
      <c r="G23" t="s">
        <v>69</v>
      </c>
      <c r="H23">
        <v>249</v>
      </c>
      <c r="I23">
        <v>97</v>
      </c>
      <c r="J23">
        <v>239</v>
      </c>
      <c r="K23">
        <v>60.96</v>
      </c>
      <c r="L23">
        <v>187</v>
      </c>
      <c r="M23">
        <v>34.700000000000003</v>
      </c>
      <c r="N23">
        <v>0</v>
      </c>
      <c r="O23">
        <v>4</v>
      </c>
      <c r="P23">
        <v>2</v>
      </c>
      <c r="Q23">
        <v>0</v>
      </c>
      <c r="R23">
        <v>133.33000000000001</v>
      </c>
      <c r="S23">
        <v>0</v>
      </c>
      <c r="T23">
        <v>298</v>
      </c>
      <c r="U23">
        <v>17</v>
      </c>
      <c r="V23">
        <v>17.53</v>
      </c>
      <c r="W23">
        <v>7.64</v>
      </c>
      <c r="X23">
        <v>13.76</v>
      </c>
      <c r="Y23">
        <v>2008</v>
      </c>
      <c r="Z23">
        <v>150000</v>
      </c>
      <c r="AA23">
        <v>150000</v>
      </c>
    </row>
    <row r="24" spans="1:27" x14ac:dyDescent="0.35">
      <c r="A24">
        <v>23</v>
      </c>
      <c r="B24" t="s">
        <v>70</v>
      </c>
      <c r="C24" t="s">
        <v>40</v>
      </c>
      <c r="D24">
        <v>3</v>
      </c>
      <c r="E24" t="s">
        <v>71</v>
      </c>
      <c r="F24" t="str">
        <f t="shared" si="0"/>
        <v>INTERNATIONAL</v>
      </c>
      <c r="G24" t="s">
        <v>38</v>
      </c>
      <c r="H24">
        <v>7172</v>
      </c>
      <c r="I24">
        <v>0</v>
      </c>
      <c r="J24">
        <v>8037</v>
      </c>
      <c r="K24">
        <v>71.489999999999995</v>
      </c>
      <c r="L24">
        <v>1</v>
      </c>
      <c r="M24">
        <v>29</v>
      </c>
      <c r="N24">
        <v>1</v>
      </c>
      <c r="O24">
        <v>196</v>
      </c>
      <c r="P24">
        <v>45</v>
      </c>
      <c r="Q24">
        <v>21.77</v>
      </c>
      <c r="R24">
        <v>118.78</v>
      </c>
      <c r="S24">
        <v>3</v>
      </c>
      <c r="T24">
        <v>0</v>
      </c>
      <c r="U24">
        <v>0</v>
      </c>
      <c r="V24">
        <v>0</v>
      </c>
      <c r="W24">
        <v>0</v>
      </c>
      <c r="X24">
        <v>0</v>
      </c>
      <c r="Y24">
        <v>2008</v>
      </c>
      <c r="Z24">
        <v>350000</v>
      </c>
      <c r="AA24">
        <v>350000</v>
      </c>
    </row>
    <row r="25" spans="1:27" x14ac:dyDescent="0.35">
      <c r="A25">
        <v>24</v>
      </c>
      <c r="B25" t="s">
        <v>72</v>
      </c>
      <c r="C25" t="s">
        <v>29</v>
      </c>
      <c r="D25">
        <v>2</v>
      </c>
      <c r="E25" t="s">
        <v>73</v>
      </c>
      <c r="F25" t="str">
        <f t="shared" si="0"/>
        <v>INTERNATIONAL</v>
      </c>
      <c r="G25" t="s">
        <v>38</v>
      </c>
      <c r="H25">
        <v>3845</v>
      </c>
      <c r="I25">
        <v>226</v>
      </c>
      <c r="J25">
        <v>3394</v>
      </c>
      <c r="K25">
        <v>88.82</v>
      </c>
      <c r="L25">
        <v>169</v>
      </c>
      <c r="M25">
        <v>33.200000000000003</v>
      </c>
      <c r="N25">
        <v>1</v>
      </c>
      <c r="O25">
        <v>62</v>
      </c>
      <c r="P25">
        <v>24</v>
      </c>
      <c r="Q25">
        <v>31</v>
      </c>
      <c r="R25">
        <v>116.98</v>
      </c>
      <c r="S25">
        <v>2</v>
      </c>
      <c r="T25">
        <v>105</v>
      </c>
      <c r="U25">
        <v>2</v>
      </c>
      <c r="V25">
        <v>52.5</v>
      </c>
      <c r="W25">
        <v>9.5500000000000007</v>
      </c>
      <c r="X25">
        <v>33</v>
      </c>
      <c r="Y25">
        <v>2009</v>
      </c>
      <c r="Z25">
        <v>950000</v>
      </c>
      <c r="AA25">
        <v>1550000</v>
      </c>
    </row>
    <row r="26" spans="1:27" x14ac:dyDescent="0.35">
      <c r="A26">
        <v>25</v>
      </c>
      <c r="B26" t="s">
        <v>74</v>
      </c>
      <c r="C26" t="s">
        <v>40</v>
      </c>
      <c r="D26">
        <v>2</v>
      </c>
      <c r="E26" t="s">
        <v>35</v>
      </c>
      <c r="F26" t="str">
        <f t="shared" si="0"/>
        <v>DOMESTIC</v>
      </c>
      <c r="G26" t="s">
        <v>57</v>
      </c>
      <c r="H26">
        <v>3712</v>
      </c>
      <c r="I26">
        <v>0</v>
      </c>
      <c r="J26">
        <v>4819</v>
      </c>
      <c r="K26">
        <v>86.17</v>
      </c>
      <c r="L26">
        <v>0</v>
      </c>
      <c r="M26">
        <v>0</v>
      </c>
      <c r="N26">
        <v>1</v>
      </c>
      <c r="O26">
        <v>2065</v>
      </c>
      <c r="P26">
        <v>93</v>
      </c>
      <c r="Q26">
        <v>33.31</v>
      </c>
      <c r="R26">
        <v>128.9</v>
      </c>
      <c r="S26">
        <v>32</v>
      </c>
      <c r="T26">
        <v>0</v>
      </c>
      <c r="U26">
        <v>0</v>
      </c>
      <c r="V26">
        <v>0</v>
      </c>
      <c r="W26">
        <v>0</v>
      </c>
      <c r="X26">
        <v>0</v>
      </c>
      <c r="Y26">
        <v>2008</v>
      </c>
      <c r="Z26">
        <v>220000</v>
      </c>
      <c r="AA26">
        <v>725000</v>
      </c>
    </row>
    <row r="27" spans="1:27" x14ac:dyDescent="0.35">
      <c r="A27">
        <v>26</v>
      </c>
      <c r="B27" t="s">
        <v>75</v>
      </c>
      <c r="C27" t="s">
        <v>40</v>
      </c>
      <c r="D27">
        <v>3</v>
      </c>
      <c r="E27" t="s">
        <v>35</v>
      </c>
      <c r="F27" t="str">
        <f t="shared" si="0"/>
        <v>DOMESTIC</v>
      </c>
      <c r="G27" t="s">
        <v>63</v>
      </c>
      <c r="H27">
        <v>7212</v>
      </c>
      <c r="I27">
        <v>32</v>
      </c>
      <c r="J27">
        <v>11363</v>
      </c>
      <c r="K27">
        <v>73.7</v>
      </c>
      <c r="L27">
        <v>100</v>
      </c>
      <c r="M27">
        <v>45.6</v>
      </c>
      <c r="N27">
        <v>1</v>
      </c>
      <c r="O27">
        <v>1349</v>
      </c>
      <c r="P27">
        <v>91</v>
      </c>
      <c r="Q27">
        <v>25.45</v>
      </c>
      <c r="R27">
        <v>106.81</v>
      </c>
      <c r="S27">
        <v>42</v>
      </c>
      <c r="T27">
        <v>363</v>
      </c>
      <c r="U27">
        <v>10</v>
      </c>
      <c r="V27">
        <v>36.299999999999997</v>
      </c>
      <c r="W27">
        <v>7.89</v>
      </c>
      <c r="X27">
        <v>27.6</v>
      </c>
      <c r="Y27">
        <v>2011</v>
      </c>
      <c r="Z27">
        <v>200000</v>
      </c>
      <c r="AA27">
        <v>400000</v>
      </c>
    </row>
    <row r="28" spans="1:27" x14ac:dyDescent="0.35">
      <c r="A28">
        <v>27</v>
      </c>
      <c r="B28" t="s">
        <v>76</v>
      </c>
      <c r="C28" t="s">
        <v>29</v>
      </c>
      <c r="D28">
        <v>2</v>
      </c>
      <c r="E28" t="s">
        <v>52</v>
      </c>
      <c r="F28" t="str">
        <f t="shared" si="0"/>
        <v>INTERNATIONAL</v>
      </c>
      <c r="G28" t="s">
        <v>63</v>
      </c>
      <c r="H28">
        <v>6373</v>
      </c>
      <c r="I28">
        <v>72</v>
      </c>
      <c r="J28">
        <v>8087</v>
      </c>
      <c r="K28">
        <v>83.95</v>
      </c>
      <c r="L28">
        <v>156</v>
      </c>
      <c r="M28">
        <v>44.4</v>
      </c>
      <c r="N28">
        <v>1</v>
      </c>
      <c r="O28">
        <v>1804</v>
      </c>
      <c r="P28">
        <v>128</v>
      </c>
      <c r="Q28">
        <v>50.11</v>
      </c>
      <c r="R28">
        <v>161.79</v>
      </c>
      <c r="S28">
        <v>129</v>
      </c>
      <c r="T28">
        <v>606</v>
      </c>
      <c r="U28">
        <v>13</v>
      </c>
      <c r="V28">
        <v>46.62</v>
      </c>
      <c r="W28">
        <v>8.0500000000000007</v>
      </c>
      <c r="X28">
        <v>34.85</v>
      </c>
      <c r="Y28">
        <v>2008</v>
      </c>
      <c r="Z28">
        <v>250000</v>
      </c>
      <c r="AA28">
        <v>800000</v>
      </c>
    </row>
    <row r="29" spans="1:27" x14ac:dyDescent="0.35">
      <c r="A29">
        <v>28</v>
      </c>
      <c r="B29" t="s">
        <v>77</v>
      </c>
      <c r="C29" t="s">
        <v>40</v>
      </c>
      <c r="D29">
        <v>3</v>
      </c>
      <c r="E29" t="s">
        <v>27</v>
      </c>
      <c r="F29" t="str">
        <f t="shared" si="0"/>
        <v>INTERNATIONAL</v>
      </c>
      <c r="G29" t="s">
        <v>67</v>
      </c>
      <c r="H29">
        <v>6167</v>
      </c>
      <c r="I29">
        <v>0</v>
      </c>
      <c r="J29">
        <v>8094</v>
      </c>
      <c r="K29">
        <v>83.26</v>
      </c>
      <c r="L29">
        <v>0</v>
      </c>
      <c r="M29">
        <v>0</v>
      </c>
      <c r="N29">
        <v>1</v>
      </c>
      <c r="O29">
        <v>886</v>
      </c>
      <c r="P29">
        <v>69</v>
      </c>
      <c r="Q29">
        <v>27.69</v>
      </c>
      <c r="R29">
        <v>109.79</v>
      </c>
      <c r="S29">
        <v>31</v>
      </c>
      <c r="T29">
        <v>0</v>
      </c>
      <c r="U29">
        <v>0</v>
      </c>
      <c r="V29">
        <v>0</v>
      </c>
      <c r="W29">
        <v>0</v>
      </c>
      <c r="X29">
        <v>0</v>
      </c>
      <c r="Y29">
        <v>2008</v>
      </c>
      <c r="Z29">
        <v>250000</v>
      </c>
      <c r="AA29">
        <v>575000</v>
      </c>
    </row>
    <row r="30" spans="1:27" x14ac:dyDescent="0.35">
      <c r="A30">
        <v>29</v>
      </c>
      <c r="B30" t="s">
        <v>78</v>
      </c>
      <c r="C30" t="s">
        <v>50</v>
      </c>
      <c r="D30">
        <v>3</v>
      </c>
      <c r="E30" t="s">
        <v>42</v>
      </c>
      <c r="F30" t="str">
        <f t="shared" si="0"/>
        <v>INTERNATIONAL</v>
      </c>
      <c r="G30" t="s">
        <v>79</v>
      </c>
      <c r="H30">
        <v>5570</v>
      </c>
      <c r="I30">
        <v>0</v>
      </c>
      <c r="J30">
        <v>9619</v>
      </c>
      <c r="K30">
        <v>96.94</v>
      </c>
      <c r="L30">
        <v>0</v>
      </c>
      <c r="M30">
        <v>0</v>
      </c>
      <c r="N30">
        <v>1</v>
      </c>
      <c r="O30">
        <v>1775</v>
      </c>
      <c r="P30">
        <v>109</v>
      </c>
      <c r="Q30">
        <v>27.73</v>
      </c>
      <c r="R30">
        <v>140.21</v>
      </c>
      <c r="S30">
        <v>86</v>
      </c>
      <c r="T30">
        <v>0</v>
      </c>
      <c r="U30">
        <v>0</v>
      </c>
      <c r="V30">
        <v>0</v>
      </c>
      <c r="W30">
        <v>0</v>
      </c>
      <c r="X30">
        <v>0</v>
      </c>
      <c r="Y30">
        <v>2008</v>
      </c>
      <c r="Z30">
        <v>300000</v>
      </c>
      <c r="AA30">
        <v>700000</v>
      </c>
    </row>
    <row r="31" spans="1:27" x14ac:dyDescent="0.35">
      <c r="A31">
        <v>30</v>
      </c>
      <c r="B31" t="s">
        <v>80</v>
      </c>
      <c r="C31" t="s">
        <v>33</v>
      </c>
      <c r="D31">
        <v>2</v>
      </c>
      <c r="E31" t="s">
        <v>35</v>
      </c>
      <c r="F31" t="str">
        <f t="shared" si="0"/>
        <v>DOMESTIC</v>
      </c>
      <c r="G31" t="s">
        <v>44</v>
      </c>
      <c r="H31">
        <v>0</v>
      </c>
      <c r="I31">
        <v>0</v>
      </c>
      <c r="J31">
        <v>0</v>
      </c>
      <c r="K31">
        <v>0</v>
      </c>
      <c r="L31">
        <v>2</v>
      </c>
      <c r="M31">
        <v>39</v>
      </c>
      <c r="N31">
        <v>0</v>
      </c>
      <c r="O31">
        <v>54</v>
      </c>
      <c r="P31">
        <v>15</v>
      </c>
      <c r="Q31">
        <v>9</v>
      </c>
      <c r="R31">
        <v>117.39</v>
      </c>
      <c r="S31">
        <v>5</v>
      </c>
      <c r="T31">
        <v>999</v>
      </c>
      <c r="U31">
        <v>30</v>
      </c>
      <c r="V31">
        <v>33.299999999999997</v>
      </c>
      <c r="W31">
        <v>8.4700000000000006</v>
      </c>
      <c r="X31">
        <v>23.6</v>
      </c>
      <c r="Y31">
        <v>2011</v>
      </c>
      <c r="Z31">
        <v>50000</v>
      </c>
      <c r="AA31">
        <v>290000</v>
      </c>
    </row>
    <row r="32" spans="1:27" x14ac:dyDescent="0.35">
      <c r="A32">
        <v>31</v>
      </c>
      <c r="B32" t="s">
        <v>81</v>
      </c>
      <c r="C32" t="s">
        <v>33</v>
      </c>
      <c r="D32">
        <v>2</v>
      </c>
      <c r="E32" t="s">
        <v>35</v>
      </c>
      <c r="F32" t="str">
        <f t="shared" si="0"/>
        <v>DOMESTIC</v>
      </c>
      <c r="G32" t="s">
        <v>69</v>
      </c>
      <c r="H32">
        <v>2164</v>
      </c>
      <c r="I32">
        <v>406</v>
      </c>
      <c r="J32">
        <v>1190</v>
      </c>
      <c r="K32">
        <v>80.510000000000005</v>
      </c>
      <c r="L32">
        <v>259</v>
      </c>
      <c r="M32">
        <v>46.5</v>
      </c>
      <c r="N32">
        <v>1</v>
      </c>
      <c r="O32">
        <v>430</v>
      </c>
      <c r="P32">
        <v>49</v>
      </c>
      <c r="Q32">
        <v>16.54</v>
      </c>
      <c r="R32">
        <v>151.41</v>
      </c>
      <c r="S32">
        <v>22</v>
      </c>
      <c r="T32">
        <v>1469</v>
      </c>
      <c r="U32">
        <v>54</v>
      </c>
      <c r="V32">
        <v>27.2</v>
      </c>
      <c r="W32">
        <v>6.85</v>
      </c>
      <c r="X32">
        <v>23.83</v>
      </c>
      <c r="Y32">
        <v>2008</v>
      </c>
      <c r="Z32">
        <v>250000</v>
      </c>
      <c r="AA32">
        <v>850000</v>
      </c>
    </row>
    <row r="33" spans="1:27" x14ac:dyDescent="0.35">
      <c r="A33">
        <v>32</v>
      </c>
      <c r="B33" t="s">
        <v>82</v>
      </c>
      <c r="C33" t="s">
        <v>33</v>
      </c>
      <c r="D33">
        <v>2</v>
      </c>
      <c r="E33" t="s">
        <v>42</v>
      </c>
      <c r="F33" t="str">
        <f t="shared" si="0"/>
        <v>INTERNATIONAL</v>
      </c>
      <c r="G33" t="s">
        <v>79</v>
      </c>
      <c r="H33">
        <v>199</v>
      </c>
      <c r="I33">
        <v>46</v>
      </c>
      <c r="J33">
        <v>48</v>
      </c>
      <c r="K33">
        <v>100</v>
      </c>
      <c r="L33">
        <v>44</v>
      </c>
      <c r="M33">
        <v>23.4</v>
      </c>
      <c r="N33">
        <v>0</v>
      </c>
      <c r="O33">
        <v>115</v>
      </c>
      <c r="P33">
        <v>17</v>
      </c>
      <c r="Q33">
        <v>10.45</v>
      </c>
      <c r="R33">
        <v>107.48</v>
      </c>
      <c r="S33">
        <v>3</v>
      </c>
      <c r="T33">
        <v>975</v>
      </c>
      <c r="U33">
        <v>44</v>
      </c>
      <c r="V33">
        <v>22.16</v>
      </c>
      <c r="W33">
        <v>7.71</v>
      </c>
      <c r="X33">
        <v>17.27</v>
      </c>
      <c r="Y33">
        <v>2011</v>
      </c>
      <c r="Z33">
        <v>200000</v>
      </c>
      <c r="AA33">
        <v>325000</v>
      </c>
    </row>
    <row r="34" spans="1:27" x14ac:dyDescent="0.35">
      <c r="A34">
        <v>33</v>
      </c>
      <c r="B34" t="s">
        <v>83</v>
      </c>
      <c r="C34" t="s">
        <v>40</v>
      </c>
      <c r="D34">
        <v>3</v>
      </c>
      <c r="E34" t="s">
        <v>42</v>
      </c>
      <c r="F34" t="str">
        <f t="shared" ref="F34:F65" si="1">IF(E34="IND","DOMESTIC","INTERNATIONAL")</f>
        <v>INTERNATIONAL</v>
      </c>
      <c r="G34" t="s">
        <v>38</v>
      </c>
      <c r="H34">
        <v>8625</v>
      </c>
      <c r="I34">
        <v>0</v>
      </c>
      <c r="J34">
        <v>6133</v>
      </c>
      <c r="K34">
        <v>78.959999999999994</v>
      </c>
      <c r="L34">
        <v>0</v>
      </c>
      <c r="M34">
        <v>0</v>
      </c>
      <c r="N34">
        <v>0</v>
      </c>
      <c r="O34">
        <v>1107</v>
      </c>
      <c r="P34">
        <v>93</v>
      </c>
      <c r="Q34">
        <v>36.9</v>
      </c>
      <c r="R34">
        <v>137.52000000000001</v>
      </c>
      <c r="S34">
        <v>44</v>
      </c>
      <c r="T34">
        <v>0</v>
      </c>
      <c r="U34">
        <v>0</v>
      </c>
      <c r="V34">
        <v>0</v>
      </c>
      <c r="W34">
        <v>0</v>
      </c>
      <c r="X34">
        <v>0</v>
      </c>
      <c r="Y34">
        <v>2008</v>
      </c>
      <c r="Z34">
        <v>225000</v>
      </c>
      <c r="AA34">
        <v>375000</v>
      </c>
    </row>
    <row r="35" spans="1:27" x14ac:dyDescent="0.35">
      <c r="A35">
        <v>34</v>
      </c>
      <c r="B35" t="s">
        <v>84</v>
      </c>
      <c r="C35" t="s">
        <v>29</v>
      </c>
      <c r="D35">
        <v>3</v>
      </c>
      <c r="E35" t="s">
        <v>27</v>
      </c>
      <c r="F35" t="str">
        <f t="shared" si="1"/>
        <v>INTERNATIONAL</v>
      </c>
      <c r="G35" t="s">
        <v>47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</v>
      </c>
      <c r="P35">
        <v>11</v>
      </c>
      <c r="Q35">
        <v>5.5</v>
      </c>
      <c r="R35">
        <v>68.75</v>
      </c>
      <c r="S35">
        <v>1</v>
      </c>
      <c r="T35">
        <v>40</v>
      </c>
      <c r="U35">
        <v>1</v>
      </c>
      <c r="V35">
        <v>40</v>
      </c>
      <c r="W35">
        <v>6.66</v>
      </c>
      <c r="X35">
        <v>36</v>
      </c>
      <c r="Y35">
        <v>2009</v>
      </c>
      <c r="Z35">
        <v>100000</v>
      </c>
      <c r="AA35">
        <v>650000</v>
      </c>
    </row>
    <row r="36" spans="1:27" x14ac:dyDescent="0.35">
      <c r="A36">
        <v>35</v>
      </c>
      <c r="B36" t="s">
        <v>85</v>
      </c>
      <c r="C36" t="s">
        <v>29</v>
      </c>
      <c r="D36">
        <v>1</v>
      </c>
      <c r="E36" t="s">
        <v>42</v>
      </c>
      <c r="F36" t="str">
        <f t="shared" si="1"/>
        <v>INTERNATIONAL</v>
      </c>
      <c r="G36" t="s">
        <v>63</v>
      </c>
      <c r="H36">
        <v>0</v>
      </c>
      <c r="I36">
        <v>0</v>
      </c>
      <c r="J36">
        <v>18</v>
      </c>
      <c r="K36">
        <v>60</v>
      </c>
      <c r="L36">
        <v>1</v>
      </c>
      <c r="M36">
        <v>90</v>
      </c>
      <c r="N36">
        <v>0</v>
      </c>
      <c r="O36">
        <v>49</v>
      </c>
      <c r="P36">
        <v>30</v>
      </c>
      <c r="Q36">
        <v>16.329999999999998</v>
      </c>
      <c r="R36">
        <v>108.89</v>
      </c>
      <c r="S36">
        <v>1</v>
      </c>
      <c r="T36">
        <v>142</v>
      </c>
      <c r="U36">
        <v>3</v>
      </c>
      <c r="V36">
        <v>47.33</v>
      </c>
      <c r="W36">
        <v>8.82</v>
      </c>
      <c r="X36">
        <v>32.33</v>
      </c>
      <c r="Y36">
        <v>2011</v>
      </c>
      <c r="Z36">
        <v>50000</v>
      </c>
      <c r="AA36">
        <v>50000</v>
      </c>
    </row>
    <row r="37" spans="1:27" x14ac:dyDescent="0.35">
      <c r="A37">
        <v>36</v>
      </c>
      <c r="B37" t="s">
        <v>86</v>
      </c>
      <c r="C37" t="s">
        <v>40</v>
      </c>
      <c r="D37">
        <v>3</v>
      </c>
      <c r="E37" t="s">
        <v>42</v>
      </c>
      <c r="F37" t="str">
        <f t="shared" si="1"/>
        <v>INTERNATIONAL</v>
      </c>
      <c r="G37" t="s">
        <v>63</v>
      </c>
      <c r="H37">
        <v>503</v>
      </c>
      <c r="I37">
        <v>0</v>
      </c>
      <c r="J37">
        <v>575</v>
      </c>
      <c r="K37">
        <v>87.51</v>
      </c>
      <c r="L37">
        <v>1</v>
      </c>
      <c r="M37">
        <v>66</v>
      </c>
      <c r="N37">
        <v>0</v>
      </c>
      <c r="O37">
        <v>1006</v>
      </c>
      <c r="P37">
        <v>73</v>
      </c>
      <c r="Q37">
        <v>31.44</v>
      </c>
      <c r="R37">
        <v>121.5</v>
      </c>
      <c r="S37">
        <v>28</v>
      </c>
      <c r="T37">
        <v>300</v>
      </c>
      <c r="U37">
        <v>17</v>
      </c>
      <c r="V37">
        <v>17.649999999999999</v>
      </c>
      <c r="W37">
        <v>7.89</v>
      </c>
      <c r="X37">
        <v>13.41</v>
      </c>
      <c r="Y37">
        <v>2011</v>
      </c>
      <c r="Z37">
        <v>200000</v>
      </c>
      <c r="AA37">
        <v>425000</v>
      </c>
    </row>
    <row r="38" spans="1:27" x14ac:dyDescent="0.35">
      <c r="A38">
        <v>37</v>
      </c>
      <c r="B38" t="s">
        <v>87</v>
      </c>
      <c r="C38" t="s">
        <v>29</v>
      </c>
      <c r="D38">
        <v>2</v>
      </c>
      <c r="E38" t="s">
        <v>42</v>
      </c>
      <c r="F38" t="str">
        <f t="shared" si="1"/>
        <v>INTERNATIONAL</v>
      </c>
      <c r="G38" t="s">
        <v>28</v>
      </c>
      <c r="H38">
        <v>0</v>
      </c>
      <c r="I38">
        <v>0</v>
      </c>
      <c r="J38">
        <v>1326</v>
      </c>
      <c r="K38">
        <v>93.71</v>
      </c>
      <c r="L38">
        <v>67</v>
      </c>
      <c r="M38">
        <v>47.1</v>
      </c>
      <c r="N38">
        <v>0</v>
      </c>
      <c r="O38">
        <v>417</v>
      </c>
      <c r="P38">
        <v>71</v>
      </c>
      <c r="Q38">
        <v>26.06</v>
      </c>
      <c r="R38">
        <v>136.27000000000001</v>
      </c>
      <c r="S38">
        <v>11</v>
      </c>
      <c r="T38">
        <v>548</v>
      </c>
      <c r="U38">
        <v>14</v>
      </c>
      <c r="V38">
        <v>39.14</v>
      </c>
      <c r="W38">
        <v>9.1300000000000008</v>
      </c>
      <c r="X38">
        <v>25.71</v>
      </c>
      <c r="Y38">
        <v>2011</v>
      </c>
      <c r="Z38">
        <v>200000</v>
      </c>
      <c r="AA38">
        <v>350000</v>
      </c>
    </row>
    <row r="39" spans="1:27" x14ac:dyDescent="0.35">
      <c r="A39">
        <v>38</v>
      </c>
      <c r="B39" t="s">
        <v>88</v>
      </c>
      <c r="C39" t="s">
        <v>29</v>
      </c>
      <c r="D39">
        <v>2</v>
      </c>
      <c r="E39" t="s">
        <v>42</v>
      </c>
      <c r="F39" t="str">
        <f t="shared" si="1"/>
        <v>INTERNATIONAL</v>
      </c>
      <c r="G39" t="s">
        <v>63</v>
      </c>
      <c r="H39">
        <v>0</v>
      </c>
      <c r="I39">
        <v>0</v>
      </c>
      <c r="J39">
        <v>1488</v>
      </c>
      <c r="K39">
        <v>91.4</v>
      </c>
      <c r="L39">
        <v>18</v>
      </c>
      <c r="M39">
        <v>36.200000000000003</v>
      </c>
      <c r="N39">
        <v>0</v>
      </c>
      <c r="O39">
        <v>971</v>
      </c>
      <c r="P39">
        <v>71</v>
      </c>
      <c r="Q39">
        <v>26.24</v>
      </c>
      <c r="R39">
        <v>125.78</v>
      </c>
      <c r="S39">
        <v>48</v>
      </c>
      <c r="T39">
        <v>345</v>
      </c>
      <c r="U39">
        <v>6</v>
      </c>
      <c r="V39">
        <v>57.5</v>
      </c>
      <c r="W39">
        <v>8.85</v>
      </c>
      <c r="X39">
        <v>39</v>
      </c>
      <c r="Y39">
        <v>2008</v>
      </c>
      <c r="Z39">
        <v>100000</v>
      </c>
      <c r="AA39">
        <v>625000</v>
      </c>
    </row>
    <row r="40" spans="1:27" x14ac:dyDescent="0.35">
      <c r="A40">
        <v>39</v>
      </c>
      <c r="B40" t="s">
        <v>89</v>
      </c>
      <c r="C40" t="s">
        <v>40</v>
      </c>
      <c r="D40">
        <v>3</v>
      </c>
      <c r="E40" t="s">
        <v>42</v>
      </c>
      <c r="F40" t="str">
        <f t="shared" si="1"/>
        <v>INTERNATIONAL</v>
      </c>
      <c r="G40" t="s">
        <v>38</v>
      </c>
      <c r="H40">
        <v>5708</v>
      </c>
      <c r="I40">
        <v>7</v>
      </c>
      <c r="J40">
        <v>5262</v>
      </c>
      <c r="K40">
        <v>86.97</v>
      </c>
      <c r="L40">
        <v>2</v>
      </c>
      <c r="M40">
        <v>117</v>
      </c>
      <c r="N40">
        <v>1</v>
      </c>
      <c r="O40">
        <v>958</v>
      </c>
      <c r="P40">
        <v>116</v>
      </c>
      <c r="Q40">
        <v>39.92</v>
      </c>
      <c r="R40">
        <v>120.65</v>
      </c>
      <c r="S40">
        <v>25</v>
      </c>
      <c r="T40">
        <v>0</v>
      </c>
      <c r="U40">
        <v>0</v>
      </c>
      <c r="V40">
        <v>0</v>
      </c>
      <c r="W40">
        <v>0</v>
      </c>
      <c r="X40">
        <v>0</v>
      </c>
      <c r="Y40">
        <v>2008</v>
      </c>
      <c r="Z40">
        <v>250000</v>
      </c>
      <c r="AA40">
        <v>250000</v>
      </c>
    </row>
    <row r="41" spans="1:27" x14ac:dyDescent="0.35">
      <c r="A41">
        <v>40</v>
      </c>
      <c r="B41" t="s">
        <v>90</v>
      </c>
      <c r="C41" t="s">
        <v>29</v>
      </c>
      <c r="D41">
        <v>1</v>
      </c>
      <c r="E41" t="s">
        <v>35</v>
      </c>
      <c r="F41" t="str">
        <f t="shared" si="1"/>
        <v>DOMESTIC</v>
      </c>
      <c r="G41" t="s">
        <v>91</v>
      </c>
      <c r="H41">
        <v>0</v>
      </c>
      <c r="I41">
        <v>0</v>
      </c>
      <c r="J41">
        <v>860</v>
      </c>
      <c r="K41">
        <v>78.61</v>
      </c>
      <c r="L41">
        <v>57</v>
      </c>
      <c r="M41">
        <v>46.2</v>
      </c>
      <c r="N41">
        <v>0</v>
      </c>
      <c r="O41">
        <v>904</v>
      </c>
      <c r="P41">
        <v>48</v>
      </c>
      <c r="Q41">
        <v>23.18</v>
      </c>
      <c r="R41">
        <v>120.86</v>
      </c>
      <c r="S41">
        <v>35</v>
      </c>
      <c r="T41">
        <v>750</v>
      </c>
      <c r="U41">
        <v>26</v>
      </c>
      <c r="V41">
        <v>28.85</v>
      </c>
      <c r="W41">
        <v>7.33</v>
      </c>
      <c r="X41">
        <v>23.65</v>
      </c>
      <c r="Y41">
        <v>2011</v>
      </c>
      <c r="Z41">
        <v>100000</v>
      </c>
      <c r="AA41">
        <v>950000</v>
      </c>
    </row>
    <row r="42" spans="1:27" x14ac:dyDescent="0.35">
      <c r="A42">
        <v>41</v>
      </c>
      <c r="B42" t="s">
        <v>92</v>
      </c>
      <c r="C42" t="s">
        <v>29</v>
      </c>
      <c r="D42">
        <v>2</v>
      </c>
      <c r="E42" t="s">
        <v>35</v>
      </c>
      <c r="F42" t="str">
        <f t="shared" si="1"/>
        <v>DOMESTIC</v>
      </c>
      <c r="G42" t="s">
        <v>32</v>
      </c>
      <c r="H42">
        <v>1944</v>
      </c>
      <c r="I42">
        <v>2</v>
      </c>
      <c r="J42">
        <v>10</v>
      </c>
      <c r="K42">
        <v>43.47</v>
      </c>
      <c r="L42">
        <v>0</v>
      </c>
      <c r="M42">
        <v>0</v>
      </c>
      <c r="N42">
        <v>0</v>
      </c>
      <c r="O42">
        <v>130</v>
      </c>
      <c r="P42">
        <v>50</v>
      </c>
      <c r="Q42">
        <v>16.25</v>
      </c>
      <c r="R42">
        <v>107.44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2008</v>
      </c>
      <c r="Z42">
        <v>150000</v>
      </c>
      <c r="AA42">
        <v>150000</v>
      </c>
    </row>
    <row r="43" spans="1:27" x14ac:dyDescent="0.35">
      <c r="A43">
        <v>42</v>
      </c>
      <c r="B43" t="s">
        <v>93</v>
      </c>
      <c r="C43" t="s">
        <v>29</v>
      </c>
      <c r="D43">
        <v>3</v>
      </c>
      <c r="E43" t="s">
        <v>61</v>
      </c>
      <c r="F43" t="str">
        <f t="shared" si="1"/>
        <v>INTERNATIONAL</v>
      </c>
      <c r="G43" t="s">
        <v>69</v>
      </c>
      <c r="H43">
        <v>6973</v>
      </c>
      <c r="I43">
        <v>98</v>
      </c>
      <c r="J43">
        <v>13430</v>
      </c>
      <c r="K43">
        <v>91.21</v>
      </c>
      <c r="L43">
        <v>323</v>
      </c>
      <c r="M43">
        <v>46</v>
      </c>
      <c r="N43">
        <v>1</v>
      </c>
      <c r="O43">
        <v>768</v>
      </c>
      <c r="P43">
        <v>114</v>
      </c>
      <c r="Q43">
        <v>27.43</v>
      </c>
      <c r="R43">
        <v>144.36000000000001</v>
      </c>
      <c r="S43">
        <v>39</v>
      </c>
      <c r="T43">
        <v>390</v>
      </c>
      <c r="U43">
        <v>13</v>
      </c>
      <c r="V43">
        <v>30</v>
      </c>
      <c r="W43">
        <v>7.96</v>
      </c>
      <c r="X43">
        <v>22.62</v>
      </c>
      <c r="Y43">
        <v>2008</v>
      </c>
      <c r="Z43">
        <v>250000</v>
      </c>
      <c r="AA43">
        <v>975000</v>
      </c>
    </row>
    <row r="44" spans="1:27" x14ac:dyDescent="0.35">
      <c r="A44">
        <v>43</v>
      </c>
      <c r="B44" t="s">
        <v>94</v>
      </c>
      <c r="C44" t="s">
        <v>40</v>
      </c>
      <c r="D44">
        <v>2</v>
      </c>
      <c r="E44" t="s">
        <v>61</v>
      </c>
      <c r="F44" t="str">
        <f t="shared" si="1"/>
        <v>INTERNATIONAL</v>
      </c>
      <c r="G44" t="s">
        <v>95</v>
      </c>
      <c r="H44">
        <v>10440</v>
      </c>
      <c r="I44">
        <v>6</v>
      </c>
      <c r="J44">
        <v>10596</v>
      </c>
      <c r="K44">
        <v>78.08</v>
      </c>
      <c r="L44">
        <v>7</v>
      </c>
      <c r="M44">
        <v>83.1</v>
      </c>
      <c r="N44">
        <v>1</v>
      </c>
      <c r="O44">
        <v>1471</v>
      </c>
      <c r="P44">
        <v>110</v>
      </c>
      <c r="Q44">
        <v>30.65</v>
      </c>
      <c r="R44">
        <v>128.02000000000001</v>
      </c>
      <c r="S44">
        <v>33</v>
      </c>
      <c r="T44">
        <v>0</v>
      </c>
      <c r="U44">
        <v>0</v>
      </c>
      <c r="V44">
        <v>0</v>
      </c>
      <c r="W44">
        <v>0</v>
      </c>
      <c r="X44">
        <v>0</v>
      </c>
      <c r="Y44">
        <v>2008</v>
      </c>
      <c r="Z44">
        <v>250000</v>
      </c>
      <c r="AA44">
        <v>475000</v>
      </c>
    </row>
    <row r="45" spans="1:27" x14ac:dyDescent="0.35">
      <c r="A45">
        <v>44</v>
      </c>
      <c r="B45" t="s">
        <v>96</v>
      </c>
      <c r="C45" t="s">
        <v>40</v>
      </c>
      <c r="D45">
        <v>2</v>
      </c>
      <c r="E45" t="s">
        <v>35</v>
      </c>
      <c r="F45" t="str">
        <f t="shared" si="1"/>
        <v>DOMESTIC</v>
      </c>
      <c r="G45" t="s">
        <v>91</v>
      </c>
      <c r="H45">
        <v>624</v>
      </c>
      <c r="I45">
        <v>0</v>
      </c>
      <c r="J45">
        <v>2753</v>
      </c>
      <c r="K45">
        <v>72.03</v>
      </c>
      <c r="L45">
        <v>0</v>
      </c>
      <c r="M45">
        <v>0</v>
      </c>
      <c r="N45">
        <v>0</v>
      </c>
      <c r="O45">
        <v>259</v>
      </c>
      <c r="P45">
        <v>34</v>
      </c>
      <c r="Q45">
        <v>14.39</v>
      </c>
      <c r="R45">
        <v>103.6</v>
      </c>
      <c r="S45">
        <v>6</v>
      </c>
      <c r="T45">
        <v>0</v>
      </c>
      <c r="U45">
        <v>0</v>
      </c>
      <c r="V45">
        <v>0</v>
      </c>
      <c r="W45">
        <v>0</v>
      </c>
      <c r="X45">
        <v>0</v>
      </c>
      <c r="Y45">
        <v>2008</v>
      </c>
      <c r="Z45">
        <v>125000</v>
      </c>
      <c r="AA45">
        <v>675000</v>
      </c>
    </row>
    <row r="46" spans="1:27" x14ac:dyDescent="0.35">
      <c r="A46">
        <v>45</v>
      </c>
      <c r="B46" t="s">
        <v>97</v>
      </c>
      <c r="C46" t="s">
        <v>29</v>
      </c>
      <c r="D46">
        <v>3</v>
      </c>
      <c r="E46" t="s">
        <v>27</v>
      </c>
      <c r="F46" t="str">
        <f t="shared" si="1"/>
        <v>INTERNATIONAL</v>
      </c>
      <c r="G46" t="s">
        <v>32</v>
      </c>
      <c r="H46">
        <v>12379</v>
      </c>
      <c r="I46">
        <v>276</v>
      </c>
      <c r="J46">
        <v>11498</v>
      </c>
      <c r="K46">
        <v>72.97</v>
      </c>
      <c r="L46">
        <v>270</v>
      </c>
      <c r="M46">
        <v>39.299999999999997</v>
      </c>
      <c r="N46">
        <v>1</v>
      </c>
      <c r="O46">
        <v>1965</v>
      </c>
      <c r="P46">
        <v>89</v>
      </c>
      <c r="Q46">
        <v>30.7</v>
      </c>
      <c r="R46">
        <v>110.95</v>
      </c>
      <c r="S46">
        <v>37</v>
      </c>
      <c r="T46">
        <v>1713</v>
      </c>
      <c r="U46">
        <v>45</v>
      </c>
      <c r="V46">
        <v>38.07</v>
      </c>
      <c r="W46">
        <v>7.96</v>
      </c>
      <c r="X46">
        <v>28.71</v>
      </c>
      <c r="Y46">
        <v>2008</v>
      </c>
      <c r="Z46">
        <v>225000</v>
      </c>
      <c r="AA46">
        <v>900000</v>
      </c>
    </row>
    <row r="47" spans="1:27" x14ac:dyDescent="0.35">
      <c r="A47">
        <v>46</v>
      </c>
      <c r="B47" t="s">
        <v>98</v>
      </c>
      <c r="C47" t="s">
        <v>50</v>
      </c>
      <c r="D47">
        <v>2</v>
      </c>
      <c r="E47" t="s">
        <v>99</v>
      </c>
      <c r="F47" t="str">
        <f t="shared" si="1"/>
        <v>INTERNATIONAL</v>
      </c>
      <c r="G47" t="s">
        <v>47</v>
      </c>
      <c r="H47">
        <v>2648</v>
      </c>
      <c r="I47">
        <v>0</v>
      </c>
      <c r="J47">
        <v>2924</v>
      </c>
      <c r="K47">
        <v>84.31</v>
      </c>
      <c r="L47">
        <v>0</v>
      </c>
      <c r="M47">
        <v>0</v>
      </c>
      <c r="N47">
        <v>0</v>
      </c>
      <c r="O47">
        <v>128</v>
      </c>
      <c r="P47">
        <v>53</v>
      </c>
      <c r="Q47">
        <v>25.6</v>
      </c>
      <c r="R47">
        <v>164.1</v>
      </c>
      <c r="S47">
        <v>8</v>
      </c>
      <c r="T47">
        <v>0</v>
      </c>
      <c r="U47">
        <v>0</v>
      </c>
      <c r="V47">
        <v>0</v>
      </c>
      <c r="W47">
        <v>0</v>
      </c>
      <c r="X47">
        <v>0</v>
      </c>
      <c r="Y47">
        <v>2008</v>
      </c>
      <c r="Z47">
        <v>150000</v>
      </c>
      <c r="AA47">
        <v>150000</v>
      </c>
    </row>
    <row r="48" spans="1:27" x14ac:dyDescent="0.35">
      <c r="A48">
        <v>47</v>
      </c>
      <c r="B48" t="s">
        <v>100</v>
      </c>
      <c r="C48" t="s">
        <v>33</v>
      </c>
      <c r="D48">
        <v>1</v>
      </c>
      <c r="E48" t="s">
        <v>35</v>
      </c>
      <c r="F48" t="str">
        <f t="shared" si="1"/>
        <v>DOMESTIC</v>
      </c>
      <c r="G48" t="s">
        <v>91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  <c r="P48">
        <v>3</v>
      </c>
      <c r="Q48">
        <v>3</v>
      </c>
      <c r="R48">
        <v>60</v>
      </c>
      <c r="S48">
        <v>0</v>
      </c>
      <c r="T48">
        <v>224</v>
      </c>
      <c r="U48">
        <v>9</v>
      </c>
      <c r="V48">
        <v>24.89</v>
      </c>
      <c r="W48">
        <v>8.48</v>
      </c>
      <c r="X48">
        <v>17.78</v>
      </c>
      <c r="Y48">
        <v>2009</v>
      </c>
      <c r="Z48">
        <v>20000</v>
      </c>
      <c r="AA48">
        <v>24000</v>
      </c>
    </row>
    <row r="49" spans="1:27" x14ac:dyDescent="0.35">
      <c r="A49">
        <v>48</v>
      </c>
      <c r="B49" t="s">
        <v>101</v>
      </c>
      <c r="C49" t="s">
        <v>50</v>
      </c>
      <c r="D49">
        <v>2</v>
      </c>
      <c r="E49" t="s">
        <v>35</v>
      </c>
      <c r="F49" t="str">
        <f t="shared" si="1"/>
        <v>DOMESTIC</v>
      </c>
      <c r="G49" t="s">
        <v>57</v>
      </c>
      <c r="H49">
        <v>1000</v>
      </c>
      <c r="I49">
        <v>0</v>
      </c>
      <c r="J49">
        <v>1008</v>
      </c>
      <c r="K49">
        <v>74.5</v>
      </c>
      <c r="L49">
        <v>0</v>
      </c>
      <c r="M49">
        <v>0</v>
      </c>
      <c r="N49">
        <v>0</v>
      </c>
      <c r="O49">
        <v>1231</v>
      </c>
      <c r="P49">
        <v>69</v>
      </c>
      <c r="Q49">
        <v>24.14</v>
      </c>
      <c r="R49">
        <v>123.84</v>
      </c>
      <c r="S49">
        <v>28</v>
      </c>
      <c r="T49">
        <v>0</v>
      </c>
      <c r="U49">
        <v>0</v>
      </c>
      <c r="V49">
        <v>0</v>
      </c>
      <c r="W49">
        <v>0</v>
      </c>
      <c r="X49">
        <v>0</v>
      </c>
      <c r="Y49">
        <v>2008</v>
      </c>
      <c r="Z49">
        <v>200000</v>
      </c>
      <c r="AA49">
        <v>525000</v>
      </c>
    </row>
    <row r="50" spans="1:27" x14ac:dyDescent="0.35">
      <c r="A50">
        <v>49</v>
      </c>
      <c r="B50" t="s">
        <v>102</v>
      </c>
      <c r="C50" t="s">
        <v>33</v>
      </c>
      <c r="D50">
        <v>2</v>
      </c>
      <c r="E50" t="s">
        <v>35</v>
      </c>
      <c r="F50" t="str">
        <f t="shared" si="1"/>
        <v>DOMESTIC</v>
      </c>
      <c r="G50" t="s">
        <v>63</v>
      </c>
      <c r="H50">
        <v>88</v>
      </c>
      <c r="I50">
        <v>24</v>
      </c>
      <c r="J50">
        <v>126</v>
      </c>
      <c r="K50">
        <v>70.78</v>
      </c>
      <c r="L50">
        <v>37</v>
      </c>
      <c r="M50">
        <v>51.5</v>
      </c>
      <c r="N50">
        <v>0</v>
      </c>
      <c r="O50">
        <v>111</v>
      </c>
      <c r="P50">
        <v>21</v>
      </c>
      <c r="Q50">
        <v>18.5</v>
      </c>
      <c r="R50">
        <v>105.71</v>
      </c>
      <c r="S50">
        <v>1</v>
      </c>
      <c r="T50">
        <v>1013</v>
      </c>
      <c r="U50">
        <v>21</v>
      </c>
      <c r="V50">
        <v>48.24</v>
      </c>
      <c r="W50">
        <v>7.02</v>
      </c>
      <c r="X50">
        <v>41.33</v>
      </c>
      <c r="Y50">
        <v>2008</v>
      </c>
      <c r="Z50">
        <v>200000</v>
      </c>
      <c r="AA50">
        <v>425000</v>
      </c>
    </row>
    <row r="51" spans="1:27" x14ac:dyDescent="0.35">
      <c r="A51">
        <v>50</v>
      </c>
      <c r="B51" t="s">
        <v>103</v>
      </c>
      <c r="C51" t="s">
        <v>40</v>
      </c>
      <c r="D51">
        <v>3</v>
      </c>
      <c r="E51" t="s">
        <v>42</v>
      </c>
      <c r="F51" t="str">
        <f t="shared" si="1"/>
        <v>INTERNATIONAL</v>
      </c>
      <c r="G51" t="s">
        <v>28</v>
      </c>
      <c r="H51">
        <v>4188</v>
      </c>
      <c r="I51">
        <v>21</v>
      </c>
      <c r="J51">
        <v>1324</v>
      </c>
      <c r="K51">
        <v>68.739999999999995</v>
      </c>
      <c r="L51">
        <v>0</v>
      </c>
      <c r="M51">
        <v>0</v>
      </c>
      <c r="N51">
        <v>0</v>
      </c>
      <c r="O51">
        <v>241</v>
      </c>
      <c r="P51">
        <v>75</v>
      </c>
      <c r="Q51">
        <v>24.1</v>
      </c>
      <c r="R51">
        <v>129.57</v>
      </c>
      <c r="S51">
        <v>8</v>
      </c>
      <c r="T51">
        <v>0</v>
      </c>
      <c r="U51">
        <v>0</v>
      </c>
      <c r="V51">
        <v>0</v>
      </c>
      <c r="W51">
        <v>0</v>
      </c>
      <c r="X51">
        <v>0</v>
      </c>
      <c r="Y51">
        <v>2008</v>
      </c>
      <c r="Z51">
        <v>200000</v>
      </c>
      <c r="AA51">
        <v>200000</v>
      </c>
    </row>
    <row r="52" spans="1:27" x14ac:dyDescent="0.35">
      <c r="A52">
        <v>51</v>
      </c>
      <c r="B52" t="s">
        <v>104</v>
      </c>
      <c r="C52" t="s">
        <v>40</v>
      </c>
      <c r="D52">
        <v>1</v>
      </c>
      <c r="E52" t="s">
        <v>35</v>
      </c>
      <c r="F52" t="str">
        <f t="shared" si="1"/>
        <v>DOMESTIC</v>
      </c>
      <c r="G52" t="s">
        <v>32</v>
      </c>
      <c r="H52">
        <v>491</v>
      </c>
      <c r="I52">
        <v>0</v>
      </c>
      <c r="J52">
        <v>3590</v>
      </c>
      <c r="K52">
        <v>86.31</v>
      </c>
      <c r="L52">
        <v>2</v>
      </c>
      <c r="M52">
        <v>137</v>
      </c>
      <c r="N52">
        <v>1</v>
      </c>
      <c r="O52">
        <v>1639</v>
      </c>
      <c r="P52">
        <v>73</v>
      </c>
      <c r="Q52">
        <v>28.26</v>
      </c>
      <c r="R52">
        <v>119.29</v>
      </c>
      <c r="S52">
        <v>49</v>
      </c>
      <c r="T52">
        <v>345</v>
      </c>
      <c r="U52">
        <v>4</v>
      </c>
      <c r="V52">
        <v>86.25</v>
      </c>
      <c r="W52">
        <v>8.84</v>
      </c>
      <c r="X52">
        <v>58.5</v>
      </c>
      <c r="Y52">
        <v>2011</v>
      </c>
      <c r="Z52">
        <v>150000</v>
      </c>
      <c r="AA52">
        <v>1800000</v>
      </c>
    </row>
    <row r="53" spans="1:27" x14ac:dyDescent="0.35">
      <c r="A53">
        <v>52</v>
      </c>
      <c r="B53" t="s">
        <v>105</v>
      </c>
      <c r="C53" t="s">
        <v>33</v>
      </c>
      <c r="D53">
        <v>1</v>
      </c>
      <c r="E53" t="s">
        <v>35</v>
      </c>
      <c r="F53" t="str">
        <f t="shared" si="1"/>
        <v>DOMESTIC</v>
      </c>
      <c r="G53" t="s">
        <v>49</v>
      </c>
      <c r="H53">
        <v>149</v>
      </c>
      <c r="I53">
        <v>27</v>
      </c>
      <c r="J53">
        <v>292</v>
      </c>
      <c r="K53">
        <v>88.21</v>
      </c>
      <c r="L53">
        <v>77</v>
      </c>
      <c r="M53">
        <v>42.1</v>
      </c>
      <c r="N53">
        <v>0</v>
      </c>
      <c r="O53">
        <v>243</v>
      </c>
      <c r="P53">
        <v>34</v>
      </c>
      <c r="Q53">
        <v>10.57</v>
      </c>
      <c r="R53">
        <v>114.08</v>
      </c>
      <c r="S53">
        <v>14</v>
      </c>
      <c r="T53">
        <v>1919</v>
      </c>
      <c r="U53">
        <v>53</v>
      </c>
      <c r="V53">
        <v>36.21</v>
      </c>
      <c r="W53">
        <v>7.73</v>
      </c>
      <c r="X53">
        <v>28.11</v>
      </c>
      <c r="Y53">
        <v>2011</v>
      </c>
      <c r="Z53">
        <v>200000</v>
      </c>
      <c r="AA53">
        <v>800000</v>
      </c>
    </row>
    <row r="54" spans="1:27" x14ac:dyDescent="0.35">
      <c r="A54">
        <v>53</v>
      </c>
      <c r="B54" t="s">
        <v>106</v>
      </c>
      <c r="C54" t="s">
        <v>33</v>
      </c>
      <c r="D54">
        <v>3</v>
      </c>
      <c r="E54" t="s">
        <v>35</v>
      </c>
      <c r="F54" t="str">
        <f t="shared" si="1"/>
        <v>DOMESTIC</v>
      </c>
      <c r="G54" t="s">
        <v>32</v>
      </c>
      <c r="H54">
        <v>2506</v>
      </c>
      <c r="I54">
        <v>619</v>
      </c>
      <c r="J54">
        <v>938</v>
      </c>
      <c r="K54">
        <v>61.06</v>
      </c>
      <c r="L54">
        <v>337</v>
      </c>
      <c r="M54">
        <v>43</v>
      </c>
      <c r="N54">
        <v>1</v>
      </c>
      <c r="O54">
        <v>35</v>
      </c>
      <c r="P54">
        <v>8</v>
      </c>
      <c r="Q54">
        <v>11.67</v>
      </c>
      <c r="R54">
        <v>74.47</v>
      </c>
      <c r="S54">
        <v>0</v>
      </c>
      <c r="T54">
        <v>105</v>
      </c>
      <c r="U54">
        <v>2</v>
      </c>
      <c r="V54">
        <v>52.5</v>
      </c>
      <c r="W54">
        <v>9.5500000000000007</v>
      </c>
      <c r="X54">
        <v>33</v>
      </c>
      <c r="Y54">
        <v>2008</v>
      </c>
      <c r="Z54">
        <v>250000</v>
      </c>
      <c r="AA54">
        <v>500000</v>
      </c>
    </row>
    <row r="55" spans="1:27" x14ac:dyDescent="0.35">
      <c r="A55">
        <v>54</v>
      </c>
      <c r="B55" t="s">
        <v>107</v>
      </c>
      <c r="C55" t="s">
        <v>33</v>
      </c>
      <c r="D55">
        <v>3</v>
      </c>
      <c r="E55" t="s">
        <v>27</v>
      </c>
      <c r="F55" t="str">
        <f t="shared" si="1"/>
        <v>INTERNATIONAL</v>
      </c>
      <c r="G55" t="s">
        <v>63</v>
      </c>
      <c r="H55">
        <v>16</v>
      </c>
      <c r="I55">
        <v>16</v>
      </c>
      <c r="J55">
        <v>73</v>
      </c>
      <c r="K55">
        <v>58.87</v>
      </c>
      <c r="L55">
        <v>100</v>
      </c>
      <c r="M55">
        <v>34.799999999999997</v>
      </c>
      <c r="N55">
        <v>0</v>
      </c>
      <c r="O55">
        <v>8</v>
      </c>
      <c r="P55">
        <v>8</v>
      </c>
      <c r="Q55">
        <v>4</v>
      </c>
      <c r="R55">
        <v>88.89</v>
      </c>
      <c r="S55">
        <v>1</v>
      </c>
      <c r="T55">
        <v>187</v>
      </c>
      <c r="U55">
        <v>13</v>
      </c>
      <c r="V55">
        <v>14.38</v>
      </c>
      <c r="W55">
        <v>7.19</v>
      </c>
      <c r="X55">
        <v>12</v>
      </c>
      <c r="Y55">
        <v>2011</v>
      </c>
      <c r="Z55">
        <v>100000</v>
      </c>
      <c r="AA55">
        <v>140000</v>
      </c>
    </row>
    <row r="56" spans="1:27" x14ac:dyDescent="0.35">
      <c r="A56">
        <v>55</v>
      </c>
      <c r="B56" t="s">
        <v>108</v>
      </c>
      <c r="C56" t="s">
        <v>40</v>
      </c>
      <c r="D56">
        <v>3</v>
      </c>
      <c r="E56" t="s">
        <v>35</v>
      </c>
      <c r="F56" t="str">
        <f t="shared" si="1"/>
        <v>DOMESTIC</v>
      </c>
      <c r="G56" t="s">
        <v>79</v>
      </c>
      <c r="H56">
        <v>8781</v>
      </c>
      <c r="I56">
        <v>2</v>
      </c>
      <c r="J56">
        <v>2338</v>
      </c>
      <c r="K56">
        <v>71.23</v>
      </c>
      <c r="L56">
        <v>0</v>
      </c>
      <c r="M56">
        <v>0</v>
      </c>
      <c r="N56">
        <v>1</v>
      </c>
      <c r="O56">
        <v>282</v>
      </c>
      <c r="P56">
        <v>52</v>
      </c>
      <c r="Q56">
        <v>15.67</v>
      </c>
      <c r="R56">
        <v>105.62</v>
      </c>
      <c r="S56">
        <v>5</v>
      </c>
      <c r="T56">
        <v>0</v>
      </c>
      <c r="U56">
        <v>0</v>
      </c>
      <c r="V56">
        <v>0</v>
      </c>
      <c r="W56">
        <v>0</v>
      </c>
      <c r="X56">
        <v>0</v>
      </c>
      <c r="Y56">
        <v>2008</v>
      </c>
      <c r="Z56">
        <v>150000</v>
      </c>
      <c r="AA56">
        <v>375000</v>
      </c>
    </row>
    <row r="57" spans="1:27" x14ac:dyDescent="0.35">
      <c r="A57">
        <v>56</v>
      </c>
      <c r="B57" t="s">
        <v>109</v>
      </c>
      <c r="C57" t="s">
        <v>33</v>
      </c>
      <c r="D57">
        <v>2</v>
      </c>
      <c r="E57" t="s">
        <v>42</v>
      </c>
      <c r="F57" t="str">
        <f t="shared" si="1"/>
        <v>INTERNATIONAL</v>
      </c>
      <c r="G57" t="s">
        <v>110</v>
      </c>
      <c r="H57">
        <v>1451</v>
      </c>
      <c r="I57">
        <v>310</v>
      </c>
      <c r="J57">
        <v>1100</v>
      </c>
      <c r="K57">
        <v>82.45</v>
      </c>
      <c r="L57">
        <v>377</v>
      </c>
      <c r="M57">
        <v>29.2</v>
      </c>
      <c r="N57">
        <v>0</v>
      </c>
      <c r="O57">
        <v>103</v>
      </c>
      <c r="P57">
        <v>25</v>
      </c>
      <c r="Q57">
        <v>11.44</v>
      </c>
      <c r="R57">
        <v>121.18</v>
      </c>
      <c r="S57">
        <v>6</v>
      </c>
      <c r="T57">
        <v>1009</v>
      </c>
      <c r="U57">
        <v>21</v>
      </c>
      <c r="V57">
        <v>48.05</v>
      </c>
      <c r="W57">
        <v>7.56</v>
      </c>
      <c r="X57">
        <v>38.24</v>
      </c>
      <c r="Y57">
        <v>2008</v>
      </c>
      <c r="Z57">
        <v>300000</v>
      </c>
      <c r="AA57">
        <v>900000</v>
      </c>
    </row>
    <row r="58" spans="1:27" x14ac:dyDescent="0.35">
      <c r="A58">
        <v>57</v>
      </c>
      <c r="B58" t="s">
        <v>111</v>
      </c>
      <c r="C58" t="s">
        <v>29</v>
      </c>
      <c r="D58">
        <v>2</v>
      </c>
      <c r="E58" t="s">
        <v>61</v>
      </c>
      <c r="F58" t="str">
        <f t="shared" si="1"/>
        <v>INTERNATIONAL</v>
      </c>
      <c r="G58" t="s">
        <v>112</v>
      </c>
      <c r="H58">
        <v>556</v>
      </c>
      <c r="I58">
        <v>25</v>
      </c>
      <c r="J58">
        <v>1042</v>
      </c>
      <c r="K58">
        <v>84.44</v>
      </c>
      <c r="L58">
        <v>133</v>
      </c>
      <c r="M58">
        <v>33.299999999999997</v>
      </c>
      <c r="N58">
        <v>0</v>
      </c>
      <c r="O58">
        <v>177</v>
      </c>
      <c r="P58">
        <v>39</v>
      </c>
      <c r="Q58">
        <v>17.7</v>
      </c>
      <c r="R58">
        <v>143.9</v>
      </c>
      <c r="S58">
        <v>9</v>
      </c>
      <c r="T58">
        <v>520</v>
      </c>
      <c r="U58">
        <v>27</v>
      </c>
      <c r="V58">
        <v>19.260000000000002</v>
      </c>
      <c r="W58">
        <v>7.43</v>
      </c>
      <c r="X58">
        <v>15.56</v>
      </c>
      <c r="Y58">
        <v>2008</v>
      </c>
      <c r="Z58">
        <v>150000</v>
      </c>
      <c r="AA58">
        <v>225000</v>
      </c>
    </row>
    <row r="59" spans="1:27" x14ac:dyDescent="0.35">
      <c r="A59">
        <v>58</v>
      </c>
      <c r="B59" t="s">
        <v>113</v>
      </c>
      <c r="C59" t="s">
        <v>33</v>
      </c>
      <c r="D59">
        <v>2</v>
      </c>
      <c r="E59" t="s">
        <v>61</v>
      </c>
      <c r="F59" t="str">
        <f t="shared" si="1"/>
        <v>INTERNATIONAL</v>
      </c>
      <c r="G59" t="s">
        <v>69</v>
      </c>
      <c r="H59">
        <v>275</v>
      </c>
      <c r="I59">
        <v>101</v>
      </c>
      <c r="J59">
        <v>327</v>
      </c>
      <c r="K59">
        <v>73.81</v>
      </c>
      <c r="L59">
        <v>185</v>
      </c>
      <c r="M59">
        <v>31.1</v>
      </c>
      <c r="N59">
        <v>0</v>
      </c>
      <c r="O59">
        <v>64</v>
      </c>
      <c r="P59">
        <v>17</v>
      </c>
      <c r="Q59">
        <v>5.82</v>
      </c>
      <c r="R59">
        <v>100</v>
      </c>
      <c r="S59">
        <v>4</v>
      </c>
      <c r="T59">
        <v>1381</v>
      </c>
      <c r="U59">
        <v>83</v>
      </c>
      <c r="V59">
        <v>16.64</v>
      </c>
      <c r="W59">
        <v>6.36</v>
      </c>
      <c r="X59">
        <v>15.69</v>
      </c>
      <c r="Y59">
        <v>2008</v>
      </c>
      <c r="Z59">
        <v>200000</v>
      </c>
      <c r="AA59">
        <v>350000</v>
      </c>
    </row>
    <row r="60" spans="1:27" x14ac:dyDescent="0.35">
      <c r="A60">
        <v>59</v>
      </c>
      <c r="B60" t="s">
        <v>114</v>
      </c>
      <c r="C60" t="s">
        <v>29</v>
      </c>
      <c r="D60">
        <v>2</v>
      </c>
      <c r="E60" t="s">
        <v>73</v>
      </c>
      <c r="F60" t="str">
        <f t="shared" si="1"/>
        <v>INTERNATIONAL</v>
      </c>
      <c r="G60" t="s">
        <v>91</v>
      </c>
      <c r="H60">
        <v>0</v>
      </c>
      <c r="I60">
        <v>0</v>
      </c>
      <c r="J60">
        <v>245</v>
      </c>
      <c r="K60">
        <v>95.33</v>
      </c>
      <c r="L60">
        <v>13</v>
      </c>
      <c r="M60">
        <v>63.2</v>
      </c>
      <c r="N60">
        <v>0</v>
      </c>
      <c r="O60">
        <v>74</v>
      </c>
      <c r="P60">
        <v>27</v>
      </c>
      <c r="Q60">
        <v>8.2200000000000006</v>
      </c>
      <c r="R60">
        <v>101.37</v>
      </c>
      <c r="S60">
        <v>1</v>
      </c>
      <c r="T60">
        <v>331</v>
      </c>
      <c r="U60">
        <v>19</v>
      </c>
      <c r="V60">
        <v>17.420000000000002</v>
      </c>
      <c r="W60">
        <v>7.01</v>
      </c>
      <c r="X60">
        <v>14.95</v>
      </c>
      <c r="Y60">
        <v>2011</v>
      </c>
      <c r="Z60">
        <v>100000</v>
      </c>
      <c r="AA60">
        <v>100000</v>
      </c>
    </row>
    <row r="61" spans="1:27" x14ac:dyDescent="0.35">
      <c r="A61">
        <v>60</v>
      </c>
      <c r="B61" t="s">
        <v>115</v>
      </c>
      <c r="C61" t="s">
        <v>29</v>
      </c>
      <c r="D61">
        <v>1</v>
      </c>
      <c r="E61" t="s">
        <v>61</v>
      </c>
      <c r="F61" t="str">
        <f t="shared" si="1"/>
        <v>INTERNATIONAL</v>
      </c>
      <c r="G61" t="s">
        <v>63</v>
      </c>
      <c r="H61">
        <v>1219</v>
      </c>
      <c r="I61">
        <v>7</v>
      </c>
      <c r="J61">
        <v>1447</v>
      </c>
      <c r="K61">
        <v>82.59</v>
      </c>
      <c r="L61">
        <v>42</v>
      </c>
      <c r="M61">
        <v>43</v>
      </c>
      <c r="N61">
        <v>0</v>
      </c>
      <c r="O61">
        <v>376</v>
      </c>
      <c r="P61">
        <v>65</v>
      </c>
      <c r="Q61">
        <v>25.07</v>
      </c>
      <c r="R61">
        <v>123.28</v>
      </c>
      <c r="S61">
        <v>12</v>
      </c>
      <c r="T61">
        <v>537</v>
      </c>
      <c r="U61">
        <v>15</v>
      </c>
      <c r="V61">
        <v>35.799999999999997</v>
      </c>
      <c r="W61">
        <v>8.1999999999999993</v>
      </c>
      <c r="X61">
        <v>26.33</v>
      </c>
      <c r="Y61">
        <v>2011</v>
      </c>
      <c r="Z61">
        <v>300000</v>
      </c>
      <c r="AA61">
        <v>950000</v>
      </c>
    </row>
    <row r="62" spans="1:27" x14ac:dyDescent="0.35">
      <c r="A62">
        <v>61</v>
      </c>
      <c r="B62" t="s">
        <v>116</v>
      </c>
      <c r="C62" t="s">
        <v>50</v>
      </c>
      <c r="D62">
        <v>2</v>
      </c>
      <c r="E62" t="s">
        <v>71</v>
      </c>
      <c r="F62" t="str">
        <f t="shared" si="1"/>
        <v>INTERNATIONAL</v>
      </c>
      <c r="G62" t="s">
        <v>63</v>
      </c>
      <c r="H62">
        <v>3763</v>
      </c>
      <c r="I62">
        <v>0</v>
      </c>
      <c r="J62">
        <v>4511</v>
      </c>
      <c r="K62">
        <v>89.62</v>
      </c>
      <c r="L62">
        <v>0</v>
      </c>
      <c r="M62">
        <v>0</v>
      </c>
      <c r="N62">
        <v>1</v>
      </c>
      <c r="O62">
        <v>1233</v>
      </c>
      <c r="P62">
        <v>158</v>
      </c>
      <c r="Q62">
        <v>28.02</v>
      </c>
      <c r="R62">
        <v>123.42</v>
      </c>
      <c r="S62">
        <v>48</v>
      </c>
      <c r="T62">
        <v>0</v>
      </c>
      <c r="U62">
        <v>0</v>
      </c>
      <c r="V62">
        <v>0</v>
      </c>
      <c r="W62">
        <v>0</v>
      </c>
      <c r="X62">
        <v>0</v>
      </c>
      <c r="Y62">
        <v>2008</v>
      </c>
      <c r="Z62">
        <v>175000</v>
      </c>
      <c r="AA62">
        <v>700000</v>
      </c>
    </row>
    <row r="63" spans="1:27" x14ac:dyDescent="0.35">
      <c r="A63">
        <v>62</v>
      </c>
      <c r="B63" t="s">
        <v>117</v>
      </c>
      <c r="C63" t="s">
        <v>29</v>
      </c>
      <c r="D63">
        <v>2</v>
      </c>
      <c r="E63" t="s">
        <v>42</v>
      </c>
      <c r="F63" t="str">
        <f t="shared" si="1"/>
        <v>INTERNATIONAL</v>
      </c>
      <c r="G63" t="s">
        <v>57</v>
      </c>
      <c r="H63">
        <v>107</v>
      </c>
      <c r="I63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123</v>
      </c>
      <c r="P63">
        <v>33</v>
      </c>
      <c r="Q63">
        <v>30.75</v>
      </c>
      <c r="R63">
        <v>125.51</v>
      </c>
      <c r="S63">
        <v>4</v>
      </c>
      <c r="T63">
        <v>244</v>
      </c>
      <c r="U63">
        <v>10</v>
      </c>
      <c r="V63">
        <v>24.4</v>
      </c>
      <c r="W63">
        <v>8.41</v>
      </c>
      <c r="X63">
        <v>17.399999999999999</v>
      </c>
      <c r="Y63">
        <v>2011</v>
      </c>
      <c r="Z63">
        <v>50000</v>
      </c>
      <c r="AA63">
        <v>80000</v>
      </c>
    </row>
    <row r="64" spans="1:27" x14ac:dyDescent="0.35">
      <c r="A64">
        <v>63</v>
      </c>
      <c r="B64" t="s">
        <v>118</v>
      </c>
      <c r="C64" t="s">
        <v>33</v>
      </c>
      <c r="D64">
        <v>3</v>
      </c>
      <c r="E64" t="s">
        <v>42</v>
      </c>
      <c r="F64" t="str">
        <f t="shared" si="1"/>
        <v>INTERNATIONAL</v>
      </c>
      <c r="G64" t="s">
        <v>112</v>
      </c>
      <c r="H64">
        <v>641</v>
      </c>
      <c r="I64">
        <v>563</v>
      </c>
      <c r="J64">
        <v>115</v>
      </c>
      <c r="K64">
        <v>48.72</v>
      </c>
      <c r="L64">
        <v>381</v>
      </c>
      <c r="M64">
        <v>34</v>
      </c>
      <c r="N64">
        <v>0</v>
      </c>
      <c r="O64">
        <v>4</v>
      </c>
      <c r="P64">
        <v>4</v>
      </c>
      <c r="Q64">
        <v>4</v>
      </c>
      <c r="R64">
        <v>80</v>
      </c>
      <c r="S64">
        <v>0</v>
      </c>
      <c r="T64">
        <v>357</v>
      </c>
      <c r="U64">
        <v>12</v>
      </c>
      <c r="V64">
        <v>29.75</v>
      </c>
      <c r="W64">
        <v>6.61</v>
      </c>
      <c r="X64">
        <v>27</v>
      </c>
      <c r="Y64">
        <v>2008</v>
      </c>
      <c r="Z64">
        <v>350000</v>
      </c>
      <c r="AA64">
        <v>350000</v>
      </c>
    </row>
    <row r="65" spans="1:27" x14ac:dyDescent="0.35">
      <c r="A65">
        <v>64</v>
      </c>
      <c r="B65" t="s">
        <v>119</v>
      </c>
      <c r="C65" t="s">
        <v>40</v>
      </c>
      <c r="D65">
        <v>3</v>
      </c>
      <c r="E65" t="s">
        <v>99</v>
      </c>
      <c r="F65" t="str">
        <f t="shared" si="1"/>
        <v>INTERNATIONAL</v>
      </c>
      <c r="G65" t="s">
        <v>32</v>
      </c>
      <c r="H65">
        <v>2173</v>
      </c>
      <c r="I65">
        <v>0</v>
      </c>
      <c r="J65">
        <v>2763</v>
      </c>
      <c r="K65">
        <v>75.099999999999994</v>
      </c>
      <c r="L65">
        <v>0</v>
      </c>
      <c r="M65">
        <v>0</v>
      </c>
      <c r="N65">
        <v>1</v>
      </c>
      <c r="O65">
        <v>117</v>
      </c>
      <c r="P65">
        <v>47</v>
      </c>
      <c r="Q65">
        <v>16.71</v>
      </c>
      <c r="R65">
        <v>144.44</v>
      </c>
      <c r="S65">
        <v>6</v>
      </c>
      <c r="T65">
        <v>0</v>
      </c>
      <c r="U65">
        <v>0</v>
      </c>
      <c r="V65">
        <v>0</v>
      </c>
      <c r="W65">
        <v>0</v>
      </c>
      <c r="X65">
        <v>0</v>
      </c>
      <c r="Y65">
        <v>2010</v>
      </c>
      <c r="Z65">
        <v>100000</v>
      </c>
      <c r="AA65">
        <v>100000</v>
      </c>
    </row>
    <row r="66" spans="1:27" x14ac:dyDescent="0.35">
      <c r="A66">
        <v>65</v>
      </c>
      <c r="B66" t="s">
        <v>120</v>
      </c>
      <c r="C66" t="s">
        <v>33</v>
      </c>
      <c r="D66">
        <v>2</v>
      </c>
      <c r="E66" t="s">
        <v>35</v>
      </c>
      <c r="F66" t="str">
        <f t="shared" ref="F66:F97" si="2">IF(E66="IND","DOMESTIC","INTERNATIONAL")</f>
        <v>DOMESTIC</v>
      </c>
      <c r="G66" t="s">
        <v>57</v>
      </c>
      <c r="H66">
        <v>392</v>
      </c>
      <c r="I66">
        <v>43</v>
      </c>
      <c r="J66">
        <v>5</v>
      </c>
      <c r="K66">
        <v>27.77</v>
      </c>
      <c r="L66">
        <v>19</v>
      </c>
      <c r="M66">
        <v>40.1</v>
      </c>
      <c r="N66">
        <v>0</v>
      </c>
      <c r="O66">
        <v>186</v>
      </c>
      <c r="P66">
        <v>31</v>
      </c>
      <c r="Q66">
        <v>10.94</v>
      </c>
      <c r="R66">
        <v>102.2</v>
      </c>
      <c r="S66">
        <v>3</v>
      </c>
      <c r="T66">
        <v>1530</v>
      </c>
      <c r="U66">
        <v>74</v>
      </c>
      <c r="V66">
        <v>20.68</v>
      </c>
      <c r="W66">
        <v>7.11</v>
      </c>
      <c r="X66">
        <v>17.46</v>
      </c>
      <c r="Y66">
        <v>2011</v>
      </c>
      <c r="Z66">
        <v>100000</v>
      </c>
      <c r="AA66">
        <v>300000</v>
      </c>
    </row>
    <row r="67" spans="1:27" x14ac:dyDescent="0.35">
      <c r="A67">
        <v>66</v>
      </c>
      <c r="B67" t="s">
        <v>121</v>
      </c>
      <c r="C67" t="s">
        <v>33</v>
      </c>
      <c r="D67">
        <v>1</v>
      </c>
      <c r="E67" t="s">
        <v>35</v>
      </c>
      <c r="F67" t="str">
        <f t="shared" si="2"/>
        <v>DOMESTIC</v>
      </c>
      <c r="G67" t="s">
        <v>32</v>
      </c>
      <c r="H67">
        <v>120</v>
      </c>
      <c r="I67">
        <v>9</v>
      </c>
      <c r="J67">
        <v>51</v>
      </c>
      <c r="K67">
        <v>92.72</v>
      </c>
      <c r="L67">
        <v>3</v>
      </c>
      <c r="M67">
        <v>60</v>
      </c>
      <c r="N67">
        <v>0</v>
      </c>
      <c r="O67">
        <v>32</v>
      </c>
      <c r="P67">
        <v>11</v>
      </c>
      <c r="Q67">
        <v>8</v>
      </c>
      <c r="R67">
        <v>133.33000000000001</v>
      </c>
      <c r="S67">
        <v>1</v>
      </c>
      <c r="T67">
        <v>435</v>
      </c>
      <c r="U67">
        <v>6</v>
      </c>
      <c r="V67">
        <v>72.5</v>
      </c>
      <c r="W67">
        <v>9.89</v>
      </c>
      <c r="X67">
        <v>44</v>
      </c>
      <c r="Y67">
        <v>2011</v>
      </c>
      <c r="Z67">
        <v>100000</v>
      </c>
      <c r="AA67">
        <v>260000</v>
      </c>
    </row>
    <row r="68" spans="1:27" x14ac:dyDescent="0.35">
      <c r="A68">
        <v>67</v>
      </c>
      <c r="B68" t="s">
        <v>122</v>
      </c>
      <c r="C68" t="s">
        <v>33</v>
      </c>
      <c r="D68">
        <v>2</v>
      </c>
      <c r="E68" t="s">
        <v>99</v>
      </c>
      <c r="F68" t="str">
        <f t="shared" si="2"/>
        <v>INTERNATIONAL</v>
      </c>
      <c r="G68" t="s">
        <v>112</v>
      </c>
      <c r="H68">
        <v>141</v>
      </c>
      <c r="I68">
        <v>106</v>
      </c>
      <c r="J68">
        <v>34</v>
      </c>
      <c r="K68">
        <v>34</v>
      </c>
      <c r="L68">
        <v>46</v>
      </c>
      <c r="M68">
        <v>42.1</v>
      </c>
      <c r="N68">
        <v>0</v>
      </c>
      <c r="O68">
        <v>3</v>
      </c>
      <c r="P68">
        <v>3</v>
      </c>
      <c r="Q68">
        <v>1.5</v>
      </c>
      <c r="R68">
        <v>50</v>
      </c>
      <c r="S68">
        <v>0</v>
      </c>
      <c r="T68">
        <v>296</v>
      </c>
      <c r="U68">
        <v>8</v>
      </c>
      <c r="V68">
        <v>37</v>
      </c>
      <c r="W68">
        <v>9.25</v>
      </c>
      <c r="X68">
        <v>24</v>
      </c>
      <c r="Y68">
        <v>2008</v>
      </c>
      <c r="Z68">
        <v>225000</v>
      </c>
      <c r="AA68">
        <v>650000</v>
      </c>
    </row>
    <row r="69" spans="1:27" x14ac:dyDescent="0.35">
      <c r="A69">
        <v>68</v>
      </c>
      <c r="B69" t="s">
        <v>123</v>
      </c>
      <c r="C69" t="s">
        <v>29</v>
      </c>
      <c r="D69">
        <v>2</v>
      </c>
      <c r="E69" t="s">
        <v>27</v>
      </c>
      <c r="F69" t="str">
        <f t="shared" si="2"/>
        <v>INTERNATIONAL</v>
      </c>
      <c r="G69" t="s">
        <v>38</v>
      </c>
      <c r="H69">
        <v>58</v>
      </c>
      <c r="I69">
        <v>1</v>
      </c>
      <c r="J69">
        <v>782</v>
      </c>
      <c r="K69">
        <v>100.25</v>
      </c>
      <c r="L69">
        <v>50</v>
      </c>
      <c r="M69">
        <v>41.4</v>
      </c>
      <c r="N69">
        <v>0</v>
      </c>
      <c r="O69">
        <v>781</v>
      </c>
      <c r="P69">
        <v>71</v>
      </c>
      <c r="Q69">
        <v>24.41</v>
      </c>
      <c r="R69">
        <v>146.25</v>
      </c>
      <c r="S69">
        <v>45</v>
      </c>
      <c r="T69">
        <v>1899</v>
      </c>
      <c r="U69">
        <v>69</v>
      </c>
      <c r="V69">
        <v>27.52</v>
      </c>
      <c r="W69">
        <v>8.25</v>
      </c>
      <c r="X69">
        <v>20.010000000000002</v>
      </c>
      <c r="Y69">
        <v>2008</v>
      </c>
      <c r="Z69">
        <v>225000</v>
      </c>
      <c r="AA69">
        <v>675000</v>
      </c>
    </row>
    <row r="70" spans="1:27" x14ac:dyDescent="0.35">
      <c r="A70">
        <v>69</v>
      </c>
      <c r="B70" t="s">
        <v>124</v>
      </c>
      <c r="C70" t="s">
        <v>33</v>
      </c>
      <c r="D70">
        <v>2</v>
      </c>
      <c r="E70" t="s">
        <v>27</v>
      </c>
      <c r="F70" t="str">
        <f t="shared" si="2"/>
        <v>INTERNATIONAL</v>
      </c>
      <c r="G70" t="s">
        <v>91</v>
      </c>
      <c r="H70">
        <v>555</v>
      </c>
      <c r="I70">
        <v>139</v>
      </c>
      <c r="J70">
        <v>117</v>
      </c>
      <c r="K70">
        <v>75.97</v>
      </c>
      <c r="L70">
        <v>94</v>
      </c>
      <c r="M70">
        <v>28.5</v>
      </c>
      <c r="N70">
        <v>0</v>
      </c>
      <c r="O70">
        <v>60</v>
      </c>
      <c r="P70">
        <v>16</v>
      </c>
      <c r="Q70">
        <v>10</v>
      </c>
      <c r="R70">
        <v>111.11</v>
      </c>
      <c r="S70">
        <v>2</v>
      </c>
      <c r="T70">
        <v>884</v>
      </c>
      <c r="U70">
        <v>38</v>
      </c>
      <c r="V70">
        <v>23.26</v>
      </c>
      <c r="W70">
        <v>7.37</v>
      </c>
      <c r="X70">
        <v>18.95</v>
      </c>
      <c r="Y70">
        <v>2011</v>
      </c>
      <c r="Z70">
        <v>100000</v>
      </c>
      <c r="AA70">
        <v>475000</v>
      </c>
    </row>
    <row r="71" spans="1:27" x14ac:dyDescent="0.35">
      <c r="A71">
        <v>70</v>
      </c>
      <c r="B71" t="s">
        <v>125</v>
      </c>
      <c r="C71" t="s">
        <v>33</v>
      </c>
      <c r="D71">
        <v>3</v>
      </c>
      <c r="E71" t="s">
        <v>61</v>
      </c>
      <c r="F71" t="str">
        <f t="shared" si="2"/>
        <v>INTERNATIONAL</v>
      </c>
      <c r="G71" t="s">
        <v>44</v>
      </c>
      <c r="H71">
        <v>1261</v>
      </c>
      <c r="I71">
        <v>800</v>
      </c>
      <c r="J71">
        <v>674</v>
      </c>
      <c r="K71">
        <v>77.56</v>
      </c>
      <c r="L71">
        <v>534</v>
      </c>
      <c r="M71">
        <v>35.200000000000003</v>
      </c>
      <c r="N71">
        <v>0</v>
      </c>
      <c r="O71">
        <v>20</v>
      </c>
      <c r="P71">
        <v>6</v>
      </c>
      <c r="Q71">
        <v>3.33</v>
      </c>
      <c r="R71">
        <v>66.67</v>
      </c>
      <c r="S71">
        <v>0</v>
      </c>
      <c r="T71">
        <v>1395</v>
      </c>
      <c r="U71">
        <v>57</v>
      </c>
      <c r="V71">
        <v>24.47</v>
      </c>
      <c r="W71">
        <v>6.49</v>
      </c>
      <c r="X71">
        <v>22.63</v>
      </c>
      <c r="Y71">
        <v>2008</v>
      </c>
      <c r="Z71">
        <v>250000</v>
      </c>
      <c r="AA71">
        <v>600000</v>
      </c>
    </row>
    <row r="72" spans="1:27" x14ac:dyDescent="0.35">
      <c r="A72">
        <v>71</v>
      </c>
      <c r="B72" t="s">
        <v>126</v>
      </c>
      <c r="C72" t="s">
        <v>33</v>
      </c>
      <c r="D72">
        <v>3</v>
      </c>
      <c r="E72" t="s">
        <v>42</v>
      </c>
      <c r="F72" t="str">
        <f t="shared" si="2"/>
        <v>INTERNATIONAL</v>
      </c>
      <c r="G72" t="s">
        <v>57</v>
      </c>
      <c r="H72">
        <v>0</v>
      </c>
      <c r="I72">
        <v>0</v>
      </c>
      <c r="J72">
        <v>1</v>
      </c>
      <c r="K72">
        <v>50</v>
      </c>
      <c r="L72">
        <v>1</v>
      </c>
      <c r="M72">
        <v>42</v>
      </c>
      <c r="N72">
        <v>0</v>
      </c>
      <c r="O72">
        <v>4</v>
      </c>
      <c r="P72">
        <v>3</v>
      </c>
      <c r="Q72">
        <v>4</v>
      </c>
      <c r="R72">
        <v>30.77</v>
      </c>
      <c r="S72">
        <v>0</v>
      </c>
      <c r="T72">
        <v>627</v>
      </c>
      <c r="U72">
        <v>24</v>
      </c>
      <c r="V72">
        <v>26.13</v>
      </c>
      <c r="W72">
        <v>7.17</v>
      </c>
      <c r="X72">
        <v>21.92</v>
      </c>
      <c r="Y72">
        <v>2011</v>
      </c>
      <c r="Z72">
        <v>200000</v>
      </c>
      <c r="AA72">
        <v>650000</v>
      </c>
    </row>
    <row r="73" spans="1:27" x14ac:dyDescent="0.35">
      <c r="A73">
        <v>72</v>
      </c>
      <c r="B73" t="s">
        <v>127</v>
      </c>
      <c r="C73" t="s">
        <v>29</v>
      </c>
      <c r="D73">
        <v>2</v>
      </c>
      <c r="E73" t="s">
        <v>35</v>
      </c>
      <c r="F73" t="str">
        <f t="shared" si="2"/>
        <v>DOMESTIC</v>
      </c>
      <c r="G73" t="s">
        <v>53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563</v>
      </c>
      <c r="P73">
        <v>35</v>
      </c>
      <c r="Q73">
        <v>19.41</v>
      </c>
      <c r="R73">
        <v>123.19</v>
      </c>
      <c r="S73">
        <v>19</v>
      </c>
      <c r="T73">
        <v>263</v>
      </c>
      <c r="U73">
        <v>7</v>
      </c>
      <c r="V73">
        <v>37.57</v>
      </c>
      <c r="W73">
        <v>8.74</v>
      </c>
      <c r="X73">
        <v>25.86</v>
      </c>
      <c r="Y73">
        <v>2011</v>
      </c>
      <c r="Z73">
        <v>50000</v>
      </c>
      <c r="AA73">
        <v>800000</v>
      </c>
    </row>
    <row r="74" spans="1:27" x14ac:dyDescent="0.35">
      <c r="A74">
        <v>73</v>
      </c>
      <c r="B74" t="s">
        <v>128</v>
      </c>
      <c r="C74" t="s">
        <v>33</v>
      </c>
      <c r="D74">
        <v>2</v>
      </c>
      <c r="E74" t="s">
        <v>35</v>
      </c>
      <c r="F74" t="str">
        <f t="shared" si="2"/>
        <v>DOMESTIC</v>
      </c>
      <c r="G74" t="s">
        <v>57</v>
      </c>
      <c r="H74">
        <v>77</v>
      </c>
      <c r="I74">
        <v>44</v>
      </c>
      <c r="J74">
        <v>141</v>
      </c>
      <c r="K74">
        <v>57.31</v>
      </c>
      <c r="L74">
        <v>157</v>
      </c>
      <c r="M74">
        <v>36.6</v>
      </c>
      <c r="N74">
        <v>0</v>
      </c>
      <c r="O74">
        <v>38</v>
      </c>
      <c r="P74">
        <v>22</v>
      </c>
      <c r="Q74">
        <v>19</v>
      </c>
      <c r="R74">
        <v>82.61</v>
      </c>
      <c r="S74">
        <v>1</v>
      </c>
      <c r="T74">
        <v>1192</v>
      </c>
      <c r="U74">
        <v>48</v>
      </c>
      <c r="V74">
        <v>24.83</v>
      </c>
      <c r="W74">
        <v>7.57</v>
      </c>
      <c r="X74">
        <v>19.73</v>
      </c>
      <c r="Y74">
        <v>2011</v>
      </c>
      <c r="Z74">
        <v>200000</v>
      </c>
      <c r="AA74">
        <v>850000</v>
      </c>
    </row>
    <row r="75" spans="1:27" x14ac:dyDescent="0.35">
      <c r="A75">
        <v>74</v>
      </c>
      <c r="B75" t="s">
        <v>129</v>
      </c>
      <c r="C75" t="s">
        <v>29</v>
      </c>
      <c r="D75">
        <v>2</v>
      </c>
      <c r="E75" t="s">
        <v>42</v>
      </c>
      <c r="F75" t="str">
        <f t="shared" si="2"/>
        <v>INTERNATIONAL</v>
      </c>
      <c r="G75" t="s">
        <v>32</v>
      </c>
      <c r="H75">
        <v>0</v>
      </c>
      <c r="I75">
        <v>0</v>
      </c>
      <c r="J75">
        <v>0</v>
      </c>
      <c r="K75">
        <v>0</v>
      </c>
      <c r="L75">
        <v>1</v>
      </c>
      <c r="M75">
        <v>54</v>
      </c>
      <c r="N75">
        <v>0</v>
      </c>
      <c r="O75">
        <v>9</v>
      </c>
      <c r="P75">
        <v>9</v>
      </c>
      <c r="Q75">
        <v>9</v>
      </c>
      <c r="R75">
        <v>90</v>
      </c>
      <c r="S75">
        <v>0</v>
      </c>
      <c r="T75">
        <v>40</v>
      </c>
      <c r="U75">
        <v>1</v>
      </c>
      <c r="V75">
        <v>40</v>
      </c>
      <c r="W75">
        <v>10</v>
      </c>
      <c r="X75">
        <v>24</v>
      </c>
      <c r="Y75">
        <v>2010</v>
      </c>
      <c r="Z75">
        <v>20000</v>
      </c>
      <c r="AA75">
        <v>20000</v>
      </c>
    </row>
    <row r="76" spans="1:27" x14ac:dyDescent="0.35">
      <c r="A76">
        <v>75</v>
      </c>
      <c r="B76" t="s">
        <v>130</v>
      </c>
      <c r="C76" t="s">
        <v>33</v>
      </c>
      <c r="D76">
        <v>2</v>
      </c>
      <c r="E76" t="s">
        <v>27</v>
      </c>
      <c r="F76" t="str">
        <f t="shared" si="2"/>
        <v>INTERNATIONAL</v>
      </c>
      <c r="G76" t="s">
        <v>38</v>
      </c>
      <c r="H76">
        <v>699</v>
      </c>
      <c r="I76">
        <v>390</v>
      </c>
      <c r="J76">
        <v>199</v>
      </c>
      <c r="K76">
        <v>66.77</v>
      </c>
      <c r="L76">
        <v>266</v>
      </c>
      <c r="M76">
        <v>32.6</v>
      </c>
      <c r="N76">
        <v>0</v>
      </c>
      <c r="O76">
        <v>11</v>
      </c>
      <c r="P76">
        <v>11</v>
      </c>
      <c r="Q76">
        <v>11</v>
      </c>
      <c r="R76">
        <v>61.11</v>
      </c>
      <c r="S76">
        <v>0</v>
      </c>
      <c r="T76">
        <v>242</v>
      </c>
      <c r="U76">
        <v>7</v>
      </c>
      <c r="V76">
        <v>34.57</v>
      </c>
      <c r="W76">
        <v>6.91</v>
      </c>
      <c r="X76">
        <v>30</v>
      </c>
      <c r="Y76">
        <v>2008</v>
      </c>
      <c r="Z76">
        <v>200000</v>
      </c>
      <c r="AA76">
        <v>200000</v>
      </c>
    </row>
    <row r="77" spans="1:27" x14ac:dyDescent="0.35">
      <c r="A77">
        <v>76</v>
      </c>
      <c r="B77" t="s">
        <v>131</v>
      </c>
      <c r="C77" t="s">
        <v>50</v>
      </c>
      <c r="D77">
        <v>2</v>
      </c>
      <c r="E77" t="s">
        <v>35</v>
      </c>
      <c r="F77" t="str">
        <f t="shared" si="2"/>
        <v>DOMESTIC</v>
      </c>
      <c r="G77" t="s">
        <v>91</v>
      </c>
      <c r="H77">
        <v>0</v>
      </c>
      <c r="I77">
        <v>0</v>
      </c>
      <c r="J77">
        <v>1</v>
      </c>
      <c r="K77">
        <v>14.28</v>
      </c>
      <c r="L77">
        <v>0</v>
      </c>
      <c r="M77">
        <v>0</v>
      </c>
      <c r="N77">
        <v>0</v>
      </c>
      <c r="O77">
        <v>960</v>
      </c>
      <c r="P77">
        <v>94</v>
      </c>
      <c r="Q77">
        <v>22.33</v>
      </c>
      <c r="R77">
        <v>117.94</v>
      </c>
      <c r="S77">
        <v>50</v>
      </c>
      <c r="T77">
        <v>0</v>
      </c>
      <c r="U77">
        <v>0</v>
      </c>
      <c r="V77">
        <v>0</v>
      </c>
      <c r="W77">
        <v>0</v>
      </c>
      <c r="X77">
        <v>0</v>
      </c>
      <c r="Y77">
        <v>2011</v>
      </c>
      <c r="Z77">
        <v>100000</v>
      </c>
      <c r="AA77">
        <v>270000</v>
      </c>
    </row>
    <row r="78" spans="1:27" x14ac:dyDescent="0.35">
      <c r="A78">
        <v>77</v>
      </c>
      <c r="B78" t="s">
        <v>132</v>
      </c>
      <c r="C78" t="s">
        <v>33</v>
      </c>
      <c r="D78">
        <v>1</v>
      </c>
      <c r="E78" t="s">
        <v>35</v>
      </c>
      <c r="F78" t="str">
        <f t="shared" si="2"/>
        <v>DOMESTIC</v>
      </c>
      <c r="G78" t="s">
        <v>79</v>
      </c>
      <c r="H78">
        <v>70</v>
      </c>
      <c r="I78">
        <v>62</v>
      </c>
      <c r="J78">
        <v>41</v>
      </c>
      <c r="K78">
        <v>43.61</v>
      </c>
      <c r="L78">
        <v>20</v>
      </c>
      <c r="M78">
        <v>41.7</v>
      </c>
      <c r="N78">
        <v>0</v>
      </c>
      <c r="O78">
        <v>10</v>
      </c>
      <c r="P78">
        <v>3</v>
      </c>
      <c r="Q78">
        <v>1</v>
      </c>
      <c r="R78">
        <v>30.3</v>
      </c>
      <c r="S78">
        <v>0</v>
      </c>
      <c r="T78">
        <v>1548</v>
      </c>
      <c r="U78">
        <v>69</v>
      </c>
      <c r="V78">
        <v>22.43</v>
      </c>
      <c r="W78">
        <v>7.16</v>
      </c>
      <c r="X78">
        <v>18.8</v>
      </c>
      <c r="Y78">
        <v>2011</v>
      </c>
      <c r="Z78">
        <v>200000</v>
      </c>
      <c r="AA78">
        <v>500000</v>
      </c>
    </row>
    <row r="79" spans="1:27" x14ac:dyDescent="0.35">
      <c r="A79">
        <v>78</v>
      </c>
      <c r="B79" t="s">
        <v>133</v>
      </c>
      <c r="C79" t="s">
        <v>29</v>
      </c>
      <c r="D79">
        <v>2</v>
      </c>
      <c r="E79" t="s">
        <v>71</v>
      </c>
      <c r="F79" t="str">
        <f t="shared" si="2"/>
        <v>INTERNATIONAL</v>
      </c>
      <c r="G79" t="s">
        <v>44</v>
      </c>
      <c r="H79">
        <v>1780</v>
      </c>
      <c r="I79">
        <v>60</v>
      </c>
      <c r="J79">
        <v>2377</v>
      </c>
      <c r="K79">
        <v>87.16</v>
      </c>
      <c r="L79">
        <v>168</v>
      </c>
      <c r="M79">
        <v>39.700000000000003</v>
      </c>
      <c r="N79">
        <v>0</v>
      </c>
      <c r="O79">
        <v>106</v>
      </c>
      <c r="P79">
        <v>41</v>
      </c>
      <c r="Q79">
        <v>13.25</v>
      </c>
      <c r="R79">
        <v>98.15</v>
      </c>
      <c r="S79">
        <v>5</v>
      </c>
      <c r="T79">
        <v>327</v>
      </c>
      <c r="U79">
        <v>9</v>
      </c>
      <c r="V79">
        <v>36.33</v>
      </c>
      <c r="W79">
        <v>9.26</v>
      </c>
      <c r="X79">
        <v>23.67</v>
      </c>
      <c r="Y79">
        <v>2008</v>
      </c>
      <c r="Z79">
        <v>200000</v>
      </c>
      <c r="AA79">
        <v>675000</v>
      </c>
    </row>
    <row r="80" spans="1:27" x14ac:dyDescent="0.35">
      <c r="A80">
        <v>79</v>
      </c>
      <c r="B80" t="s">
        <v>134</v>
      </c>
      <c r="C80" t="s">
        <v>33</v>
      </c>
      <c r="D80">
        <v>2</v>
      </c>
      <c r="E80" t="s">
        <v>35</v>
      </c>
      <c r="F80" t="str">
        <f t="shared" si="2"/>
        <v>DOMESTIC</v>
      </c>
      <c r="G80" t="s">
        <v>49</v>
      </c>
      <c r="H80">
        <v>0</v>
      </c>
      <c r="I80">
        <v>0</v>
      </c>
      <c r="J80">
        <v>3</v>
      </c>
      <c r="K80">
        <v>100</v>
      </c>
      <c r="L80">
        <v>0</v>
      </c>
      <c r="M80">
        <v>0</v>
      </c>
      <c r="N80">
        <v>0</v>
      </c>
      <c r="O80">
        <v>7</v>
      </c>
      <c r="P80">
        <v>4</v>
      </c>
      <c r="Q80">
        <v>3.5</v>
      </c>
      <c r="R80">
        <v>58.33</v>
      </c>
      <c r="S80">
        <v>0</v>
      </c>
      <c r="T80">
        <v>468</v>
      </c>
      <c r="U80">
        <v>11</v>
      </c>
      <c r="V80">
        <v>42.55</v>
      </c>
      <c r="W80">
        <v>9.36</v>
      </c>
      <c r="X80">
        <v>27.27</v>
      </c>
      <c r="Y80">
        <v>2011</v>
      </c>
      <c r="Z80">
        <v>50000</v>
      </c>
      <c r="AA80">
        <v>95000</v>
      </c>
    </row>
    <row r="81" spans="1:27" x14ac:dyDescent="0.35">
      <c r="A81">
        <v>80</v>
      </c>
      <c r="B81" t="s">
        <v>135</v>
      </c>
      <c r="C81" t="s">
        <v>33</v>
      </c>
      <c r="D81">
        <v>2</v>
      </c>
      <c r="E81" t="s">
        <v>35</v>
      </c>
      <c r="F81" t="str">
        <f t="shared" si="2"/>
        <v>DOMESTIC</v>
      </c>
      <c r="G81" t="s">
        <v>91</v>
      </c>
      <c r="H81">
        <v>60</v>
      </c>
      <c r="I81">
        <v>35</v>
      </c>
      <c r="J81">
        <v>74</v>
      </c>
      <c r="K81">
        <v>66.069999999999993</v>
      </c>
      <c r="L81">
        <v>86</v>
      </c>
      <c r="M81">
        <v>36.6</v>
      </c>
      <c r="N81">
        <v>0</v>
      </c>
      <c r="O81">
        <v>39</v>
      </c>
      <c r="P81">
        <v>23</v>
      </c>
      <c r="Q81">
        <v>7.8</v>
      </c>
      <c r="R81">
        <v>235.49</v>
      </c>
      <c r="S81">
        <v>0</v>
      </c>
      <c r="T81">
        <v>1504</v>
      </c>
      <c r="U81">
        <v>70</v>
      </c>
      <c r="V81">
        <v>21.49</v>
      </c>
      <c r="W81">
        <v>7.39</v>
      </c>
      <c r="X81">
        <v>17.47</v>
      </c>
      <c r="Y81">
        <v>2008</v>
      </c>
      <c r="Z81">
        <v>100000</v>
      </c>
      <c r="AA81">
        <v>275000</v>
      </c>
    </row>
    <row r="82" spans="1:27" x14ac:dyDescent="0.35">
      <c r="A82">
        <v>81</v>
      </c>
      <c r="B82" t="s">
        <v>136</v>
      </c>
      <c r="C82" t="s">
        <v>50</v>
      </c>
      <c r="D82">
        <v>2</v>
      </c>
      <c r="E82" t="s">
        <v>35</v>
      </c>
      <c r="F82" t="str">
        <f t="shared" si="2"/>
        <v>DOMESTIC</v>
      </c>
      <c r="G82" t="s">
        <v>44</v>
      </c>
      <c r="H82">
        <v>683</v>
      </c>
      <c r="I82">
        <v>0</v>
      </c>
      <c r="J82">
        <v>736</v>
      </c>
      <c r="K82">
        <v>76.5</v>
      </c>
      <c r="L82">
        <v>0</v>
      </c>
      <c r="M82">
        <v>0</v>
      </c>
      <c r="N82">
        <v>0</v>
      </c>
      <c r="O82">
        <v>912</v>
      </c>
      <c r="P82">
        <v>57</v>
      </c>
      <c r="Q82">
        <v>20.27</v>
      </c>
      <c r="R82">
        <v>107.29</v>
      </c>
      <c r="S82">
        <v>13</v>
      </c>
      <c r="T82">
        <v>0</v>
      </c>
      <c r="U82">
        <v>0</v>
      </c>
      <c r="V82">
        <v>0</v>
      </c>
      <c r="W82">
        <v>0</v>
      </c>
      <c r="X82">
        <v>0</v>
      </c>
      <c r="Y82">
        <v>2008</v>
      </c>
      <c r="Z82">
        <v>150000</v>
      </c>
      <c r="AA82">
        <v>325000</v>
      </c>
    </row>
    <row r="83" spans="1:27" x14ac:dyDescent="0.35">
      <c r="A83">
        <v>82</v>
      </c>
      <c r="B83" t="s">
        <v>137</v>
      </c>
      <c r="C83" t="s">
        <v>29</v>
      </c>
      <c r="D83">
        <v>2</v>
      </c>
      <c r="E83" t="s">
        <v>35</v>
      </c>
      <c r="F83" t="str">
        <f t="shared" si="2"/>
        <v>DOMESTIC</v>
      </c>
      <c r="G83" t="s">
        <v>95</v>
      </c>
      <c r="H83">
        <v>1105</v>
      </c>
      <c r="I83">
        <v>100</v>
      </c>
      <c r="J83">
        <v>1468</v>
      </c>
      <c r="K83">
        <v>78.959999999999994</v>
      </c>
      <c r="L83">
        <v>165</v>
      </c>
      <c r="M83">
        <v>34</v>
      </c>
      <c r="N83">
        <v>0</v>
      </c>
      <c r="O83">
        <v>929</v>
      </c>
      <c r="P83">
        <v>60</v>
      </c>
      <c r="Q83">
        <v>23.82</v>
      </c>
      <c r="R83">
        <v>128.31</v>
      </c>
      <c r="S83">
        <v>34</v>
      </c>
      <c r="T83">
        <v>1975</v>
      </c>
      <c r="U83">
        <v>66</v>
      </c>
      <c r="V83">
        <v>29.92</v>
      </c>
      <c r="W83">
        <v>7.74</v>
      </c>
      <c r="X83">
        <v>23.23</v>
      </c>
      <c r="Y83">
        <v>2008</v>
      </c>
      <c r="Z83">
        <v>200000</v>
      </c>
      <c r="AA83">
        <v>925000</v>
      </c>
    </row>
    <row r="84" spans="1:27" x14ac:dyDescent="0.35">
      <c r="A84">
        <v>83</v>
      </c>
      <c r="B84" t="s">
        <v>138</v>
      </c>
      <c r="C84" t="s">
        <v>29</v>
      </c>
      <c r="D84">
        <v>2</v>
      </c>
      <c r="E84" t="s">
        <v>35</v>
      </c>
      <c r="F84" t="str">
        <f t="shared" si="2"/>
        <v>DOMESTIC</v>
      </c>
      <c r="G84" t="s">
        <v>91</v>
      </c>
      <c r="H84">
        <v>0</v>
      </c>
      <c r="I84">
        <v>0</v>
      </c>
      <c r="J84">
        <v>810</v>
      </c>
      <c r="K84">
        <v>113.6</v>
      </c>
      <c r="L84">
        <v>33</v>
      </c>
      <c r="M84">
        <v>45.1</v>
      </c>
      <c r="N84">
        <v>0</v>
      </c>
      <c r="O84">
        <v>1488</v>
      </c>
      <c r="P84">
        <v>100</v>
      </c>
      <c r="Q84">
        <v>25.66</v>
      </c>
      <c r="R84">
        <v>149.25</v>
      </c>
      <c r="S84">
        <v>81</v>
      </c>
      <c r="T84">
        <v>1139</v>
      </c>
      <c r="U84">
        <v>36</v>
      </c>
      <c r="V84">
        <v>31.64</v>
      </c>
      <c r="W84">
        <v>7.2</v>
      </c>
      <c r="X84">
        <v>26.36</v>
      </c>
      <c r="Y84">
        <v>2008</v>
      </c>
      <c r="Z84">
        <v>100000</v>
      </c>
      <c r="AA84">
        <v>475000</v>
      </c>
    </row>
    <row r="85" spans="1:27" x14ac:dyDescent="0.35">
      <c r="A85">
        <v>84</v>
      </c>
      <c r="B85" t="s">
        <v>139</v>
      </c>
      <c r="C85" t="s">
        <v>40</v>
      </c>
      <c r="D85">
        <v>2</v>
      </c>
      <c r="E85" t="s">
        <v>73</v>
      </c>
      <c r="F85" t="str">
        <f t="shared" si="2"/>
        <v>INTERNATIONAL</v>
      </c>
      <c r="G85" t="s">
        <v>49</v>
      </c>
      <c r="H85">
        <v>6654</v>
      </c>
      <c r="I85">
        <v>5</v>
      </c>
      <c r="J85">
        <v>4184</v>
      </c>
      <c r="K85">
        <v>86.76</v>
      </c>
      <c r="L85">
        <v>7</v>
      </c>
      <c r="M85">
        <v>57.1</v>
      </c>
      <c r="N85">
        <v>1</v>
      </c>
      <c r="O85">
        <v>634</v>
      </c>
      <c r="P85">
        <v>103</v>
      </c>
      <c r="Q85">
        <v>42.27</v>
      </c>
      <c r="R85">
        <v>141.19999999999999</v>
      </c>
      <c r="S85">
        <v>30</v>
      </c>
      <c r="T85">
        <v>215</v>
      </c>
      <c r="U85">
        <v>7</v>
      </c>
      <c r="V85">
        <v>30.71</v>
      </c>
      <c r="W85">
        <v>7.41</v>
      </c>
      <c r="X85">
        <v>24.86</v>
      </c>
      <c r="Y85">
        <v>2009</v>
      </c>
      <c r="Z85">
        <v>1350000</v>
      </c>
      <c r="AA85">
        <v>1550000</v>
      </c>
    </row>
    <row r="86" spans="1:27" x14ac:dyDescent="0.35">
      <c r="A86">
        <v>85</v>
      </c>
      <c r="B86" t="s">
        <v>140</v>
      </c>
      <c r="C86" t="s">
        <v>29</v>
      </c>
      <c r="D86">
        <v>3</v>
      </c>
      <c r="E86" t="s">
        <v>27</v>
      </c>
      <c r="F86" t="str">
        <f t="shared" si="2"/>
        <v>INTERNATIONAL</v>
      </c>
      <c r="G86" t="s">
        <v>69</v>
      </c>
      <c r="H86">
        <v>3781</v>
      </c>
      <c r="I86">
        <v>421</v>
      </c>
      <c r="J86">
        <v>3519</v>
      </c>
      <c r="K86">
        <v>86.69</v>
      </c>
      <c r="L86">
        <v>393</v>
      </c>
      <c r="M86">
        <v>39.9</v>
      </c>
      <c r="N86">
        <v>1</v>
      </c>
      <c r="O86">
        <v>147</v>
      </c>
      <c r="P86">
        <v>33</v>
      </c>
      <c r="Q86">
        <v>18.37</v>
      </c>
      <c r="R86">
        <v>132.43</v>
      </c>
      <c r="S86">
        <v>8</v>
      </c>
      <c r="T86">
        <v>301</v>
      </c>
      <c r="U86">
        <v>11</v>
      </c>
      <c r="V86">
        <v>27.36</v>
      </c>
      <c r="W86">
        <v>6.54</v>
      </c>
      <c r="X86">
        <v>25</v>
      </c>
      <c r="Y86">
        <v>2008</v>
      </c>
      <c r="Z86">
        <v>200000</v>
      </c>
      <c r="AA86">
        <v>550000</v>
      </c>
    </row>
    <row r="87" spans="1:27" x14ac:dyDescent="0.35">
      <c r="A87">
        <v>86</v>
      </c>
      <c r="B87" t="s">
        <v>141</v>
      </c>
      <c r="C87" t="s">
        <v>40</v>
      </c>
      <c r="D87">
        <v>2</v>
      </c>
      <c r="E87" t="s">
        <v>42</v>
      </c>
      <c r="F87" t="str">
        <f t="shared" si="2"/>
        <v>INTERNATIONAL</v>
      </c>
      <c r="G87" t="s">
        <v>95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244</v>
      </c>
      <c r="P87">
        <v>79</v>
      </c>
      <c r="Q87">
        <v>27.11</v>
      </c>
      <c r="R87">
        <v>130.47999999999999</v>
      </c>
      <c r="S87">
        <v>12</v>
      </c>
      <c r="T87">
        <v>0</v>
      </c>
      <c r="U87">
        <v>0</v>
      </c>
      <c r="V87">
        <v>0</v>
      </c>
      <c r="W87">
        <v>0</v>
      </c>
      <c r="X87">
        <v>0</v>
      </c>
      <c r="Y87">
        <v>2011</v>
      </c>
      <c r="Z87">
        <v>20000</v>
      </c>
      <c r="AA87">
        <v>50000</v>
      </c>
    </row>
    <row r="88" spans="1:27" x14ac:dyDescent="0.35">
      <c r="A88">
        <v>87</v>
      </c>
      <c r="B88" t="s">
        <v>142</v>
      </c>
      <c r="C88" t="s">
        <v>40</v>
      </c>
      <c r="D88">
        <v>3</v>
      </c>
      <c r="E88" t="s">
        <v>42</v>
      </c>
      <c r="F88" t="str">
        <f t="shared" si="2"/>
        <v>INTERNATIONAL</v>
      </c>
      <c r="G88" t="s">
        <v>36</v>
      </c>
      <c r="H88">
        <v>13218</v>
      </c>
      <c r="I88">
        <v>5</v>
      </c>
      <c r="J88">
        <v>13704</v>
      </c>
      <c r="K88">
        <v>80.39</v>
      </c>
      <c r="L88">
        <v>3</v>
      </c>
      <c r="M88">
        <v>50</v>
      </c>
      <c r="N88">
        <v>1</v>
      </c>
      <c r="O88">
        <v>39</v>
      </c>
      <c r="P88">
        <v>20</v>
      </c>
      <c r="Q88">
        <v>9.75</v>
      </c>
      <c r="R88">
        <v>73.58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2008</v>
      </c>
      <c r="Z88">
        <v>335000</v>
      </c>
      <c r="AA88">
        <v>400000</v>
      </c>
    </row>
    <row r="89" spans="1:27" x14ac:dyDescent="0.35">
      <c r="A89">
        <v>88</v>
      </c>
      <c r="B89" t="s">
        <v>143</v>
      </c>
      <c r="C89" t="s">
        <v>33</v>
      </c>
      <c r="D89">
        <v>2</v>
      </c>
      <c r="E89" t="s">
        <v>35</v>
      </c>
      <c r="F89" t="str">
        <f t="shared" si="2"/>
        <v>DOMESTIC</v>
      </c>
      <c r="G89" t="s">
        <v>95</v>
      </c>
      <c r="H89">
        <v>13</v>
      </c>
      <c r="I89">
        <v>6</v>
      </c>
      <c r="J89">
        <v>163</v>
      </c>
      <c r="K89">
        <v>62.69</v>
      </c>
      <c r="L89">
        <v>34</v>
      </c>
      <c r="M89">
        <v>45.1</v>
      </c>
      <c r="N89">
        <v>0</v>
      </c>
      <c r="O89">
        <v>67</v>
      </c>
      <c r="P89">
        <v>28</v>
      </c>
      <c r="Q89">
        <v>22.33</v>
      </c>
      <c r="R89">
        <v>104.69</v>
      </c>
      <c r="S89">
        <v>1</v>
      </c>
      <c r="T89">
        <v>527</v>
      </c>
      <c r="U89">
        <v>13</v>
      </c>
      <c r="V89">
        <v>40.54</v>
      </c>
      <c r="W89">
        <v>7.42</v>
      </c>
      <c r="X89">
        <v>32.770000000000003</v>
      </c>
      <c r="Y89">
        <v>2008</v>
      </c>
      <c r="Z89">
        <v>150000</v>
      </c>
      <c r="AA89">
        <v>170000</v>
      </c>
    </row>
    <row r="90" spans="1:27" x14ac:dyDescent="0.35">
      <c r="A90">
        <v>89</v>
      </c>
      <c r="B90" t="s">
        <v>144</v>
      </c>
      <c r="C90" t="s">
        <v>40</v>
      </c>
      <c r="D90">
        <v>1</v>
      </c>
      <c r="E90" t="s">
        <v>35</v>
      </c>
      <c r="F90" t="str">
        <f t="shared" si="2"/>
        <v>DOMESTIC</v>
      </c>
      <c r="G90" t="s">
        <v>38</v>
      </c>
      <c r="H90">
        <v>710</v>
      </c>
      <c r="I90">
        <v>13</v>
      </c>
      <c r="J90">
        <v>3525</v>
      </c>
      <c r="K90">
        <v>92.71</v>
      </c>
      <c r="L90">
        <v>16</v>
      </c>
      <c r="M90">
        <v>61.9</v>
      </c>
      <c r="N90">
        <v>0</v>
      </c>
      <c r="O90">
        <v>2254</v>
      </c>
      <c r="P90">
        <v>98</v>
      </c>
      <c r="Q90">
        <v>33.64</v>
      </c>
      <c r="R90">
        <v>139.38999999999999</v>
      </c>
      <c r="S90">
        <v>97</v>
      </c>
      <c r="T90">
        <v>678</v>
      </c>
      <c r="U90">
        <v>20</v>
      </c>
      <c r="V90">
        <v>33.9</v>
      </c>
      <c r="W90">
        <v>7.05</v>
      </c>
      <c r="X90">
        <v>28.9</v>
      </c>
      <c r="Y90">
        <v>2008</v>
      </c>
      <c r="Z90">
        <v>125000</v>
      </c>
      <c r="AA90">
        <v>650000</v>
      </c>
    </row>
    <row r="91" spans="1:27" x14ac:dyDescent="0.35">
      <c r="A91">
        <v>90</v>
      </c>
      <c r="B91" t="s">
        <v>145</v>
      </c>
      <c r="C91" t="s">
        <v>29</v>
      </c>
      <c r="D91">
        <v>2</v>
      </c>
      <c r="E91" t="s">
        <v>71</v>
      </c>
      <c r="F91" t="str">
        <f t="shared" si="2"/>
        <v>INTERNATIONAL</v>
      </c>
      <c r="G91" t="s">
        <v>49</v>
      </c>
      <c r="H91">
        <v>1269</v>
      </c>
      <c r="I91">
        <v>5</v>
      </c>
      <c r="J91">
        <v>1100</v>
      </c>
      <c r="K91">
        <v>89.72</v>
      </c>
      <c r="L91">
        <v>11</v>
      </c>
      <c r="M91">
        <v>34.799999999999997</v>
      </c>
      <c r="N91">
        <v>0</v>
      </c>
      <c r="O91">
        <v>604</v>
      </c>
      <c r="P91">
        <v>86</v>
      </c>
      <c r="Q91">
        <v>21.57</v>
      </c>
      <c r="R91">
        <v>131.88</v>
      </c>
      <c r="S91">
        <v>19</v>
      </c>
      <c r="T91">
        <v>303</v>
      </c>
      <c r="U91">
        <v>8</v>
      </c>
      <c r="V91">
        <v>37.880000000000003</v>
      </c>
      <c r="W91">
        <v>7.73</v>
      </c>
      <c r="X91">
        <v>29.5</v>
      </c>
      <c r="Y91">
        <v>2009</v>
      </c>
      <c r="Z91">
        <v>100000</v>
      </c>
      <c r="AA91">
        <v>160000</v>
      </c>
    </row>
    <row r="92" spans="1:27" x14ac:dyDescent="0.35">
      <c r="A92">
        <v>91</v>
      </c>
      <c r="B92" t="s">
        <v>146</v>
      </c>
      <c r="C92" t="s">
        <v>50</v>
      </c>
      <c r="D92">
        <v>2</v>
      </c>
      <c r="E92" t="s">
        <v>35</v>
      </c>
      <c r="F92" t="str">
        <f t="shared" si="2"/>
        <v>DOMESTIC</v>
      </c>
      <c r="G92" t="s">
        <v>63</v>
      </c>
      <c r="H92">
        <v>74</v>
      </c>
      <c r="I92">
        <v>0</v>
      </c>
      <c r="J92">
        <v>4</v>
      </c>
      <c r="K92">
        <v>80</v>
      </c>
      <c r="L92">
        <v>0</v>
      </c>
      <c r="M92">
        <v>0</v>
      </c>
      <c r="N92">
        <v>0</v>
      </c>
      <c r="O92">
        <v>372</v>
      </c>
      <c r="P92">
        <v>59</v>
      </c>
      <c r="Q92">
        <v>28.62</v>
      </c>
      <c r="R92">
        <v>128.28</v>
      </c>
      <c r="S92">
        <v>16</v>
      </c>
      <c r="T92">
        <v>0</v>
      </c>
      <c r="U92">
        <v>0</v>
      </c>
      <c r="V92">
        <v>0</v>
      </c>
      <c r="W92">
        <v>0</v>
      </c>
      <c r="X92">
        <v>0</v>
      </c>
      <c r="Y92">
        <v>2011</v>
      </c>
      <c r="Z92">
        <v>100000</v>
      </c>
      <c r="AA92">
        <v>100000</v>
      </c>
    </row>
    <row r="93" spans="1:27" x14ac:dyDescent="0.35">
      <c r="A93">
        <v>92</v>
      </c>
      <c r="B93" t="s">
        <v>147</v>
      </c>
      <c r="C93" t="s">
        <v>50</v>
      </c>
      <c r="D93">
        <v>2</v>
      </c>
      <c r="E93" t="s">
        <v>61</v>
      </c>
      <c r="F93" t="str">
        <f t="shared" si="2"/>
        <v>INTERNATIONAL</v>
      </c>
      <c r="G93" t="s">
        <v>95</v>
      </c>
      <c r="H93">
        <v>9382</v>
      </c>
      <c r="I93">
        <v>0</v>
      </c>
      <c r="J93">
        <v>10472</v>
      </c>
      <c r="K93">
        <v>75.75</v>
      </c>
      <c r="L93">
        <v>0</v>
      </c>
      <c r="M93">
        <v>0</v>
      </c>
      <c r="N93">
        <v>1</v>
      </c>
      <c r="O93">
        <v>1567</v>
      </c>
      <c r="P93">
        <v>94</v>
      </c>
      <c r="Q93">
        <v>27.98</v>
      </c>
      <c r="R93">
        <v>124.76</v>
      </c>
      <c r="S93">
        <v>27</v>
      </c>
      <c r="T93">
        <v>0</v>
      </c>
      <c r="U93">
        <v>0</v>
      </c>
      <c r="V93">
        <v>0</v>
      </c>
      <c r="W93">
        <v>0</v>
      </c>
      <c r="X93">
        <v>0</v>
      </c>
      <c r="Y93">
        <v>2008</v>
      </c>
      <c r="Z93">
        <v>250000</v>
      </c>
      <c r="AA93">
        <v>700000</v>
      </c>
    </row>
    <row r="94" spans="1:27" x14ac:dyDescent="0.35">
      <c r="A94">
        <v>93</v>
      </c>
      <c r="B94" t="s">
        <v>148</v>
      </c>
      <c r="C94" t="s">
        <v>40</v>
      </c>
      <c r="D94">
        <v>2</v>
      </c>
      <c r="E94" t="s">
        <v>52</v>
      </c>
      <c r="F94" t="str">
        <f t="shared" si="2"/>
        <v>INTERNATIONAL</v>
      </c>
      <c r="G94" t="s">
        <v>28</v>
      </c>
      <c r="H94">
        <v>5842</v>
      </c>
      <c r="I94">
        <v>23</v>
      </c>
      <c r="J94">
        <v>5644</v>
      </c>
      <c r="K94">
        <v>75.760000000000005</v>
      </c>
      <c r="L94">
        <v>16</v>
      </c>
      <c r="M94">
        <v>36.299999999999997</v>
      </c>
      <c r="N94">
        <v>0</v>
      </c>
      <c r="O94">
        <v>73</v>
      </c>
      <c r="P94">
        <v>31</v>
      </c>
      <c r="Q94">
        <v>18.25</v>
      </c>
      <c r="R94">
        <v>97.33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2008</v>
      </c>
      <c r="Z94">
        <v>225000</v>
      </c>
      <c r="AA94">
        <v>225000</v>
      </c>
    </row>
    <row r="95" spans="1:27" x14ac:dyDescent="0.35">
      <c r="A95">
        <v>94</v>
      </c>
      <c r="B95" t="s">
        <v>149</v>
      </c>
      <c r="C95" t="s">
        <v>40</v>
      </c>
      <c r="D95">
        <v>2</v>
      </c>
      <c r="E95" t="s">
        <v>35</v>
      </c>
      <c r="F95" t="str">
        <f t="shared" si="2"/>
        <v>DOMESTIC</v>
      </c>
      <c r="G95" t="s">
        <v>112</v>
      </c>
      <c r="H95">
        <v>8178</v>
      </c>
      <c r="I95">
        <v>40</v>
      </c>
      <c r="J95">
        <v>8090</v>
      </c>
      <c r="K95">
        <v>104.68</v>
      </c>
      <c r="L95">
        <v>95</v>
      </c>
      <c r="M95">
        <v>45.4</v>
      </c>
      <c r="N95">
        <v>1</v>
      </c>
      <c r="O95">
        <v>1879</v>
      </c>
      <c r="P95">
        <v>119</v>
      </c>
      <c r="Q95">
        <v>30.31</v>
      </c>
      <c r="R95">
        <v>167.32</v>
      </c>
      <c r="S95">
        <v>79</v>
      </c>
      <c r="T95">
        <v>226</v>
      </c>
      <c r="U95">
        <v>6</v>
      </c>
      <c r="V95">
        <v>37.67</v>
      </c>
      <c r="W95">
        <v>10.56</v>
      </c>
      <c r="X95">
        <v>21.67</v>
      </c>
      <c r="Y95">
        <v>2011</v>
      </c>
      <c r="Z95">
        <v>400000</v>
      </c>
      <c r="AA95">
        <v>1800000</v>
      </c>
    </row>
    <row r="96" spans="1:27" x14ac:dyDescent="0.35">
      <c r="A96">
        <v>95</v>
      </c>
      <c r="B96" t="s">
        <v>150</v>
      </c>
      <c r="C96" t="s">
        <v>29</v>
      </c>
      <c r="D96">
        <v>2</v>
      </c>
      <c r="E96" t="s">
        <v>99</v>
      </c>
      <c r="F96" t="str">
        <f t="shared" si="2"/>
        <v>INTERNATIONAL</v>
      </c>
      <c r="G96" t="s">
        <v>67</v>
      </c>
      <c r="H96">
        <v>1716</v>
      </c>
      <c r="I96">
        <v>48</v>
      </c>
      <c r="J96">
        <v>7040</v>
      </c>
      <c r="K96">
        <v>113.87</v>
      </c>
      <c r="L96">
        <v>344</v>
      </c>
      <c r="M96">
        <v>43.4</v>
      </c>
      <c r="N96">
        <v>1</v>
      </c>
      <c r="O96">
        <v>81</v>
      </c>
      <c r="P96">
        <v>33</v>
      </c>
      <c r="Q96">
        <v>10.119999999999999</v>
      </c>
      <c r="R96">
        <v>176.08</v>
      </c>
      <c r="S96">
        <v>6</v>
      </c>
      <c r="T96">
        <v>225</v>
      </c>
      <c r="U96">
        <v>9</v>
      </c>
      <c r="V96">
        <v>25</v>
      </c>
      <c r="W96">
        <v>7.5</v>
      </c>
      <c r="X96">
        <v>20</v>
      </c>
      <c r="Y96">
        <v>2008</v>
      </c>
      <c r="Z96">
        <v>225000</v>
      </c>
      <c r="AA96">
        <v>675000</v>
      </c>
    </row>
    <row r="97" spans="1:27" x14ac:dyDescent="0.35">
      <c r="A97">
        <v>96</v>
      </c>
      <c r="B97" t="s">
        <v>151</v>
      </c>
      <c r="C97" t="s">
        <v>33</v>
      </c>
      <c r="D97">
        <v>1</v>
      </c>
      <c r="E97" t="s">
        <v>35</v>
      </c>
      <c r="F97" t="str">
        <f t="shared" si="2"/>
        <v>DOMESTIC</v>
      </c>
      <c r="G97" t="s">
        <v>63</v>
      </c>
      <c r="H97">
        <v>432</v>
      </c>
      <c r="I97">
        <v>133</v>
      </c>
      <c r="J97">
        <v>47</v>
      </c>
      <c r="K97">
        <v>34.049999999999997</v>
      </c>
      <c r="L97">
        <v>64</v>
      </c>
      <c r="M97">
        <v>33.6</v>
      </c>
      <c r="N97">
        <v>0</v>
      </c>
      <c r="O97">
        <v>37</v>
      </c>
      <c r="P97">
        <v>9</v>
      </c>
      <c r="Q97">
        <v>9.25</v>
      </c>
      <c r="R97">
        <v>80.430000000000007</v>
      </c>
      <c r="S97">
        <v>1</v>
      </c>
      <c r="T97">
        <v>1176</v>
      </c>
      <c r="U97">
        <v>36</v>
      </c>
      <c r="V97">
        <v>32.67</v>
      </c>
      <c r="W97">
        <v>7.63</v>
      </c>
      <c r="X97">
        <v>23.61</v>
      </c>
      <c r="Y97">
        <v>2008</v>
      </c>
      <c r="Z97">
        <v>150000</v>
      </c>
      <c r="AA97">
        <v>950000</v>
      </c>
    </row>
    <row r="98" spans="1:27" x14ac:dyDescent="0.35">
      <c r="A98">
        <v>97</v>
      </c>
      <c r="B98" t="s">
        <v>152</v>
      </c>
      <c r="C98" t="s">
        <v>29</v>
      </c>
      <c r="D98">
        <v>2</v>
      </c>
      <c r="E98" t="s">
        <v>35</v>
      </c>
      <c r="F98" t="str">
        <f t="shared" ref="F98:F129" si="3">IF(E98="IND","DOMESTIC","INTERNATIONAL")</f>
        <v>DOMESTIC</v>
      </c>
      <c r="G98" t="s">
        <v>38</v>
      </c>
      <c r="H98">
        <v>0</v>
      </c>
      <c r="I98">
        <v>0</v>
      </c>
      <c r="J98">
        <v>35</v>
      </c>
      <c r="K98">
        <v>116.66</v>
      </c>
      <c r="L98">
        <v>1</v>
      </c>
      <c r="M98">
        <v>150</v>
      </c>
      <c r="N98">
        <v>0</v>
      </c>
      <c r="O98">
        <v>36</v>
      </c>
      <c r="P98">
        <v>16</v>
      </c>
      <c r="Q98">
        <v>9</v>
      </c>
      <c r="R98">
        <v>120</v>
      </c>
      <c r="S98">
        <v>2</v>
      </c>
      <c r="T98">
        <v>419</v>
      </c>
      <c r="U98">
        <v>12</v>
      </c>
      <c r="V98">
        <v>34.92</v>
      </c>
      <c r="W98">
        <v>9.8800000000000008</v>
      </c>
      <c r="X98">
        <v>21.33</v>
      </c>
      <c r="Y98">
        <v>2008</v>
      </c>
      <c r="Z98">
        <v>100000</v>
      </c>
      <c r="AA98">
        <v>225000</v>
      </c>
    </row>
    <row r="99" spans="1:27" x14ac:dyDescent="0.35">
      <c r="A99">
        <v>98</v>
      </c>
      <c r="B99" t="s">
        <v>153</v>
      </c>
      <c r="C99" t="s">
        <v>40</v>
      </c>
      <c r="D99">
        <v>1</v>
      </c>
      <c r="E99" t="s">
        <v>35</v>
      </c>
      <c r="F99" t="str">
        <f t="shared" si="3"/>
        <v>DOMESTIC</v>
      </c>
      <c r="G99" t="s">
        <v>79</v>
      </c>
      <c r="H99">
        <v>0</v>
      </c>
      <c r="I99">
        <v>0</v>
      </c>
      <c r="J99">
        <v>1961</v>
      </c>
      <c r="K99">
        <v>78.849999999999994</v>
      </c>
      <c r="L99">
        <v>8</v>
      </c>
      <c r="M99">
        <v>59.1</v>
      </c>
      <c r="N99">
        <v>0</v>
      </c>
      <c r="O99">
        <v>1975</v>
      </c>
      <c r="P99">
        <v>109</v>
      </c>
      <c r="Q99">
        <v>31.35</v>
      </c>
      <c r="R99">
        <v>129.16999999999999</v>
      </c>
      <c r="S99">
        <v>82</v>
      </c>
      <c r="T99">
        <v>408</v>
      </c>
      <c r="U99">
        <v>14</v>
      </c>
      <c r="V99">
        <v>29.14</v>
      </c>
      <c r="W99">
        <v>8</v>
      </c>
      <c r="X99">
        <v>21.86</v>
      </c>
      <c r="Y99">
        <v>2008</v>
      </c>
      <c r="Z99">
        <v>150000</v>
      </c>
      <c r="AA99">
        <v>750000</v>
      </c>
    </row>
    <row r="100" spans="1:27" x14ac:dyDescent="0.35">
      <c r="A100">
        <v>99</v>
      </c>
      <c r="B100" t="s">
        <v>154</v>
      </c>
      <c r="C100" t="s">
        <v>33</v>
      </c>
      <c r="D100">
        <v>3</v>
      </c>
      <c r="E100" t="s">
        <v>99</v>
      </c>
      <c r="F100" t="str">
        <f t="shared" si="3"/>
        <v>INTERNATIONAL</v>
      </c>
      <c r="G100" t="s">
        <v>36</v>
      </c>
      <c r="H100">
        <v>544</v>
      </c>
      <c r="I100">
        <v>178</v>
      </c>
      <c r="J100">
        <v>394</v>
      </c>
      <c r="K100">
        <v>73.23</v>
      </c>
      <c r="L100">
        <v>247</v>
      </c>
      <c r="M100">
        <v>31.4</v>
      </c>
      <c r="N100">
        <v>0</v>
      </c>
      <c r="O100">
        <v>2</v>
      </c>
      <c r="P100">
        <v>2</v>
      </c>
      <c r="Q100">
        <v>2</v>
      </c>
      <c r="R100">
        <v>28.57</v>
      </c>
      <c r="S100">
        <v>0</v>
      </c>
      <c r="T100">
        <v>54</v>
      </c>
      <c r="U100">
        <v>5</v>
      </c>
      <c r="V100">
        <v>10.8</v>
      </c>
      <c r="W100">
        <v>7.71</v>
      </c>
      <c r="X100">
        <v>8.4</v>
      </c>
      <c r="Y100">
        <v>2008</v>
      </c>
      <c r="Z100">
        <v>250000</v>
      </c>
      <c r="AA100">
        <v>425000</v>
      </c>
    </row>
    <row r="101" spans="1:27" x14ac:dyDescent="0.35">
      <c r="A101">
        <v>100</v>
      </c>
      <c r="B101" t="s">
        <v>155</v>
      </c>
      <c r="C101" t="s">
        <v>29</v>
      </c>
      <c r="D101">
        <v>2</v>
      </c>
      <c r="E101" t="s">
        <v>99</v>
      </c>
      <c r="F101" t="str">
        <f t="shared" si="3"/>
        <v>INTERNATIONAL</v>
      </c>
      <c r="G101" t="s">
        <v>112</v>
      </c>
      <c r="H101">
        <v>1606</v>
      </c>
      <c r="I101">
        <v>21</v>
      </c>
      <c r="J101">
        <v>5253</v>
      </c>
      <c r="K101">
        <v>78.37</v>
      </c>
      <c r="L101">
        <v>139</v>
      </c>
      <c r="M101">
        <v>47.6</v>
      </c>
      <c r="N101">
        <v>1</v>
      </c>
      <c r="O101">
        <v>52</v>
      </c>
      <c r="P101">
        <v>24</v>
      </c>
      <c r="Q101">
        <v>13</v>
      </c>
      <c r="R101">
        <v>110.63</v>
      </c>
      <c r="S101">
        <v>0</v>
      </c>
      <c r="T101">
        <v>85</v>
      </c>
      <c r="U101">
        <v>2</v>
      </c>
      <c r="V101">
        <v>42.5</v>
      </c>
      <c r="W101">
        <v>10</v>
      </c>
      <c r="X101">
        <v>25.5</v>
      </c>
      <c r="Y101">
        <v>2008</v>
      </c>
      <c r="Z101">
        <v>300000</v>
      </c>
      <c r="AA101">
        <v>500000</v>
      </c>
    </row>
    <row r="102" spans="1:27" x14ac:dyDescent="0.35">
      <c r="A102">
        <v>101</v>
      </c>
      <c r="B102" t="s">
        <v>156</v>
      </c>
      <c r="C102" t="s">
        <v>40</v>
      </c>
      <c r="D102">
        <v>2</v>
      </c>
      <c r="E102" t="s">
        <v>61</v>
      </c>
      <c r="F102" t="str">
        <f t="shared" si="3"/>
        <v>INTERNATIONAL</v>
      </c>
      <c r="G102" t="s">
        <v>67</v>
      </c>
      <c r="H102">
        <v>537</v>
      </c>
      <c r="I102">
        <v>1</v>
      </c>
      <c r="J102">
        <v>1587</v>
      </c>
      <c r="K102">
        <v>70.400000000000006</v>
      </c>
      <c r="L102">
        <v>1</v>
      </c>
      <c r="M102">
        <v>42</v>
      </c>
      <c r="N102">
        <v>0</v>
      </c>
      <c r="O102">
        <v>40</v>
      </c>
      <c r="P102">
        <v>23</v>
      </c>
      <c r="Q102">
        <v>20</v>
      </c>
      <c r="R102">
        <v>153.84</v>
      </c>
      <c r="S102">
        <v>1</v>
      </c>
      <c r="T102">
        <v>21</v>
      </c>
      <c r="U102">
        <v>0</v>
      </c>
      <c r="V102">
        <v>0</v>
      </c>
      <c r="W102">
        <v>21</v>
      </c>
      <c r="X102">
        <v>0</v>
      </c>
      <c r="Y102">
        <v>2008</v>
      </c>
      <c r="Z102">
        <v>100000</v>
      </c>
      <c r="AA102">
        <v>100000</v>
      </c>
    </row>
    <row r="103" spans="1:27" x14ac:dyDescent="0.35">
      <c r="A103">
        <v>102</v>
      </c>
      <c r="B103" t="s">
        <v>157</v>
      </c>
      <c r="C103" t="s">
        <v>33</v>
      </c>
      <c r="D103">
        <v>2</v>
      </c>
      <c r="E103" t="s">
        <v>35</v>
      </c>
      <c r="F103" t="str">
        <f t="shared" si="3"/>
        <v>DOMESTIC</v>
      </c>
      <c r="G103" t="s">
        <v>79</v>
      </c>
      <c r="H103">
        <v>116</v>
      </c>
      <c r="I103">
        <v>40</v>
      </c>
      <c r="J103">
        <v>104</v>
      </c>
      <c r="K103">
        <v>42.97</v>
      </c>
      <c r="L103">
        <v>69</v>
      </c>
      <c r="M103">
        <v>37.1</v>
      </c>
      <c r="N103">
        <v>0</v>
      </c>
      <c r="O103">
        <v>52</v>
      </c>
      <c r="P103">
        <v>10</v>
      </c>
      <c r="Q103">
        <v>3.47</v>
      </c>
      <c r="R103">
        <v>68.42</v>
      </c>
      <c r="S103">
        <v>1</v>
      </c>
      <c r="T103">
        <v>1892</v>
      </c>
      <c r="U103">
        <v>74</v>
      </c>
      <c r="V103">
        <v>25.57</v>
      </c>
      <c r="W103">
        <v>7.75</v>
      </c>
      <c r="X103">
        <v>19.78</v>
      </c>
      <c r="Y103">
        <v>2008</v>
      </c>
      <c r="Z103">
        <v>200000</v>
      </c>
      <c r="AA103">
        <v>875000</v>
      </c>
    </row>
    <row r="104" spans="1:27" x14ac:dyDescent="0.35">
      <c r="A104">
        <v>103</v>
      </c>
      <c r="B104" t="s">
        <v>158</v>
      </c>
      <c r="C104" t="s">
        <v>29</v>
      </c>
      <c r="D104">
        <v>2</v>
      </c>
      <c r="E104" t="s">
        <v>52</v>
      </c>
      <c r="F104" t="str">
        <f t="shared" si="3"/>
        <v>INTERNATIONAL</v>
      </c>
      <c r="G104" t="s">
        <v>79</v>
      </c>
      <c r="H104">
        <v>320</v>
      </c>
      <c r="I104">
        <v>7</v>
      </c>
      <c r="J104">
        <v>925</v>
      </c>
      <c r="K104">
        <v>97.26</v>
      </c>
      <c r="L104">
        <v>56</v>
      </c>
      <c r="M104">
        <v>44.8</v>
      </c>
      <c r="N104">
        <v>0</v>
      </c>
      <c r="O104">
        <v>439</v>
      </c>
      <c r="P104">
        <v>87</v>
      </c>
      <c r="Q104">
        <v>25.82</v>
      </c>
      <c r="R104">
        <v>148.81</v>
      </c>
      <c r="S104">
        <v>24</v>
      </c>
      <c r="T104">
        <v>338</v>
      </c>
      <c r="U104">
        <v>9</v>
      </c>
      <c r="V104">
        <v>37.56</v>
      </c>
      <c r="W104">
        <v>8.14</v>
      </c>
      <c r="X104">
        <v>27.89</v>
      </c>
      <c r="Y104">
        <v>2009</v>
      </c>
      <c r="Z104">
        <v>100000</v>
      </c>
      <c r="AA104">
        <v>100000</v>
      </c>
    </row>
    <row r="105" spans="1:27" x14ac:dyDescent="0.35">
      <c r="A105">
        <v>104</v>
      </c>
      <c r="B105" t="s">
        <v>159</v>
      </c>
      <c r="C105" t="s">
        <v>40</v>
      </c>
      <c r="D105">
        <v>2</v>
      </c>
      <c r="E105" t="s">
        <v>27</v>
      </c>
      <c r="F105" t="str">
        <f t="shared" si="3"/>
        <v>INTERNATIONAL</v>
      </c>
      <c r="G105" t="s">
        <v>91</v>
      </c>
      <c r="H105">
        <v>8042</v>
      </c>
      <c r="I105">
        <v>8</v>
      </c>
      <c r="J105">
        <v>6598</v>
      </c>
      <c r="K105">
        <v>81.58</v>
      </c>
      <c r="L105">
        <v>18</v>
      </c>
      <c r="M105">
        <v>57</v>
      </c>
      <c r="N105">
        <v>1</v>
      </c>
      <c r="O105">
        <v>739</v>
      </c>
      <c r="P105">
        <v>91</v>
      </c>
      <c r="Q105">
        <v>28.42</v>
      </c>
      <c r="R105">
        <v>110.63</v>
      </c>
      <c r="S105">
        <v>9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2008</v>
      </c>
      <c r="Z105">
        <v>250000</v>
      </c>
      <c r="AA105">
        <v>250000</v>
      </c>
    </row>
    <row r="106" spans="1:27" x14ac:dyDescent="0.35">
      <c r="A106">
        <v>105</v>
      </c>
      <c r="B106" t="s">
        <v>160</v>
      </c>
      <c r="C106" t="s">
        <v>33</v>
      </c>
      <c r="D106">
        <v>2</v>
      </c>
      <c r="E106" t="s">
        <v>99</v>
      </c>
      <c r="F106" t="str">
        <f t="shared" si="3"/>
        <v>INTERNATIONAL</v>
      </c>
      <c r="G106" t="s">
        <v>47</v>
      </c>
      <c r="H106">
        <v>17</v>
      </c>
      <c r="I106">
        <v>5</v>
      </c>
      <c r="J106">
        <v>268</v>
      </c>
      <c r="K106">
        <v>94.03</v>
      </c>
      <c r="L106">
        <v>55</v>
      </c>
      <c r="M106">
        <v>37.4</v>
      </c>
      <c r="N106">
        <v>0</v>
      </c>
      <c r="O106">
        <v>36</v>
      </c>
      <c r="P106">
        <v>13</v>
      </c>
      <c r="Q106">
        <v>12</v>
      </c>
      <c r="R106">
        <v>124.13</v>
      </c>
      <c r="S106">
        <v>1</v>
      </c>
      <c r="T106">
        <v>266</v>
      </c>
      <c r="U106">
        <v>22</v>
      </c>
      <c r="V106">
        <v>12.09</v>
      </c>
      <c r="W106">
        <v>6.46</v>
      </c>
      <c r="X106">
        <v>11.2</v>
      </c>
      <c r="Y106">
        <v>2008</v>
      </c>
      <c r="Z106">
        <v>100000</v>
      </c>
      <c r="AA106">
        <v>100000</v>
      </c>
    </row>
    <row r="107" spans="1:27" x14ac:dyDescent="0.35">
      <c r="A107">
        <v>106</v>
      </c>
      <c r="B107" t="s">
        <v>161</v>
      </c>
      <c r="C107" t="s">
        <v>33</v>
      </c>
      <c r="D107">
        <v>2</v>
      </c>
      <c r="E107" t="s">
        <v>35</v>
      </c>
      <c r="F107" t="str">
        <f t="shared" si="3"/>
        <v>DOMESTIC</v>
      </c>
      <c r="G107" t="s">
        <v>95</v>
      </c>
      <c r="H107">
        <v>281</v>
      </c>
      <c r="I107">
        <v>87</v>
      </c>
      <c r="J107">
        <v>44</v>
      </c>
      <c r="K107">
        <v>36.36</v>
      </c>
      <c r="L107">
        <v>75</v>
      </c>
      <c r="M107">
        <v>33</v>
      </c>
      <c r="N107">
        <v>0</v>
      </c>
      <c r="O107">
        <v>33</v>
      </c>
      <c r="P107">
        <v>15</v>
      </c>
      <c r="Q107">
        <v>11</v>
      </c>
      <c r="R107">
        <v>64.709999999999994</v>
      </c>
      <c r="S107">
        <v>0</v>
      </c>
      <c r="T107">
        <v>1031</v>
      </c>
      <c r="U107">
        <v>35</v>
      </c>
      <c r="V107">
        <v>29.46</v>
      </c>
      <c r="W107">
        <v>8.25</v>
      </c>
      <c r="X107">
        <v>21.43</v>
      </c>
      <c r="Y107">
        <v>2008</v>
      </c>
      <c r="Z107">
        <v>200000</v>
      </c>
      <c r="AA107">
        <v>625000</v>
      </c>
    </row>
    <row r="108" spans="1:27" x14ac:dyDescent="0.35">
      <c r="A108">
        <v>107</v>
      </c>
      <c r="B108" t="s">
        <v>162</v>
      </c>
      <c r="C108" t="s">
        <v>33</v>
      </c>
      <c r="D108">
        <v>2</v>
      </c>
      <c r="E108" t="s">
        <v>27</v>
      </c>
      <c r="F108" t="str">
        <f t="shared" si="3"/>
        <v>INTERNATIONAL</v>
      </c>
      <c r="G108" t="s">
        <v>49</v>
      </c>
      <c r="H108">
        <v>770</v>
      </c>
      <c r="I108">
        <v>272</v>
      </c>
      <c r="J108">
        <v>142</v>
      </c>
      <c r="K108">
        <v>73.569999999999993</v>
      </c>
      <c r="L108">
        <v>91</v>
      </c>
      <c r="M108">
        <v>33.700000000000003</v>
      </c>
      <c r="N108">
        <v>0</v>
      </c>
      <c r="O108">
        <v>70</v>
      </c>
      <c r="P108">
        <v>13</v>
      </c>
      <c r="Q108">
        <v>4.67</v>
      </c>
      <c r="R108">
        <v>86.42</v>
      </c>
      <c r="S108">
        <v>1</v>
      </c>
      <c r="T108">
        <v>1304</v>
      </c>
      <c r="U108">
        <v>59</v>
      </c>
      <c r="V108">
        <v>22.1</v>
      </c>
      <c r="W108">
        <v>6.58</v>
      </c>
      <c r="X108">
        <v>20.149999999999999</v>
      </c>
      <c r="Y108">
        <v>2008</v>
      </c>
      <c r="Z108">
        <v>150000</v>
      </c>
      <c r="AA108">
        <v>325000</v>
      </c>
    </row>
    <row r="109" spans="1:27" x14ac:dyDescent="0.35">
      <c r="A109">
        <v>108</v>
      </c>
      <c r="B109" t="s">
        <v>163</v>
      </c>
      <c r="C109" t="s">
        <v>29</v>
      </c>
      <c r="D109">
        <v>3</v>
      </c>
      <c r="E109" t="s">
        <v>71</v>
      </c>
      <c r="F109" t="str">
        <f t="shared" si="3"/>
        <v>INTERNATIONAL</v>
      </c>
      <c r="G109" t="s">
        <v>79</v>
      </c>
      <c r="H109">
        <v>1586</v>
      </c>
      <c r="I109">
        <v>20</v>
      </c>
      <c r="J109">
        <v>4483</v>
      </c>
      <c r="K109">
        <v>79.41</v>
      </c>
      <c r="L109">
        <v>137</v>
      </c>
      <c r="M109">
        <v>44.6</v>
      </c>
      <c r="N109">
        <v>0</v>
      </c>
      <c r="O109">
        <v>131</v>
      </c>
      <c r="P109">
        <v>36</v>
      </c>
      <c r="Q109">
        <v>18.71</v>
      </c>
      <c r="R109">
        <v>98.5</v>
      </c>
      <c r="S109">
        <v>3</v>
      </c>
      <c r="T109">
        <v>276</v>
      </c>
      <c r="U109">
        <v>8</v>
      </c>
      <c r="V109">
        <v>34.5</v>
      </c>
      <c r="W109">
        <v>7.67</v>
      </c>
      <c r="X109">
        <v>27</v>
      </c>
      <c r="Y109">
        <v>2008</v>
      </c>
      <c r="Z109">
        <v>175000</v>
      </c>
      <c r="AA109">
        <v>175000</v>
      </c>
    </row>
    <row r="110" spans="1:27" x14ac:dyDescent="0.35">
      <c r="A110">
        <v>109</v>
      </c>
      <c r="B110" t="s">
        <v>164</v>
      </c>
      <c r="C110" t="s">
        <v>29</v>
      </c>
      <c r="D110">
        <v>3</v>
      </c>
      <c r="E110" t="s">
        <v>42</v>
      </c>
      <c r="F110" t="str">
        <f t="shared" si="3"/>
        <v>INTERNATIONAL</v>
      </c>
      <c r="G110" t="s">
        <v>79</v>
      </c>
      <c r="H110">
        <v>1462</v>
      </c>
      <c r="I110">
        <v>24</v>
      </c>
      <c r="J110">
        <v>5088</v>
      </c>
      <c r="K110">
        <v>92.44</v>
      </c>
      <c r="L110">
        <v>133</v>
      </c>
      <c r="M110">
        <v>44.6</v>
      </c>
      <c r="N110">
        <v>0</v>
      </c>
      <c r="O110">
        <v>974</v>
      </c>
      <c r="P110">
        <v>117</v>
      </c>
      <c r="Q110">
        <v>36.07</v>
      </c>
      <c r="R110">
        <v>129.87</v>
      </c>
      <c r="S110">
        <v>41</v>
      </c>
      <c r="T110">
        <v>674</v>
      </c>
      <c r="U110">
        <v>20</v>
      </c>
      <c r="V110">
        <v>33.700000000000003</v>
      </c>
      <c r="W110">
        <v>7.7</v>
      </c>
      <c r="X110">
        <v>26.35</v>
      </c>
      <c r="Y110">
        <v>2008</v>
      </c>
      <c r="Z110">
        <v>250000</v>
      </c>
      <c r="AA110">
        <v>1350000</v>
      </c>
    </row>
    <row r="111" spans="1:27" x14ac:dyDescent="0.35">
      <c r="A111">
        <v>110</v>
      </c>
      <c r="B111" t="s">
        <v>165</v>
      </c>
      <c r="C111" t="s">
        <v>50</v>
      </c>
      <c r="D111">
        <v>2</v>
      </c>
      <c r="E111" t="s">
        <v>166</v>
      </c>
      <c r="F111" t="str">
        <f t="shared" si="3"/>
        <v>INTERNATIONAL</v>
      </c>
      <c r="G111" t="s">
        <v>36</v>
      </c>
      <c r="H111">
        <v>1546</v>
      </c>
      <c r="I111">
        <v>1</v>
      </c>
      <c r="J111">
        <v>3393</v>
      </c>
      <c r="K111">
        <v>67.58</v>
      </c>
      <c r="L111">
        <v>2</v>
      </c>
      <c r="M111">
        <v>42</v>
      </c>
      <c r="N111">
        <v>1</v>
      </c>
      <c r="O111">
        <v>31</v>
      </c>
      <c r="P111">
        <v>15</v>
      </c>
      <c r="Q111">
        <v>10.33</v>
      </c>
      <c r="R111">
        <v>119.23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2008</v>
      </c>
      <c r="Z111">
        <v>125000</v>
      </c>
      <c r="AA111">
        <v>125000</v>
      </c>
    </row>
    <row r="112" spans="1:27" x14ac:dyDescent="0.35">
      <c r="A112">
        <v>111</v>
      </c>
      <c r="B112" t="s">
        <v>167</v>
      </c>
      <c r="C112" t="s">
        <v>40</v>
      </c>
      <c r="D112">
        <v>2</v>
      </c>
      <c r="E112" t="s">
        <v>71</v>
      </c>
      <c r="F112" t="str">
        <f t="shared" si="3"/>
        <v>INTERNATIONAL</v>
      </c>
      <c r="G112" t="s">
        <v>49</v>
      </c>
      <c r="H112">
        <v>2742</v>
      </c>
      <c r="I112">
        <v>2</v>
      </c>
      <c r="J112">
        <v>3185</v>
      </c>
      <c r="K112">
        <v>81.77</v>
      </c>
      <c r="L112">
        <v>0</v>
      </c>
      <c r="M112">
        <v>0</v>
      </c>
      <c r="N112">
        <v>1</v>
      </c>
      <c r="O112">
        <v>895</v>
      </c>
      <c r="P112">
        <v>81</v>
      </c>
      <c r="Q112">
        <v>27.97</v>
      </c>
      <c r="R112">
        <v>130.28</v>
      </c>
      <c r="S112">
        <v>45</v>
      </c>
      <c r="T112">
        <v>24</v>
      </c>
      <c r="U112">
        <v>0</v>
      </c>
      <c r="V112">
        <v>0</v>
      </c>
      <c r="W112">
        <v>12</v>
      </c>
      <c r="X112">
        <v>0</v>
      </c>
      <c r="Y112">
        <v>2008</v>
      </c>
      <c r="Z112">
        <v>400000</v>
      </c>
      <c r="AA112">
        <v>1000000</v>
      </c>
    </row>
    <row r="113" spans="1:27" x14ac:dyDescent="0.35">
      <c r="A113">
        <v>112</v>
      </c>
      <c r="B113" t="s">
        <v>168</v>
      </c>
      <c r="C113" t="s">
        <v>40</v>
      </c>
      <c r="D113">
        <v>3</v>
      </c>
      <c r="E113" t="s">
        <v>35</v>
      </c>
      <c r="F113" t="str">
        <f t="shared" si="3"/>
        <v>DOMESTIC</v>
      </c>
      <c r="G113" t="s">
        <v>69</v>
      </c>
      <c r="H113">
        <v>15470</v>
      </c>
      <c r="I113">
        <v>45</v>
      </c>
      <c r="J113">
        <v>18426</v>
      </c>
      <c r="K113">
        <v>86.23</v>
      </c>
      <c r="L113">
        <v>154</v>
      </c>
      <c r="M113">
        <v>52.2</v>
      </c>
      <c r="N113">
        <v>1</v>
      </c>
      <c r="O113">
        <v>2047</v>
      </c>
      <c r="P113">
        <v>100</v>
      </c>
      <c r="Q113">
        <v>37.909999999999997</v>
      </c>
      <c r="R113">
        <v>119.22</v>
      </c>
      <c r="S113">
        <v>24</v>
      </c>
      <c r="T113">
        <v>58</v>
      </c>
      <c r="U113">
        <v>0</v>
      </c>
      <c r="V113">
        <v>0</v>
      </c>
      <c r="W113">
        <v>9.67</v>
      </c>
      <c r="X113">
        <v>0</v>
      </c>
      <c r="Y113">
        <v>2011</v>
      </c>
      <c r="Z113">
        <v>400000</v>
      </c>
      <c r="AA113">
        <v>1800000</v>
      </c>
    </row>
    <row r="114" spans="1:27" x14ac:dyDescent="0.35">
      <c r="A114">
        <v>113</v>
      </c>
      <c r="B114" t="s">
        <v>169</v>
      </c>
      <c r="C114" t="s">
        <v>40</v>
      </c>
      <c r="D114">
        <v>2</v>
      </c>
      <c r="E114" t="s">
        <v>35</v>
      </c>
      <c r="F114" t="str">
        <f t="shared" si="3"/>
        <v>DOMESTIC</v>
      </c>
      <c r="G114" t="s">
        <v>57</v>
      </c>
      <c r="H114">
        <v>0</v>
      </c>
      <c r="I114">
        <v>0</v>
      </c>
      <c r="J114">
        <v>165</v>
      </c>
      <c r="K114">
        <v>75.680000000000007</v>
      </c>
      <c r="L114">
        <v>1</v>
      </c>
      <c r="M114">
        <v>60</v>
      </c>
      <c r="N114">
        <v>0</v>
      </c>
      <c r="O114">
        <v>969</v>
      </c>
      <c r="P114">
        <v>75</v>
      </c>
      <c r="Q114">
        <v>31.26</v>
      </c>
      <c r="R114">
        <v>113.33</v>
      </c>
      <c r="S114">
        <v>22</v>
      </c>
      <c r="T114">
        <v>45</v>
      </c>
      <c r="U114">
        <v>1</v>
      </c>
      <c r="V114">
        <v>45</v>
      </c>
      <c r="W114">
        <v>11.25</v>
      </c>
      <c r="X114">
        <v>24</v>
      </c>
      <c r="Y114">
        <v>2008</v>
      </c>
      <c r="Z114">
        <v>100000</v>
      </c>
      <c r="AA114">
        <v>675000</v>
      </c>
    </row>
    <row r="115" spans="1:27" x14ac:dyDescent="0.35">
      <c r="A115">
        <v>114</v>
      </c>
      <c r="B115" t="s">
        <v>170</v>
      </c>
      <c r="C115" t="s">
        <v>40</v>
      </c>
      <c r="D115">
        <v>1</v>
      </c>
      <c r="E115" t="s">
        <v>35</v>
      </c>
      <c r="F115" t="str">
        <f t="shared" si="3"/>
        <v>DOMESTIC</v>
      </c>
      <c r="G115" t="s">
        <v>53</v>
      </c>
      <c r="H115">
        <v>0</v>
      </c>
      <c r="I115">
        <v>0</v>
      </c>
      <c r="J115">
        <v>49</v>
      </c>
      <c r="K115">
        <v>87.5</v>
      </c>
      <c r="L115">
        <v>0</v>
      </c>
      <c r="M115">
        <v>0</v>
      </c>
      <c r="N115">
        <v>0</v>
      </c>
      <c r="O115">
        <v>836</v>
      </c>
      <c r="P115">
        <v>42</v>
      </c>
      <c r="Q115">
        <v>25.33</v>
      </c>
      <c r="R115">
        <v>119.6</v>
      </c>
      <c r="S115">
        <v>32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2011</v>
      </c>
      <c r="Z115">
        <v>100000</v>
      </c>
      <c r="AA115">
        <v>1600000</v>
      </c>
    </row>
    <row r="116" spans="1:27" x14ac:dyDescent="0.35">
      <c r="A116">
        <v>115</v>
      </c>
      <c r="B116" t="s">
        <v>171</v>
      </c>
      <c r="C116" t="s">
        <v>33</v>
      </c>
      <c r="D116">
        <v>1</v>
      </c>
      <c r="E116" t="s">
        <v>35</v>
      </c>
      <c r="F116" t="str">
        <f t="shared" si="3"/>
        <v>DOMESTIC</v>
      </c>
      <c r="G116" t="s">
        <v>38</v>
      </c>
      <c r="H116">
        <v>0</v>
      </c>
      <c r="I116">
        <v>0</v>
      </c>
      <c r="J116">
        <v>1</v>
      </c>
      <c r="K116">
        <v>50</v>
      </c>
      <c r="L116">
        <v>3</v>
      </c>
      <c r="M116">
        <v>55</v>
      </c>
      <c r="N116">
        <v>0</v>
      </c>
      <c r="O116">
        <v>3</v>
      </c>
      <c r="P116">
        <v>3</v>
      </c>
      <c r="Q116">
        <v>3</v>
      </c>
      <c r="R116">
        <v>0.75</v>
      </c>
      <c r="S116">
        <v>0</v>
      </c>
      <c r="T116">
        <v>295</v>
      </c>
      <c r="U116">
        <v>6</v>
      </c>
      <c r="V116">
        <v>49.17</v>
      </c>
      <c r="W116">
        <v>8.5500000000000007</v>
      </c>
      <c r="X116">
        <v>34.83</v>
      </c>
      <c r="Y116">
        <v>2011</v>
      </c>
      <c r="Z116">
        <v>50000</v>
      </c>
      <c r="AA116">
        <v>240000</v>
      </c>
    </row>
    <row r="117" spans="1:27" x14ac:dyDescent="0.35">
      <c r="A117">
        <v>116</v>
      </c>
      <c r="B117" t="s">
        <v>172</v>
      </c>
      <c r="C117" t="s">
        <v>33</v>
      </c>
      <c r="D117">
        <v>2</v>
      </c>
      <c r="E117" t="s">
        <v>99</v>
      </c>
      <c r="F117" t="str">
        <f t="shared" si="3"/>
        <v>INTERNATIONAL</v>
      </c>
      <c r="G117" t="s">
        <v>36</v>
      </c>
      <c r="H117">
        <v>541</v>
      </c>
      <c r="I117">
        <v>157</v>
      </c>
      <c r="J117">
        <v>368</v>
      </c>
      <c r="K117">
        <v>69.040000000000006</v>
      </c>
      <c r="L117">
        <v>154</v>
      </c>
      <c r="M117">
        <v>32.200000000000003</v>
      </c>
      <c r="N117">
        <v>0</v>
      </c>
      <c r="O117">
        <v>39</v>
      </c>
      <c r="P117">
        <v>24</v>
      </c>
      <c r="Q117">
        <v>13</v>
      </c>
      <c r="R117">
        <v>205.26</v>
      </c>
      <c r="S117">
        <v>5</v>
      </c>
      <c r="T117">
        <v>184</v>
      </c>
      <c r="U117">
        <v>12</v>
      </c>
      <c r="V117">
        <v>15.33</v>
      </c>
      <c r="W117">
        <v>8.17</v>
      </c>
      <c r="X117">
        <v>11.2</v>
      </c>
      <c r="Y117">
        <v>2008</v>
      </c>
      <c r="Z117">
        <v>150000</v>
      </c>
      <c r="AA117">
        <v>150000</v>
      </c>
    </row>
    <row r="118" spans="1:27" x14ac:dyDescent="0.35">
      <c r="A118">
        <v>117</v>
      </c>
      <c r="B118" t="s">
        <v>173</v>
      </c>
      <c r="C118" t="s">
        <v>40</v>
      </c>
      <c r="D118">
        <v>2</v>
      </c>
      <c r="E118" t="s">
        <v>35</v>
      </c>
      <c r="F118" t="str">
        <f t="shared" si="3"/>
        <v>DOMESTIC</v>
      </c>
      <c r="G118" t="s">
        <v>49</v>
      </c>
      <c r="H118">
        <v>0</v>
      </c>
      <c r="I118">
        <v>0</v>
      </c>
      <c r="J118">
        <v>786</v>
      </c>
      <c r="K118">
        <v>91.92</v>
      </c>
      <c r="L118">
        <v>0</v>
      </c>
      <c r="M118">
        <v>0</v>
      </c>
      <c r="N118">
        <v>0</v>
      </c>
      <c r="O118">
        <v>1538</v>
      </c>
      <c r="P118">
        <v>69</v>
      </c>
      <c r="Q118">
        <v>26.98</v>
      </c>
      <c r="R118">
        <v>126.17</v>
      </c>
      <c r="S118">
        <v>59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2008</v>
      </c>
      <c r="Z118">
        <v>200000</v>
      </c>
      <c r="AA118">
        <v>800000</v>
      </c>
    </row>
    <row r="119" spans="1:27" x14ac:dyDescent="0.35">
      <c r="A119">
        <v>118</v>
      </c>
      <c r="B119" t="s">
        <v>174</v>
      </c>
      <c r="C119" t="s">
        <v>33</v>
      </c>
      <c r="D119">
        <v>3</v>
      </c>
      <c r="E119" t="s">
        <v>61</v>
      </c>
      <c r="F119" t="str">
        <f t="shared" si="3"/>
        <v>INTERNATIONAL</v>
      </c>
      <c r="G119" t="s">
        <v>67</v>
      </c>
      <c r="H119">
        <v>3089</v>
      </c>
      <c r="I119">
        <v>355</v>
      </c>
      <c r="J119">
        <v>2025</v>
      </c>
      <c r="K119">
        <v>72.52</v>
      </c>
      <c r="L119">
        <v>400</v>
      </c>
      <c r="M119">
        <v>39.4</v>
      </c>
      <c r="N119">
        <v>0</v>
      </c>
      <c r="O119">
        <v>81</v>
      </c>
      <c r="P119">
        <v>20</v>
      </c>
      <c r="Q119">
        <v>10.130000000000001</v>
      </c>
      <c r="R119">
        <v>110.96</v>
      </c>
      <c r="S119">
        <v>3</v>
      </c>
      <c r="T119">
        <v>355</v>
      </c>
      <c r="U119">
        <v>18</v>
      </c>
      <c r="V119">
        <v>19.72</v>
      </c>
      <c r="W119">
        <v>7.55</v>
      </c>
      <c r="X119">
        <v>15.67</v>
      </c>
      <c r="Y119">
        <v>2008</v>
      </c>
      <c r="Z119">
        <v>200000</v>
      </c>
      <c r="AA119">
        <v>200000</v>
      </c>
    </row>
    <row r="120" spans="1:27" x14ac:dyDescent="0.35">
      <c r="A120">
        <v>119</v>
      </c>
      <c r="B120" t="s">
        <v>175</v>
      </c>
      <c r="C120" t="s">
        <v>29</v>
      </c>
      <c r="D120">
        <v>2</v>
      </c>
      <c r="E120" t="s">
        <v>27</v>
      </c>
      <c r="F120" t="str">
        <f t="shared" si="3"/>
        <v>INTERNATIONAL</v>
      </c>
      <c r="G120" t="s">
        <v>49</v>
      </c>
      <c r="H120">
        <v>0</v>
      </c>
      <c r="I120">
        <v>0</v>
      </c>
      <c r="J120">
        <v>39</v>
      </c>
      <c r="K120">
        <v>95.12</v>
      </c>
      <c r="L120">
        <v>17</v>
      </c>
      <c r="M120">
        <v>41.4</v>
      </c>
      <c r="N120">
        <v>0</v>
      </c>
      <c r="O120">
        <v>137</v>
      </c>
      <c r="P120">
        <v>35</v>
      </c>
      <c r="Q120">
        <v>15.22</v>
      </c>
      <c r="R120">
        <v>118.1</v>
      </c>
      <c r="S120">
        <v>8</v>
      </c>
      <c r="T120">
        <v>427</v>
      </c>
      <c r="U120">
        <v>18</v>
      </c>
      <c r="V120">
        <v>23.72</v>
      </c>
      <c r="W120">
        <v>6.83</v>
      </c>
      <c r="X120">
        <v>20.94</v>
      </c>
      <c r="Y120">
        <v>2011</v>
      </c>
      <c r="Z120">
        <v>50000</v>
      </c>
      <c r="AA120">
        <v>50000</v>
      </c>
    </row>
    <row r="121" spans="1:27" x14ac:dyDescent="0.35">
      <c r="A121">
        <v>120</v>
      </c>
      <c r="B121" t="s">
        <v>176</v>
      </c>
      <c r="C121" t="s">
        <v>40</v>
      </c>
      <c r="D121">
        <v>2</v>
      </c>
      <c r="E121" t="s">
        <v>35</v>
      </c>
      <c r="F121" t="str">
        <f t="shared" si="3"/>
        <v>DOMESTIC</v>
      </c>
      <c r="G121" t="s">
        <v>79</v>
      </c>
      <c r="H121">
        <v>0</v>
      </c>
      <c r="I121">
        <v>0</v>
      </c>
      <c r="J121">
        <v>218</v>
      </c>
      <c r="K121">
        <v>60.05</v>
      </c>
      <c r="L121">
        <v>0</v>
      </c>
      <c r="M121">
        <v>0</v>
      </c>
      <c r="N121">
        <v>0</v>
      </c>
      <c r="O121">
        <v>914</v>
      </c>
      <c r="P121">
        <v>71</v>
      </c>
      <c r="Q121">
        <v>22.29</v>
      </c>
      <c r="R121">
        <v>118.24</v>
      </c>
      <c r="S121">
        <v>37</v>
      </c>
      <c r="T121">
        <v>321</v>
      </c>
      <c r="U121">
        <v>6</v>
      </c>
      <c r="V121">
        <v>53.5</v>
      </c>
      <c r="W121">
        <v>9.44</v>
      </c>
      <c r="X121">
        <v>34</v>
      </c>
      <c r="Y121">
        <v>2011</v>
      </c>
      <c r="Z121">
        <v>100000</v>
      </c>
      <c r="AA121">
        <v>700000</v>
      </c>
    </row>
    <row r="122" spans="1:27" x14ac:dyDescent="0.35">
      <c r="A122">
        <v>121</v>
      </c>
      <c r="B122" t="s">
        <v>177</v>
      </c>
      <c r="C122" t="s">
        <v>29</v>
      </c>
      <c r="D122">
        <v>2</v>
      </c>
      <c r="E122" t="s">
        <v>71</v>
      </c>
      <c r="F122" t="str">
        <f t="shared" si="3"/>
        <v>INTERNATIONAL</v>
      </c>
      <c r="G122" t="s">
        <v>57</v>
      </c>
      <c r="H122">
        <v>4486</v>
      </c>
      <c r="I122">
        <v>359</v>
      </c>
      <c r="J122">
        <v>2105</v>
      </c>
      <c r="K122">
        <v>81.93</v>
      </c>
      <c r="L122">
        <v>282</v>
      </c>
      <c r="M122">
        <v>45.7</v>
      </c>
      <c r="N122">
        <v>1</v>
      </c>
      <c r="O122">
        <v>121</v>
      </c>
      <c r="P122">
        <v>29</v>
      </c>
      <c r="Q122">
        <v>15.13</v>
      </c>
      <c r="R122">
        <v>107.08</v>
      </c>
      <c r="S122">
        <v>2</v>
      </c>
      <c r="T122">
        <v>878</v>
      </c>
      <c r="U122">
        <v>28</v>
      </c>
      <c r="V122">
        <v>31.36</v>
      </c>
      <c r="W122">
        <v>6.81</v>
      </c>
      <c r="X122">
        <v>27.75</v>
      </c>
      <c r="Y122">
        <v>2008</v>
      </c>
      <c r="Z122">
        <v>250000</v>
      </c>
      <c r="AA122">
        <v>625000</v>
      </c>
    </row>
    <row r="123" spans="1:27" x14ac:dyDescent="0.35">
      <c r="A123">
        <v>122</v>
      </c>
      <c r="B123" t="s">
        <v>178</v>
      </c>
      <c r="C123" t="s">
        <v>33</v>
      </c>
      <c r="D123">
        <v>2</v>
      </c>
      <c r="E123" t="s">
        <v>35</v>
      </c>
      <c r="F123" t="str">
        <f t="shared" si="3"/>
        <v>DOMESTIC</v>
      </c>
      <c r="G123" t="s">
        <v>49</v>
      </c>
      <c r="H123">
        <v>11</v>
      </c>
      <c r="I123">
        <v>1</v>
      </c>
      <c r="J123">
        <v>43</v>
      </c>
      <c r="K123">
        <v>43.87</v>
      </c>
      <c r="L123">
        <v>28</v>
      </c>
      <c r="M123">
        <v>35.299999999999997</v>
      </c>
      <c r="N123">
        <v>0</v>
      </c>
      <c r="O123">
        <v>217</v>
      </c>
      <c r="P123">
        <v>25</v>
      </c>
      <c r="Q123">
        <v>9.43</v>
      </c>
      <c r="R123">
        <v>104.83</v>
      </c>
      <c r="S123">
        <v>5</v>
      </c>
      <c r="T123">
        <v>1664</v>
      </c>
      <c r="U123">
        <v>61</v>
      </c>
      <c r="V123">
        <v>27.28</v>
      </c>
      <c r="W123">
        <v>8.24</v>
      </c>
      <c r="X123">
        <v>19.87</v>
      </c>
      <c r="Y123">
        <v>2011</v>
      </c>
      <c r="Z123">
        <v>100000</v>
      </c>
      <c r="AA123">
        <v>475000</v>
      </c>
    </row>
    <row r="124" spans="1:27" x14ac:dyDescent="0.35">
      <c r="A124">
        <v>123</v>
      </c>
      <c r="B124" t="s">
        <v>179</v>
      </c>
      <c r="C124" t="s">
        <v>33</v>
      </c>
      <c r="D124">
        <v>3</v>
      </c>
      <c r="E124" t="s">
        <v>42</v>
      </c>
      <c r="F124" t="str">
        <f t="shared" si="3"/>
        <v>INTERNATIONAL</v>
      </c>
      <c r="G124" t="s">
        <v>47</v>
      </c>
      <c r="H124">
        <v>3154</v>
      </c>
      <c r="I124">
        <v>708</v>
      </c>
      <c r="J124">
        <v>1018</v>
      </c>
      <c r="K124">
        <v>72.040000000000006</v>
      </c>
      <c r="L124">
        <v>293</v>
      </c>
      <c r="M124">
        <v>36.299999999999997</v>
      </c>
      <c r="N124">
        <v>1</v>
      </c>
      <c r="O124">
        <v>198</v>
      </c>
      <c r="P124">
        <v>34</v>
      </c>
      <c r="Q124">
        <v>9.9</v>
      </c>
      <c r="R124">
        <v>92.52</v>
      </c>
      <c r="S124">
        <v>6</v>
      </c>
      <c r="T124">
        <v>1447</v>
      </c>
      <c r="U124">
        <v>57</v>
      </c>
      <c r="V124">
        <v>25.39</v>
      </c>
      <c r="W124">
        <v>7.27</v>
      </c>
      <c r="X124">
        <v>20.95</v>
      </c>
      <c r="Y124">
        <v>2008</v>
      </c>
      <c r="Z124">
        <v>450000</v>
      </c>
      <c r="AA124">
        <v>450000</v>
      </c>
    </row>
    <row r="125" spans="1:27" x14ac:dyDescent="0.35">
      <c r="A125">
        <v>124</v>
      </c>
      <c r="B125" t="s">
        <v>180</v>
      </c>
      <c r="C125" t="s">
        <v>40</v>
      </c>
      <c r="D125">
        <v>1</v>
      </c>
      <c r="E125" t="s">
        <v>42</v>
      </c>
      <c r="F125" t="str">
        <f t="shared" si="3"/>
        <v>INTERNATIONAL</v>
      </c>
      <c r="G125" t="s">
        <v>112</v>
      </c>
      <c r="H125">
        <v>483</v>
      </c>
      <c r="I125">
        <v>2</v>
      </c>
      <c r="J125">
        <v>876</v>
      </c>
      <c r="K125">
        <v>85.79</v>
      </c>
      <c r="L125">
        <v>0</v>
      </c>
      <c r="M125">
        <v>0</v>
      </c>
      <c r="N125">
        <v>0</v>
      </c>
      <c r="O125">
        <v>1025</v>
      </c>
      <c r="P125">
        <v>109</v>
      </c>
      <c r="Q125">
        <v>27.7</v>
      </c>
      <c r="R125">
        <v>135.76</v>
      </c>
      <c r="S125">
        <v>44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2011</v>
      </c>
      <c r="Z125">
        <v>200000</v>
      </c>
      <c r="AA125">
        <v>750000</v>
      </c>
    </row>
    <row r="126" spans="1:27" x14ac:dyDescent="0.35">
      <c r="A126">
        <v>125</v>
      </c>
      <c r="B126" t="s">
        <v>181</v>
      </c>
      <c r="C126" t="s">
        <v>40</v>
      </c>
      <c r="D126">
        <v>2</v>
      </c>
      <c r="E126" t="s">
        <v>42</v>
      </c>
      <c r="F126" t="str">
        <f t="shared" si="3"/>
        <v>INTERNATIONAL</v>
      </c>
      <c r="G126" t="s">
        <v>49</v>
      </c>
      <c r="H126">
        <v>146</v>
      </c>
      <c r="I126">
        <v>5</v>
      </c>
      <c r="J126">
        <v>2037</v>
      </c>
      <c r="K126">
        <v>80.48</v>
      </c>
      <c r="L126">
        <v>12</v>
      </c>
      <c r="M126">
        <v>27.5</v>
      </c>
      <c r="N126">
        <v>1</v>
      </c>
      <c r="O126">
        <v>745</v>
      </c>
      <c r="P126">
        <v>78</v>
      </c>
      <c r="Q126">
        <v>31.04</v>
      </c>
      <c r="R126">
        <v>132.09</v>
      </c>
      <c r="S126">
        <v>29</v>
      </c>
      <c r="T126">
        <v>70</v>
      </c>
      <c r="U126">
        <v>0</v>
      </c>
      <c r="V126">
        <v>0</v>
      </c>
      <c r="W126">
        <v>14</v>
      </c>
      <c r="X126">
        <v>0</v>
      </c>
      <c r="Y126">
        <v>2008</v>
      </c>
      <c r="Z126">
        <v>100000</v>
      </c>
      <c r="AA126">
        <v>500000</v>
      </c>
    </row>
    <row r="127" spans="1:27" x14ac:dyDescent="0.35">
      <c r="A127">
        <v>126</v>
      </c>
      <c r="B127" t="s">
        <v>182</v>
      </c>
      <c r="C127" t="s">
        <v>40</v>
      </c>
      <c r="D127">
        <v>2</v>
      </c>
      <c r="E127" t="s">
        <v>35</v>
      </c>
      <c r="F127" t="str">
        <f t="shared" si="3"/>
        <v>DOMESTIC</v>
      </c>
      <c r="G127" t="s">
        <v>67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49</v>
      </c>
      <c r="P127">
        <v>16</v>
      </c>
      <c r="Q127">
        <v>9.8000000000000007</v>
      </c>
      <c r="R127">
        <v>125.64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2010</v>
      </c>
      <c r="Z127">
        <v>50000</v>
      </c>
      <c r="AA127">
        <v>750000</v>
      </c>
    </row>
    <row r="128" spans="1:27" x14ac:dyDescent="0.35">
      <c r="A128">
        <v>127</v>
      </c>
      <c r="B128" t="s">
        <v>183</v>
      </c>
      <c r="C128" t="s">
        <v>40</v>
      </c>
      <c r="D128">
        <v>2</v>
      </c>
      <c r="E128" t="s">
        <v>99</v>
      </c>
      <c r="F128" t="str">
        <f t="shared" si="3"/>
        <v>INTERNATIONAL</v>
      </c>
      <c r="G128" t="s">
        <v>47</v>
      </c>
      <c r="H128">
        <v>6398</v>
      </c>
      <c r="I128">
        <v>7</v>
      </c>
      <c r="J128">
        <v>6814</v>
      </c>
      <c r="K128">
        <v>75.78</v>
      </c>
      <c r="L128">
        <v>3</v>
      </c>
      <c r="M128">
        <v>86.6</v>
      </c>
      <c r="N128">
        <v>1</v>
      </c>
      <c r="O128">
        <v>3</v>
      </c>
      <c r="P128">
        <v>3</v>
      </c>
      <c r="Q128">
        <v>3</v>
      </c>
      <c r="R128">
        <v>42.85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2008</v>
      </c>
      <c r="Z128">
        <v>225000</v>
      </c>
      <c r="AA128">
        <v>225000</v>
      </c>
    </row>
    <row r="129" spans="1:27" x14ac:dyDescent="0.35">
      <c r="A129">
        <v>128</v>
      </c>
      <c r="B129" t="s">
        <v>184</v>
      </c>
      <c r="C129" t="s">
        <v>40</v>
      </c>
      <c r="D129">
        <v>2</v>
      </c>
      <c r="E129" t="s">
        <v>35</v>
      </c>
      <c r="F129" t="str">
        <f t="shared" si="3"/>
        <v>DOMESTIC</v>
      </c>
      <c r="G129" t="s">
        <v>95</v>
      </c>
      <c r="H129">
        <v>1775</v>
      </c>
      <c r="I129">
        <v>9</v>
      </c>
      <c r="J129">
        <v>8051</v>
      </c>
      <c r="K129">
        <v>87.58</v>
      </c>
      <c r="L129">
        <v>109</v>
      </c>
      <c r="M129">
        <v>44.3</v>
      </c>
      <c r="N129">
        <v>1</v>
      </c>
      <c r="O129">
        <v>1237</v>
      </c>
      <c r="P129">
        <v>66</v>
      </c>
      <c r="Q129">
        <v>26.32</v>
      </c>
      <c r="R129">
        <v>131.88</v>
      </c>
      <c r="S129">
        <v>67</v>
      </c>
      <c r="T129">
        <v>569</v>
      </c>
      <c r="U129">
        <v>23</v>
      </c>
      <c r="V129">
        <v>24.74</v>
      </c>
      <c r="W129">
        <v>7.02</v>
      </c>
      <c r="X129">
        <v>21.13</v>
      </c>
      <c r="Y129">
        <v>2011</v>
      </c>
      <c r="Z129">
        <v>400000</v>
      </c>
      <c r="AA129">
        <v>1800000</v>
      </c>
    </row>
    <row r="130" spans="1:27" x14ac:dyDescent="0.35">
      <c r="A130">
        <v>129</v>
      </c>
      <c r="B130" t="s">
        <v>185</v>
      </c>
      <c r="C130" t="s">
        <v>33</v>
      </c>
      <c r="D130">
        <v>2</v>
      </c>
      <c r="E130" t="s">
        <v>35</v>
      </c>
      <c r="F130" t="str">
        <f t="shared" ref="F130:F131" si="4">IF(E130="IND","DOMESTIC","INTERNATIONAL")</f>
        <v>DOMESTIC</v>
      </c>
      <c r="G130" t="s">
        <v>53</v>
      </c>
      <c r="H130">
        <v>1114</v>
      </c>
      <c r="I130">
        <v>288</v>
      </c>
      <c r="J130">
        <v>790</v>
      </c>
      <c r="K130">
        <v>73.55</v>
      </c>
      <c r="L130">
        <v>278</v>
      </c>
      <c r="M130">
        <v>35.4</v>
      </c>
      <c r="N130">
        <v>0</v>
      </c>
      <c r="O130">
        <v>99</v>
      </c>
      <c r="P130">
        <v>23</v>
      </c>
      <c r="Q130">
        <v>9.9</v>
      </c>
      <c r="R130">
        <v>91.67</v>
      </c>
      <c r="S130">
        <v>1</v>
      </c>
      <c r="T130">
        <v>1783</v>
      </c>
      <c r="U130">
        <v>65</v>
      </c>
      <c r="V130">
        <v>27.43</v>
      </c>
      <c r="W130">
        <v>7.75</v>
      </c>
      <c r="X130">
        <v>21.26</v>
      </c>
      <c r="Y130">
        <v>2008</v>
      </c>
      <c r="Z130">
        <v>200000</v>
      </c>
      <c r="AA130">
        <v>450000</v>
      </c>
    </row>
    <row r="131" spans="1:27" x14ac:dyDescent="0.35">
      <c r="A131">
        <v>130</v>
      </c>
      <c r="B131" t="s">
        <v>186</v>
      </c>
      <c r="C131" t="s">
        <v>33</v>
      </c>
      <c r="D131">
        <v>2</v>
      </c>
      <c r="E131" t="s">
        <v>61</v>
      </c>
      <c r="F131" t="str">
        <f t="shared" si="4"/>
        <v>INTERNATIONAL</v>
      </c>
      <c r="G131" t="s">
        <v>67</v>
      </c>
      <c r="H131">
        <v>288</v>
      </c>
      <c r="I131">
        <v>64</v>
      </c>
      <c r="J131">
        <v>343</v>
      </c>
      <c r="K131">
        <v>95.81</v>
      </c>
      <c r="L131">
        <v>108</v>
      </c>
      <c r="M131">
        <v>39.4</v>
      </c>
      <c r="N131">
        <v>0</v>
      </c>
      <c r="O131">
        <v>11</v>
      </c>
      <c r="P131">
        <v>10</v>
      </c>
      <c r="Q131">
        <v>11</v>
      </c>
      <c r="R131">
        <v>122.22</v>
      </c>
      <c r="S131">
        <v>0</v>
      </c>
      <c r="T131">
        <v>99</v>
      </c>
      <c r="U131">
        <v>2</v>
      </c>
      <c r="V131">
        <v>49.5</v>
      </c>
      <c r="W131">
        <v>9</v>
      </c>
      <c r="X131">
        <v>33</v>
      </c>
      <c r="Y131">
        <v>2008</v>
      </c>
      <c r="Z131">
        <v>100000</v>
      </c>
      <c r="AA131">
        <v>110000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6"/>
  <sheetViews>
    <sheetView workbookViewId="0">
      <selection activeCell="C10" sqref="C10"/>
    </sheetView>
  </sheetViews>
  <sheetFormatPr defaultRowHeight="14.5" x14ac:dyDescent="0.35"/>
  <cols>
    <col min="1" max="1" width="21" customWidth="1"/>
    <col min="2" max="2" width="15.26953125" bestFit="1" customWidth="1"/>
    <col min="3" max="3" width="17.7265625" customWidth="1"/>
    <col min="4" max="4" width="12.1796875" customWidth="1"/>
  </cols>
  <sheetData>
    <row r="3" spans="1:1" ht="26" x14ac:dyDescent="0.6">
      <c r="A3" s="5" t="s">
        <v>361</v>
      </c>
    </row>
    <row r="6" spans="1:1" x14ac:dyDescent="0.35">
      <c r="A6" t="s">
        <v>362</v>
      </c>
    </row>
    <row r="7" spans="1:1" x14ac:dyDescent="0.35">
      <c r="A7" t="s">
        <v>363</v>
      </c>
    </row>
    <row r="20" spans="1:4" x14ac:dyDescent="0.35">
      <c r="A20" s="1" t="s">
        <v>358</v>
      </c>
      <c r="B20" s="1" t="s">
        <v>360</v>
      </c>
    </row>
    <row r="21" spans="1:4" x14ac:dyDescent="0.35">
      <c r="A21" s="1" t="s">
        <v>359</v>
      </c>
      <c r="B21" t="s">
        <v>190</v>
      </c>
      <c r="C21" t="s">
        <v>191</v>
      </c>
      <c r="D21" t="s">
        <v>188</v>
      </c>
    </row>
    <row r="22" spans="1:4" x14ac:dyDescent="0.35">
      <c r="A22" s="2" t="s">
        <v>29</v>
      </c>
      <c r="B22">
        <v>7</v>
      </c>
      <c r="C22">
        <v>28</v>
      </c>
      <c r="D22">
        <v>35</v>
      </c>
    </row>
    <row r="23" spans="1:4" x14ac:dyDescent="0.35">
      <c r="A23" s="2" t="s">
        <v>40</v>
      </c>
      <c r="B23">
        <v>18</v>
      </c>
      <c r="C23">
        <v>21</v>
      </c>
      <c r="D23">
        <v>39</v>
      </c>
    </row>
    <row r="24" spans="1:4" x14ac:dyDescent="0.35">
      <c r="A24" s="2" t="s">
        <v>33</v>
      </c>
      <c r="B24">
        <v>23</v>
      </c>
      <c r="C24">
        <v>21</v>
      </c>
      <c r="D24">
        <v>44</v>
      </c>
    </row>
    <row r="25" spans="1:4" x14ac:dyDescent="0.35">
      <c r="A25" s="2" t="s">
        <v>50</v>
      </c>
      <c r="B25">
        <v>5</v>
      </c>
      <c r="C25">
        <v>7</v>
      </c>
      <c r="D25">
        <v>12</v>
      </c>
    </row>
    <row r="26" spans="1:4" x14ac:dyDescent="0.35">
      <c r="A26" s="2" t="s">
        <v>188</v>
      </c>
      <c r="B26">
        <v>53</v>
      </c>
      <c r="C26">
        <v>77</v>
      </c>
      <c r="D26">
        <v>130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628A-0511-45CA-A02A-2DEB3F50D821}">
  <dimension ref="A3:B9"/>
  <sheetViews>
    <sheetView showGridLines="0" workbookViewId="0">
      <selection activeCell="E17" sqref="E17"/>
    </sheetView>
  </sheetViews>
  <sheetFormatPr defaultRowHeight="14.5" x14ac:dyDescent="0.35"/>
  <sheetData>
    <row r="3" spans="1:2" x14ac:dyDescent="0.35">
      <c r="B3" t="s">
        <v>354</v>
      </c>
    </row>
    <row r="5" spans="1:2" x14ac:dyDescent="0.35">
      <c r="A5">
        <v>1</v>
      </c>
      <c r="B5" t="s">
        <v>355</v>
      </c>
    </row>
    <row r="6" spans="1:2" x14ac:dyDescent="0.35">
      <c r="A6">
        <v>2</v>
      </c>
      <c r="B6" t="s">
        <v>364</v>
      </c>
    </row>
    <row r="7" spans="1:2" x14ac:dyDescent="0.35">
      <c r="A7">
        <v>3</v>
      </c>
      <c r="B7" t="s">
        <v>365</v>
      </c>
    </row>
    <row r="8" spans="1:2" x14ac:dyDescent="0.35">
      <c r="A8">
        <v>4</v>
      </c>
      <c r="B8" t="s">
        <v>356</v>
      </c>
    </row>
    <row r="9" spans="1:2" x14ac:dyDescent="0.35">
      <c r="A9">
        <v>5</v>
      </c>
      <c r="B9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W348"/>
  <sheetViews>
    <sheetView topLeftCell="C42" zoomScale="85" zoomScaleNormal="85" workbookViewId="0">
      <selection activeCell="A5" sqref="A5"/>
    </sheetView>
  </sheetViews>
  <sheetFormatPr defaultColWidth="9.1796875" defaultRowHeight="14.5" x14ac:dyDescent="0.35"/>
  <cols>
    <col min="1" max="1" width="27.1796875" style="42" customWidth="1"/>
    <col min="2" max="2" width="28.1796875" style="42" customWidth="1"/>
    <col min="3" max="3" width="13" style="42" customWidth="1"/>
    <col min="4" max="4" width="20.81640625" style="42" customWidth="1"/>
    <col min="5" max="5" width="19.81640625" style="42" customWidth="1"/>
    <col min="6" max="6" width="17.453125" style="42" customWidth="1"/>
    <col min="7" max="7" width="19.81640625" style="42" customWidth="1"/>
    <col min="8" max="9" width="18.453125" style="42" customWidth="1"/>
    <col min="10" max="10" width="18.90625" style="42" customWidth="1"/>
    <col min="11" max="11" width="15" style="42" customWidth="1"/>
    <col min="12" max="12" width="12.26953125" style="42" customWidth="1"/>
    <col min="13" max="13" width="12.453125" style="42" customWidth="1"/>
    <col min="14" max="15" width="9.1796875" style="42"/>
    <col min="16" max="16" width="75.453125" style="42" customWidth="1"/>
    <col min="17" max="17" width="11.453125" style="42" customWidth="1"/>
    <col min="18" max="19" width="9.1796875" style="42"/>
    <col min="20" max="20" width="25.1796875" style="42" customWidth="1"/>
    <col min="21" max="21" width="17" style="42" customWidth="1"/>
    <col min="22" max="22" width="27.81640625" style="42" customWidth="1"/>
    <col min="23" max="23" width="28.1796875" style="42" customWidth="1"/>
    <col min="24" max="24" width="9.453125" style="42" bestFit="1" customWidth="1"/>
    <col min="25" max="25" width="13.81640625" style="42" customWidth="1"/>
    <col min="26" max="26" width="17.7265625" style="42" customWidth="1"/>
    <col min="27" max="27" width="17" style="42" customWidth="1"/>
    <col min="28" max="28" width="12.1796875" style="42" customWidth="1"/>
    <col min="29" max="41" width="9.1796875" style="42"/>
    <col min="42" max="42" width="9.54296875" style="42" bestFit="1" customWidth="1"/>
    <col min="43" max="43" width="17.81640625" style="42" bestFit="1" customWidth="1"/>
    <col min="44" max="44" width="15.7265625" style="42" bestFit="1" customWidth="1"/>
    <col min="45" max="45" width="9.453125" style="42" bestFit="1" customWidth="1"/>
    <col min="46" max="46" width="10.26953125" style="42" bestFit="1" customWidth="1"/>
    <col min="47" max="47" width="9.54296875" style="42" bestFit="1" customWidth="1"/>
    <col min="48" max="48" width="10.26953125" style="42" bestFit="1" customWidth="1"/>
    <col min="49" max="49" width="9.54296875" style="42" bestFit="1" customWidth="1"/>
    <col min="50" max="16384" width="9.1796875" style="42"/>
  </cols>
  <sheetData>
    <row r="3" spans="1:44" ht="46" x14ac:dyDescent="1">
      <c r="A3" s="43" t="s">
        <v>199</v>
      </c>
    </row>
    <row r="4" spans="1:44" x14ac:dyDescent="0.35">
      <c r="A4" s="42" t="s">
        <v>367</v>
      </c>
    </row>
    <row r="5" spans="1:44" ht="15" customHeight="1" x14ac:dyDescent="0.35">
      <c r="A5" s="42" t="s">
        <v>368</v>
      </c>
    </row>
    <row r="6" spans="1:44" ht="16.5" customHeight="1" x14ac:dyDescent="0.35"/>
    <row r="8" spans="1:44" x14ac:dyDescent="0.35">
      <c r="A8" s="42" t="s">
        <v>369</v>
      </c>
    </row>
    <row r="9" spans="1:44" x14ac:dyDescent="0.35">
      <c r="A9" s="42" t="s">
        <v>1</v>
      </c>
      <c r="B9" s="42" t="s">
        <v>189</v>
      </c>
      <c r="C9" s="42" t="s">
        <v>192</v>
      </c>
      <c r="D9" s="42" t="s">
        <v>193</v>
      </c>
      <c r="E9" s="42" t="s">
        <v>194</v>
      </c>
      <c r="F9" s="42" t="s">
        <v>12</v>
      </c>
      <c r="G9" s="42" t="s">
        <v>195</v>
      </c>
      <c r="H9" s="42" t="s">
        <v>196</v>
      </c>
      <c r="I9" s="42" t="s">
        <v>197</v>
      </c>
      <c r="J9" s="42" t="s">
        <v>198</v>
      </c>
      <c r="K9" s="42" t="s">
        <v>17</v>
      </c>
      <c r="L9" s="42" t="s">
        <v>24</v>
      </c>
      <c r="M9" s="42" t="s">
        <v>25</v>
      </c>
      <c r="AQ9" s="57">
        <v>97</v>
      </c>
      <c r="AR9" s="59">
        <v>650000</v>
      </c>
    </row>
    <row r="10" spans="1:44" x14ac:dyDescent="0.35">
      <c r="A10" s="42" t="s">
        <v>144</v>
      </c>
      <c r="B10" s="42" t="s">
        <v>190</v>
      </c>
      <c r="C10" s="42">
        <v>710</v>
      </c>
      <c r="D10" s="42">
        <v>3525</v>
      </c>
      <c r="E10" s="42">
        <v>92.71</v>
      </c>
      <c r="F10" s="42">
        <v>0</v>
      </c>
      <c r="G10" s="42">
        <v>2254</v>
      </c>
      <c r="H10" s="42">
        <v>98</v>
      </c>
      <c r="I10" s="42">
        <v>33.64</v>
      </c>
      <c r="J10" s="42">
        <v>139.38999999999999</v>
      </c>
      <c r="K10" s="42">
        <v>97</v>
      </c>
      <c r="L10" s="42">
        <v>125000</v>
      </c>
      <c r="M10" s="42">
        <v>650000</v>
      </c>
      <c r="AQ10" s="58">
        <v>32</v>
      </c>
      <c r="AR10" s="60">
        <v>725000</v>
      </c>
    </row>
    <row r="11" spans="1:44" x14ac:dyDescent="0.35">
      <c r="A11" s="42" t="s">
        <v>74</v>
      </c>
      <c r="B11" s="42" t="s">
        <v>190</v>
      </c>
      <c r="C11" s="42">
        <v>3712</v>
      </c>
      <c r="D11" s="42">
        <v>4819</v>
      </c>
      <c r="E11" s="42">
        <v>86.17</v>
      </c>
      <c r="F11" s="42">
        <v>1</v>
      </c>
      <c r="G11" s="42">
        <v>2065</v>
      </c>
      <c r="H11" s="42">
        <v>93</v>
      </c>
      <c r="I11" s="42">
        <v>33.31</v>
      </c>
      <c r="J11" s="42">
        <v>128.9</v>
      </c>
      <c r="K11" s="42">
        <v>32</v>
      </c>
      <c r="L11" s="42">
        <v>220000</v>
      </c>
      <c r="M11" s="42">
        <v>725000</v>
      </c>
      <c r="AQ11" s="57">
        <v>24</v>
      </c>
      <c r="AR11" s="59">
        <v>1800000</v>
      </c>
    </row>
    <row r="12" spans="1:44" x14ac:dyDescent="0.35">
      <c r="A12" s="42" t="s">
        <v>168</v>
      </c>
      <c r="B12" s="42" t="s">
        <v>190</v>
      </c>
      <c r="C12" s="42">
        <v>15470</v>
      </c>
      <c r="D12" s="42">
        <v>18426</v>
      </c>
      <c r="E12" s="42">
        <v>86.23</v>
      </c>
      <c r="F12" s="42">
        <v>1</v>
      </c>
      <c r="G12" s="42">
        <v>2047</v>
      </c>
      <c r="H12" s="42">
        <v>100</v>
      </c>
      <c r="I12" s="42">
        <v>37.909999999999997</v>
      </c>
      <c r="J12" s="42">
        <v>119.22</v>
      </c>
      <c r="K12" s="42">
        <v>24</v>
      </c>
      <c r="L12" s="42">
        <v>400000</v>
      </c>
      <c r="M12" s="42">
        <v>1800000</v>
      </c>
      <c r="AQ12" s="58">
        <v>82</v>
      </c>
      <c r="AR12" s="60">
        <v>750000</v>
      </c>
    </row>
    <row r="13" spans="1:44" x14ac:dyDescent="0.35">
      <c r="A13" s="42" t="s">
        <v>153</v>
      </c>
      <c r="B13" s="42" t="s">
        <v>190</v>
      </c>
      <c r="C13" s="42">
        <v>0</v>
      </c>
      <c r="D13" s="42">
        <v>1961</v>
      </c>
      <c r="E13" s="42">
        <v>78.849999999999994</v>
      </c>
      <c r="F13" s="42">
        <v>0</v>
      </c>
      <c r="G13" s="42">
        <v>1975</v>
      </c>
      <c r="H13" s="42">
        <v>109</v>
      </c>
      <c r="I13" s="42">
        <v>31.35</v>
      </c>
      <c r="J13" s="42">
        <v>129.16999999999999</v>
      </c>
      <c r="K13" s="42">
        <v>82</v>
      </c>
      <c r="L13" s="42">
        <v>150000</v>
      </c>
      <c r="M13" s="42">
        <v>750000</v>
      </c>
      <c r="AQ13" s="57">
        <v>79</v>
      </c>
      <c r="AR13" s="59">
        <v>1800000</v>
      </c>
    </row>
    <row r="14" spans="1:44" x14ac:dyDescent="0.35">
      <c r="A14" s="42" t="s">
        <v>149</v>
      </c>
      <c r="B14" s="42" t="s">
        <v>190</v>
      </c>
      <c r="C14" s="42">
        <v>8178</v>
      </c>
      <c r="D14" s="42">
        <v>8090</v>
      </c>
      <c r="E14" s="42">
        <v>104.68</v>
      </c>
      <c r="F14" s="42">
        <v>1</v>
      </c>
      <c r="G14" s="42">
        <v>1879</v>
      </c>
      <c r="H14" s="42">
        <v>119</v>
      </c>
      <c r="I14" s="42">
        <v>30.31</v>
      </c>
      <c r="J14" s="42">
        <v>167.32</v>
      </c>
      <c r="K14" s="42">
        <v>79</v>
      </c>
      <c r="L14" s="42">
        <v>400000</v>
      </c>
      <c r="M14" s="42">
        <v>1800000</v>
      </c>
      <c r="AQ14" s="58">
        <v>23</v>
      </c>
      <c r="AR14" s="60">
        <v>500000</v>
      </c>
    </row>
    <row r="15" spans="1:44" x14ac:dyDescent="0.35">
      <c r="A15" s="42" t="s">
        <v>64</v>
      </c>
      <c r="B15" s="42" t="s">
        <v>190</v>
      </c>
      <c r="C15" s="42">
        <v>13288</v>
      </c>
      <c r="D15" s="42">
        <v>10889</v>
      </c>
      <c r="E15" s="42">
        <v>71.239999999999995</v>
      </c>
      <c r="F15" s="42">
        <v>1</v>
      </c>
      <c r="G15" s="42">
        <v>1703</v>
      </c>
      <c r="H15" s="42">
        <v>75</v>
      </c>
      <c r="I15" s="42">
        <v>27.92</v>
      </c>
      <c r="J15" s="42">
        <v>116.88</v>
      </c>
      <c r="K15" s="42">
        <v>23</v>
      </c>
      <c r="L15" s="42">
        <v>400000</v>
      </c>
      <c r="M15" s="42">
        <v>500000</v>
      </c>
      <c r="AQ15" s="57">
        <v>49</v>
      </c>
      <c r="AR15" s="59">
        <v>1800000</v>
      </c>
    </row>
    <row r="16" spans="1:44" x14ac:dyDescent="0.35">
      <c r="A16" s="42" t="s">
        <v>104</v>
      </c>
      <c r="B16" s="42" t="s">
        <v>190</v>
      </c>
      <c r="C16" s="42">
        <v>491</v>
      </c>
      <c r="D16" s="42">
        <v>3590</v>
      </c>
      <c r="E16" s="42">
        <v>86.31</v>
      </c>
      <c r="F16" s="42">
        <v>1</v>
      </c>
      <c r="G16" s="42">
        <v>1639</v>
      </c>
      <c r="H16" s="42">
        <v>73</v>
      </c>
      <c r="I16" s="42">
        <v>28.26</v>
      </c>
      <c r="J16" s="42">
        <v>119.29</v>
      </c>
      <c r="K16" s="42">
        <v>49</v>
      </c>
      <c r="L16" s="42">
        <v>150000</v>
      </c>
      <c r="M16" s="42">
        <v>1800000</v>
      </c>
      <c r="AQ16" s="58">
        <v>59</v>
      </c>
      <c r="AR16" s="60">
        <v>800000</v>
      </c>
    </row>
    <row r="17" spans="1:44" x14ac:dyDescent="0.35">
      <c r="A17" s="42" t="s">
        <v>173</v>
      </c>
      <c r="B17" s="42" t="s">
        <v>190</v>
      </c>
      <c r="C17" s="42">
        <v>0</v>
      </c>
      <c r="D17" s="42">
        <v>786</v>
      </c>
      <c r="E17" s="42">
        <v>91.92</v>
      </c>
      <c r="F17" s="42">
        <v>0</v>
      </c>
      <c r="G17" s="42">
        <v>1538</v>
      </c>
      <c r="H17" s="42">
        <v>69</v>
      </c>
      <c r="I17" s="42">
        <v>26.98</v>
      </c>
      <c r="J17" s="42">
        <v>126.17</v>
      </c>
      <c r="K17" s="42">
        <v>59</v>
      </c>
      <c r="L17" s="42">
        <v>200000</v>
      </c>
      <c r="M17" s="42">
        <v>800000</v>
      </c>
      <c r="AQ17" s="57">
        <v>36</v>
      </c>
      <c r="AR17" s="59">
        <v>300000</v>
      </c>
    </row>
    <row r="18" spans="1:44" x14ac:dyDescent="0.35">
      <c r="A18" s="42" t="s">
        <v>58</v>
      </c>
      <c r="B18" s="42" t="s">
        <v>190</v>
      </c>
      <c r="C18" s="42">
        <v>0</v>
      </c>
      <c r="D18" s="42">
        <v>69</v>
      </c>
      <c r="E18" s="42">
        <v>56.09</v>
      </c>
      <c r="F18" s="42">
        <v>0</v>
      </c>
      <c r="G18" s="42">
        <v>1540</v>
      </c>
      <c r="H18" s="42">
        <v>95</v>
      </c>
      <c r="I18" s="42">
        <v>31.43</v>
      </c>
      <c r="J18" s="42">
        <v>122.32</v>
      </c>
      <c r="K18" s="42">
        <v>36</v>
      </c>
      <c r="L18" s="42">
        <v>100000</v>
      </c>
      <c r="M18" s="42">
        <v>300000</v>
      </c>
      <c r="AQ18" s="58">
        <v>33</v>
      </c>
      <c r="AR18" s="60">
        <v>475000</v>
      </c>
    </row>
    <row r="19" spans="1:44" x14ac:dyDescent="0.35">
      <c r="A19" s="42" t="s">
        <v>94</v>
      </c>
      <c r="B19" s="42" t="s">
        <v>191</v>
      </c>
      <c r="C19" s="42">
        <v>10440</v>
      </c>
      <c r="D19" s="42">
        <v>10596</v>
      </c>
      <c r="E19" s="42">
        <v>78.08</v>
      </c>
      <c r="F19" s="42">
        <v>1</v>
      </c>
      <c r="G19" s="42">
        <v>1471</v>
      </c>
      <c r="H19" s="42">
        <v>110</v>
      </c>
      <c r="I19" s="42">
        <v>30.65</v>
      </c>
      <c r="J19" s="42">
        <v>128.02000000000001</v>
      </c>
      <c r="K19" s="42">
        <v>33</v>
      </c>
      <c r="L19" s="42">
        <v>250000</v>
      </c>
      <c r="M19" s="42">
        <v>475000</v>
      </c>
      <c r="AQ19" s="57">
        <v>42</v>
      </c>
      <c r="AR19" s="59">
        <v>400000</v>
      </c>
    </row>
    <row r="20" spans="1:44" x14ac:dyDescent="0.35">
      <c r="A20" s="42" t="s">
        <v>75</v>
      </c>
      <c r="B20" s="42" t="s">
        <v>190</v>
      </c>
      <c r="C20" s="42">
        <v>7212</v>
      </c>
      <c r="D20" s="42">
        <v>11363</v>
      </c>
      <c r="E20" s="42">
        <v>73.7</v>
      </c>
      <c r="F20" s="42">
        <v>1</v>
      </c>
      <c r="G20" s="42">
        <v>1349</v>
      </c>
      <c r="H20" s="42">
        <v>91</v>
      </c>
      <c r="I20" s="42">
        <v>25.45</v>
      </c>
      <c r="J20" s="42">
        <v>106.81</v>
      </c>
      <c r="K20" s="42">
        <v>42</v>
      </c>
      <c r="L20" s="42">
        <v>200000</v>
      </c>
      <c r="M20" s="42">
        <v>400000</v>
      </c>
      <c r="AQ20" s="58">
        <v>28</v>
      </c>
      <c r="AR20" s="60">
        <v>800000</v>
      </c>
    </row>
    <row r="21" spans="1:44" x14ac:dyDescent="0.35">
      <c r="A21" s="42" t="s">
        <v>39</v>
      </c>
      <c r="B21" s="42" t="s">
        <v>190</v>
      </c>
      <c r="C21" s="42">
        <v>63</v>
      </c>
      <c r="D21" s="42">
        <v>79</v>
      </c>
      <c r="E21" s="42">
        <v>45.93</v>
      </c>
      <c r="F21" s="42">
        <v>0</v>
      </c>
      <c r="G21" s="42">
        <v>1317</v>
      </c>
      <c r="H21" s="42">
        <v>71</v>
      </c>
      <c r="I21" s="42">
        <v>32.93</v>
      </c>
      <c r="J21" s="42">
        <v>120.71</v>
      </c>
      <c r="K21" s="42">
        <v>28</v>
      </c>
      <c r="L21" s="42">
        <v>100000</v>
      </c>
      <c r="M21" s="42">
        <v>800000</v>
      </c>
      <c r="AQ21" s="57">
        <v>67</v>
      </c>
      <c r="AR21" s="59">
        <v>1800000</v>
      </c>
    </row>
    <row r="22" spans="1:44" x14ac:dyDescent="0.35">
      <c r="A22" s="42" t="s">
        <v>184</v>
      </c>
      <c r="B22" s="42" t="s">
        <v>190</v>
      </c>
      <c r="C22" s="42">
        <v>1775</v>
      </c>
      <c r="D22" s="42">
        <v>8051</v>
      </c>
      <c r="E22" s="42">
        <v>87.58</v>
      </c>
      <c r="F22" s="42">
        <v>1</v>
      </c>
      <c r="G22" s="42">
        <v>1237</v>
      </c>
      <c r="H22" s="42">
        <v>66</v>
      </c>
      <c r="I22" s="42">
        <v>26.32</v>
      </c>
      <c r="J22" s="42">
        <v>131.88</v>
      </c>
      <c r="K22" s="42">
        <v>67</v>
      </c>
      <c r="L22" s="42">
        <v>400000</v>
      </c>
      <c r="M22" s="42">
        <v>1800000</v>
      </c>
      <c r="AQ22" s="58">
        <v>44</v>
      </c>
      <c r="AR22" s="60">
        <v>375000</v>
      </c>
    </row>
    <row r="23" spans="1:44" x14ac:dyDescent="0.35">
      <c r="A23" s="42" t="s">
        <v>83</v>
      </c>
      <c r="B23" s="42" t="s">
        <v>191</v>
      </c>
      <c r="C23" s="42">
        <v>8625</v>
      </c>
      <c r="D23" s="42">
        <v>6133</v>
      </c>
      <c r="E23" s="42">
        <v>78.959999999999994</v>
      </c>
      <c r="F23" s="42">
        <v>0</v>
      </c>
      <c r="G23" s="42">
        <v>1107</v>
      </c>
      <c r="H23" s="42">
        <v>93</v>
      </c>
      <c r="I23" s="42">
        <v>36.9</v>
      </c>
      <c r="J23" s="42">
        <v>137.52000000000001</v>
      </c>
      <c r="K23" s="42">
        <v>44</v>
      </c>
      <c r="L23" s="42">
        <v>225000</v>
      </c>
      <c r="M23" s="42">
        <v>375000</v>
      </c>
      <c r="AQ23" s="57">
        <v>44</v>
      </c>
      <c r="AR23" s="59">
        <v>750000</v>
      </c>
    </row>
    <row r="24" spans="1:44" x14ac:dyDescent="0.35">
      <c r="A24" s="42" t="s">
        <v>180</v>
      </c>
      <c r="B24" s="42" t="s">
        <v>191</v>
      </c>
      <c r="C24" s="42">
        <v>483</v>
      </c>
      <c r="D24" s="42">
        <v>876</v>
      </c>
      <c r="E24" s="42">
        <v>85.79</v>
      </c>
      <c r="F24" s="42">
        <v>0</v>
      </c>
      <c r="G24" s="42">
        <v>1025</v>
      </c>
      <c r="H24" s="42">
        <v>109</v>
      </c>
      <c r="I24" s="42">
        <v>27.7</v>
      </c>
      <c r="J24" s="42">
        <v>135.76</v>
      </c>
      <c r="K24" s="42">
        <v>44</v>
      </c>
      <c r="L24" s="42">
        <v>200000</v>
      </c>
      <c r="M24" s="42">
        <v>750000</v>
      </c>
      <c r="AQ24" s="58">
        <v>28</v>
      </c>
      <c r="AR24" s="60">
        <v>425000</v>
      </c>
    </row>
    <row r="25" spans="1:44" x14ac:dyDescent="0.35">
      <c r="A25" s="42" t="s">
        <v>86</v>
      </c>
      <c r="B25" s="42" t="s">
        <v>191</v>
      </c>
      <c r="C25" s="42">
        <v>503</v>
      </c>
      <c r="D25" s="42">
        <v>575</v>
      </c>
      <c r="E25" s="42">
        <v>87.51</v>
      </c>
      <c r="F25" s="42">
        <v>0</v>
      </c>
      <c r="G25" s="42">
        <v>1006</v>
      </c>
      <c r="H25" s="42">
        <v>73</v>
      </c>
      <c r="I25" s="42">
        <v>31.44</v>
      </c>
      <c r="J25" s="42">
        <v>121.5</v>
      </c>
      <c r="K25" s="42">
        <v>28</v>
      </c>
      <c r="L25" s="42">
        <v>200000</v>
      </c>
      <c r="M25" s="42">
        <v>425000</v>
      </c>
      <c r="AQ25" s="57">
        <v>35</v>
      </c>
      <c r="AR25" s="59">
        <v>300000</v>
      </c>
    </row>
    <row r="26" spans="1:44" x14ac:dyDescent="0.35">
      <c r="A26" s="42" t="s">
        <v>65</v>
      </c>
      <c r="B26" s="42" t="s">
        <v>191</v>
      </c>
      <c r="C26" s="42">
        <v>654</v>
      </c>
      <c r="D26" s="42">
        <v>2536</v>
      </c>
      <c r="E26" s="42">
        <v>84</v>
      </c>
      <c r="F26" s="42">
        <v>0</v>
      </c>
      <c r="G26" s="42">
        <v>978</v>
      </c>
      <c r="H26" s="42">
        <v>74</v>
      </c>
      <c r="I26" s="42">
        <v>36.22</v>
      </c>
      <c r="J26" s="42">
        <v>119.27</v>
      </c>
      <c r="K26" s="42">
        <v>35</v>
      </c>
      <c r="L26" s="42">
        <v>300000</v>
      </c>
      <c r="M26" s="42">
        <v>300000</v>
      </c>
      <c r="AQ26" s="58">
        <v>25</v>
      </c>
      <c r="AR26" s="60">
        <v>250000</v>
      </c>
    </row>
    <row r="27" spans="1:44" x14ac:dyDescent="0.35">
      <c r="A27" s="42" t="s">
        <v>89</v>
      </c>
      <c r="B27" s="42" t="s">
        <v>191</v>
      </c>
      <c r="C27" s="42">
        <v>5708</v>
      </c>
      <c r="D27" s="42">
        <v>5262</v>
      </c>
      <c r="E27" s="42">
        <v>86.97</v>
      </c>
      <c r="F27" s="42">
        <v>1</v>
      </c>
      <c r="G27" s="42">
        <v>958</v>
      </c>
      <c r="H27" s="42">
        <v>116</v>
      </c>
      <c r="I27" s="42">
        <v>39.92</v>
      </c>
      <c r="J27" s="42">
        <v>120.65</v>
      </c>
      <c r="K27" s="42">
        <v>25</v>
      </c>
      <c r="L27" s="42">
        <v>250000</v>
      </c>
      <c r="M27" s="42">
        <v>250000</v>
      </c>
      <c r="AQ27" s="57">
        <v>22</v>
      </c>
      <c r="AR27" s="59">
        <v>675000</v>
      </c>
    </row>
    <row r="28" spans="1:44" x14ac:dyDescent="0.35">
      <c r="A28" s="42" t="s">
        <v>169</v>
      </c>
      <c r="B28" s="42" t="s">
        <v>190</v>
      </c>
      <c r="C28" s="42">
        <v>0</v>
      </c>
      <c r="D28" s="42">
        <v>165</v>
      </c>
      <c r="E28" s="42">
        <v>75.680000000000007</v>
      </c>
      <c r="F28" s="42">
        <v>0</v>
      </c>
      <c r="G28" s="42">
        <v>969</v>
      </c>
      <c r="H28" s="42">
        <v>75</v>
      </c>
      <c r="I28" s="42">
        <v>31.26</v>
      </c>
      <c r="J28" s="42">
        <v>113.33</v>
      </c>
      <c r="K28" s="42">
        <v>22</v>
      </c>
      <c r="L28" s="42">
        <v>100000</v>
      </c>
      <c r="M28" s="42">
        <v>675000</v>
      </c>
      <c r="AQ28" s="58">
        <v>45</v>
      </c>
      <c r="AR28" s="60">
        <v>1000000</v>
      </c>
    </row>
    <row r="29" spans="1:44" x14ac:dyDescent="0.35">
      <c r="A29" s="42" t="s">
        <v>167</v>
      </c>
      <c r="B29" s="42" t="s">
        <v>191</v>
      </c>
      <c r="C29" s="42">
        <v>2742</v>
      </c>
      <c r="D29" s="42">
        <v>3185</v>
      </c>
      <c r="E29" s="42">
        <v>81.77</v>
      </c>
      <c r="F29" s="42">
        <v>1</v>
      </c>
      <c r="G29" s="42">
        <v>895</v>
      </c>
      <c r="H29" s="42">
        <v>81</v>
      </c>
      <c r="I29" s="42">
        <v>27.97</v>
      </c>
      <c r="J29" s="42">
        <v>130.28</v>
      </c>
      <c r="K29" s="42">
        <v>45</v>
      </c>
      <c r="L29" s="42">
        <v>400000</v>
      </c>
      <c r="M29" s="42">
        <v>1000000</v>
      </c>
      <c r="AQ29" s="57">
        <v>37</v>
      </c>
      <c r="AR29" s="59">
        <v>700000</v>
      </c>
    </row>
    <row r="30" spans="1:44" x14ac:dyDescent="0.35">
      <c r="A30" s="42" t="s">
        <v>176</v>
      </c>
      <c r="B30" s="42" t="s">
        <v>190</v>
      </c>
      <c r="C30" s="42">
        <v>0</v>
      </c>
      <c r="D30" s="42">
        <v>218</v>
      </c>
      <c r="E30" s="42">
        <v>60.05</v>
      </c>
      <c r="F30" s="42">
        <v>0</v>
      </c>
      <c r="G30" s="42">
        <v>914</v>
      </c>
      <c r="H30" s="42">
        <v>71</v>
      </c>
      <c r="I30" s="42">
        <v>22.29</v>
      </c>
      <c r="J30" s="42">
        <v>118.24</v>
      </c>
      <c r="K30" s="42">
        <v>37</v>
      </c>
      <c r="L30" s="42">
        <v>100000</v>
      </c>
      <c r="M30" s="42">
        <v>700000</v>
      </c>
      <c r="AQ30" s="58">
        <v>31</v>
      </c>
      <c r="AR30" s="60">
        <v>575000</v>
      </c>
    </row>
    <row r="31" spans="1:44" x14ac:dyDescent="0.35">
      <c r="A31" s="42" t="s">
        <v>77</v>
      </c>
      <c r="B31" s="42" t="s">
        <v>191</v>
      </c>
      <c r="C31" s="42">
        <v>6167</v>
      </c>
      <c r="D31" s="42">
        <v>8094</v>
      </c>
      <c r="E31" s="42">
        <v>83.26</v>
      </c>
      <c r="F31" s="42">
        <v>1</v>
      </c>
      <c r="G31" s="42">
        <v>886</v>
      </c>
      <c r="H31" s="42">
        <v>69</v>
      </c>
      <c r="I31" s="42">
        <v>27.69</v>
      </c>
      <c r="J31" s="42">
        <v>109.79</v>
      </c>
      <c r="K31" s="42">
        <v>31</v>
      </c>
      <c r="L31" s="42">
        <v>250000</v>
      </c>
      <c r="M31" s="42">
        <v>575000</v>
      </c>
      <c r="AQ31" s="57">
        <v>32</v>
      </c>
      <c r="AR31" s="59">
        <v>1600000</v>
      </c>
    </row>
    <row r="32" spans="1:44" x14ac:dyDescent="0.35">
      <c r="A32" s="42" t="s">
        <v>170</v>
      </c>
      <c r="B32" s="42" t="s">
        <v>190</v>
      </c>
      <c r="C32" s="42">
        <v>0</v>
      </c>
      <c r="D32" s="42">
        <v>49</v>
      </c>
      <c r="E32" s="42">
        <v>87.5</v>
      </c>
      <c r="F32" s="42">
        <v>0</v>
      </c>
      <c r="G32" s="42">
        <v>836</v>
      </c>
      <c r="H32" s="42">
        <v>42</v>
      </c>
      <c r="I32" s="42">
        <v>25.33</v>
      </c>
      <c r="J32" s="42">
        <v>119.6</v>
      </c>
      <c r="K32" s="42">
        <v>32</v>
      </c>
      <c r="L32" s="42">
        <v>100000</v>
      </c>
      <c r="M32" s="42">
        <v>1600000</v>
      </c>
      <c r="AQ32" s="58">
        <v>29</v>
      </c>
      <c r="AR32" s="60">
        <v>500000</v>
      </c>
    </row>
    <row r="33" spans="1:44" x14ac:dyDescent="0.35">
      <c r="A33" s="42" t="s">
        <v>181</v>
      </c>
      <c r="B33" s="42" t="s">
        <v>191</v>
      </c>
      <c r="C33" s="42">
        <v>146</v>
      </c>
      <c r="D33" s="42">
        <v>2037</v>
      </c>
      <c r="E33" s="42">
        <v>80.48</v>
      </c>
      <c r="F33" s="42">
        <v>1</v>
      </c>
      <c r="G33" s="42">
        <v>745</v>
      </c>
      <c r="H33" s="42">
        <v>78</v>
      </c>
      <c r="I33" s="42">
        <v>31.04</v>
      </c>
      <c r="J33" s="42">
        <v>132.09</v>
      </c>
      <c r="K33" s="42">
        <v>29</v>
      </c>
      <c r="L33" s="42">
        <v>100000</v>
      </c>
      <c r="M33" s="42">
        <v>500000</v>
      </c>
      <c r="AQ33" s="57">
        <v>9</v>
      </c>
      <c r="AR33" s="59">
        <v>250000</v>
      </c>
    </row>
    <row r="34" spans="1:44" x14ac:dyDescent="0.35">
      <c r="A34" s="42" t="s">
        <v>159</v>
      </c>
      <c r="B34" s="42" t="s">
        <v>191</v>
      </c>
      <c r="C34" s="42">
        <v>8042</v>
      </c>
      <c r="D34" s="42">
        <v>6598</v>
      </c>
      <c r="E34" s="42">
        <v>81.58</v>
      </c>
      <c r="F34" s="42">
        <v>1</v>
      </c>
      <c r="G34" s="42">
        <v>739</v>
      </c>
      <c r="H34" s="42">
        <v>91</v>
      </c>
      <c r="I34" s="42">
        <v>28.42</v>
      </c>
      <c r="J34" s="42">
        <v>110.63</v>
      </c>
      <c r="K34" s="42">
        <v>9</v>
      </c>
      <c r="L34" s="42">
        <v>250000</v>
      </c>
      <c r="M34" s="42">
        <v>250000</v>
      </c>
      <c r="AQ34" s="58">
        <v>30</v>
      </c>
      <c r="AR34" s="60">
        <v>1550000</v>
      </c>
    </row>
    <row r="35" spans="1:44" x14ac:dyDescent="0.35">
      <c r="A35" s="42" t="s">
        <v>139</v>
      </c>
      <c r="B35" s="42" t="s">
        <v>191</v>
      </c>
      <c r="C35" s="42">
        <v>6654</v>
      </c>
      <c r="D35" s="42">
        <v>4184</v>
      </c>
      <c r="E35" s="42">
        <v>86.76</v>
      </c>
      <c r="F35" s="42">
        <v>1</v>
      </c>
      <c r="G35" s="42">
        <v>634</v>
      </c>
      <c r="H35" s="42">
        <v>103</v>
      </c>
      <c r="I35" s="42">
        <v>42.27</v>
      </c>
      <c r="J35" s="42">
        <v>141.19999999999999</v>
      </c>
      <c r="K35" s="42">
        <v>30</v>
      </c>
      <c r="L35" s="42">
        <v>1350000</v>
      </c>
      <c r="M35" s="42">
        <v>1550000</v>
      </c>
      <c r="AQ35" s="57">
        <v>5</v>
      </c>
      <c r="AR35" s="59">
        <v>375000</v>
      </c>
    </row>
    <row r="36" spans="1:44" x14ac:dyDescent="0.35">
      <c r="A36" s="42" t="s">
        <v>108</v>
      </c>
      <c r="B36" s="42" t="s">
        <v>190</v>
      </c>
      <c r="C36" s="42">
        <v>8781</v>
      </c>
      <c r="D36" s="42">
        <v>2338</v>
      </c>
      <c r="E36" s="42">
        <v>71.23</v>
      </c>
      <c r="F36" s="42">
        <v>1</v>
      </c>
      <c r="G36" s="42">
        <v>282</v>
      </c>
      <c r="H36" s="42">
        <v>52</v>
      </c>
      <c r="I36" s="42">
        <v>15.67</v>
      </c>
      <c r="J36" s="42">
        <v>105.62</v>
      </c>
      <c r="K36" s="42">
        <v>5</v>
      </c>
      <c r="L36" s="42">
        <v>150000</v>
      </c>
      <c r="M36" s="42">
        <v>375000</v>
      </c>
      <c r="AQ36" s="58">
        <v>8</v>
      </c>
      <c r="AR36" s="60">
        <v>200000</v>
      </c>
    </row>
    <row r="37" spans="1:44" x14ac:dyDescent="0.35">
      <c r="A37" s="42" t="s">
        <v>103</v>
      </c>
      <c r="B37" s="42" t="s">
        <v>191</v>
      </c>
      <c r="C37" s="42">
        <v>4188</v>
      </c>
      <c r="D37" s="42">
        <v>1324</v>
      </c>
      <c r="E37" s="42">
        <v>68.739999999999995</v>
      </c>
      <c r="F37" s="42">
        <v>0</v>
      </c>
      <c r="G37" s="42">
        <v>241</v>
      </c>
      <c r="H37" s="42">
        <v>75</v>
      </c>
      <c r="I37" s="42">
        <v>24.1</v>
      </c>
      <c r="J37" s="42">
        <v>129.57</v>
      </c>
      <c r="K37" s="42">
        <v>8</v>
      </c>
      <c r="L37" s="42">
        <v>200000</v>
      </c>
      <c r="M37" s="42">
        <v>200000</v>
      </c>
      <c r="AQ37" s="57">
        <v>6</v>
      </c>
      <c r="AR37" s="59">
        <v>675000</v>
      </c>
    </row>
    <row r="38" spans="1:44" x14ac:dyDescent="0.35">
      <c r="A38" s="42" t="s">
        <v>96</v>
      </c>
      <c r="B38" s="42" t="s">
        <v>190</v>
      </c>
      <c r="C38" s="42">
        <v>624</v>
      </c>
      <c r="D38" s="42">
        <v>2753</v>
      </c>
      <c r="E38" s="42">
        <v>72.03</v>
      </c>
      <c r="F38" s="42">
        <v>0</v>
      </c>
      <c r="G38" s="42">
        <v>259</v>
      </c>
      <c r="H38" s="42">
        <v>34</v>
      </c>
      <c r="I38" s="42">
        <v>14.39</v>
      </c>
      <c r="J38" s="42">
        <v>103.6</v>
      </c>
      <c r="K38" s="42">
        <v>6</v>
      </c>
      <c r="L38" s="42">
        <v>125000</v>
      </c>
      <c r="M38" s="42">
        <v>675000</v>
      </c>
      <c r="AQ38" s="58">
        <v>12</v>
      </c>
      <c r="AR38" s="60">
        <v>50000</v>
      </c>
    </row>
    <row r="39" spans="1:44" x14ac:dyDescent="0.35">
      <c r="A39" s="42" t="s">
        <v>141</v>
      </c>
      <c r="B39" s="42" t="s">
        <v>191</v>
      </c>
      <c r="C39" s="42">
        <v>0</v>
      </c>
      <c r="D39" s="42">
        <v>0</v>
      </c>
      <c r="E39" s="42">
        <v>0</v>
      </c>
      <c r="F39" s="42">
        <v>0</v>
      </c>
      <c r="G39" s="42">
        <v>244</v>
      </c>
      <c r="H39" s="42">
        <v>79</v>
      </c>
      <c r="I39" s="42">
        <v>27.11</v>
      </c>
      <c r="J39" s="42">
        <v>130.47999999999999</v>
      </c>
      <c r="K39" s="42">
        <v>12</v>
      </c>
      <c r="L39" s="42">
        <v>20000</v>
      </c>
      <c r="M39" s="42">
        <v>50000</v>
      </c>
      <c r="AQ39" s="57">
        <v>3</v>
      </c>
      <c r="AR39" s="59">
        <v>350000</v>
      </c>
    </row>
    <row r="40" spans="1:44" x14ac:dyDescent="0.35">
      <c r="A40" s="42" t="s">
        <v>70</v>
      </c>
      <c r="B40" s="42" t="s">
        <v>191</v>
      </c>
      <c r="C40" s="42">
        <v>7172</v>
      </c>
      <c r="D40" s="42">
        <v>8037</v>
      </c>
      <c r="E40" s="42">
        <v>71.489999999999995</v>
      </c>
      <c r="F40" s="42">
        <v>1</v>
      </c>
      <c r="G40" s="42">
        <v>196</v>
      </c>
      <c r="H40" s="42">
        <v>45</v>
      </c>
      <c r="I40" s="42">
        <v>21.77</v>
      </c>
      <c r="J40" s="42">
        <v>118.78</v>
      </c>
      <c r="K40" s="42">
        <v>3</v>
      </c>
      <c r="L40" s="42">
        <v>350000</v>
      </c>
      <c r="M40" s="42">
        <v>350000</v>
      </c>
      <c r="AQ40" s="58">
        <v>6</v>
      </c>
      <c r="AR40" s="60">
        <v>100000</v>
      </c>
    </row>
    <row r="41" spans="1:44" x14ac:dyDescent="0.35">
      <c r="A41" s="42" t="s">
        <v>119</v>
      </c>
      <c r="B41" s="42" t="s">
        <v>191</v>
      </c>
      <c r="C41" s="42">
        <v>2173</v>
      </c>
      <c r="D41" s="42">
        <v>2763</v>
      </c>
      <c r="E41" s="42">
        <v>75.099999999999994</v>
      </c>
      <c r="F41" s="42">
        <v>1</v>
      </c>
      <c r="G41" s="42">
        <v>117</v>
      </c>
      <c r="H41" s="42">
        <v>47</v>
      </c>
      <c r="I41" s="42">
        <v>16.71</v>
      </c>
      <c r="J41" s="42">
        <v>144.44</v>
      </c>
      <c r="K41" s="42">
        <v>6</v>
      </c>
      <c r="L41" s="42">
        <v>100000</v>
      </c>
      <c r="M41" s="42">
        <v>100000</v>
      </c>
      <c r="AQ41" s="57">
        <v>1</v>
      </c>
      <c r="AR41" s="59">
        <v>100000</v>
      </c>
    </row>
    <row r="42" spans="1:44" x14ac:dyDescent="0.35">
      <c r="A42" s="42" t="s">
        <v>156</v>
      </c>
      <c r="B42" s="42" t="s">
        <v>191</v>
      </c>
      <c r="C42" s="42">
        <v>537</v>
      </c>
      <c r="D42" s="42">
        <v>1587</v>
      </c>
      <c r="E42" s="42">
        <v>70.400000000000006</v>
      </c>
      <c r="F42" s="42">
        <v>0</v>
      </c>
      <c r="G42" s="42">
        <v>40</v>
      </c>
      <c r="H42" s="42">
        <v>23</v>
      </c>
      <c r="I42" s="42">
        <v>20</v>
      </c>
      <c r="J42" s="42">
        <v>153.84</v>
      </c>
      <c r="K42" s="42">
        <v>1</v>
      </c>
      <c r="L42" s="42">
        <v>100000</v>
      </c>
      <c r="M42" s="42">
        <v>100000</v>
      </c>
      <c r="AQ42" s="58">
        <v>1</v>
      </c>
      <c r="AR42" s="60">
        <v>225000</v>
      </c>
    </row>
    <row r="43" spans="1:44" x14ac:dyDescent="0.35">
      <c r="A43" s="42" t="s">
        <v>148</v>
      </c>
      <c r="B43" s="42" t="s">
        <v>191</v>
      </c>
      <c r="C43" s="42">
        <v>5842</v>
      </c>
      <c r="D43" s="42">
        <v>5644</v>
      </c>
      <c r="E43" s="42">
        <v>75.760000000000005</v>
      </c>
      <c r="F43" s="42">
        <v>0</v>
      </c>
      <c r="G43" s="42">
        <v>73</v>
      </c>
      <c r="H43" s="42">
        <v>31</v>
      </c>
      <c r="I43" s="42">
        <v>18.25</v>
      </c>
      <c r="J43" s="42">
        <v>97.33</v>
      </c>
      <c r="K43" s="42">
        <v>1</v>
      </c>
      <c r="L43" s="42">
        <v>225000</v>
      </c>
      <c r="M43" s="42">
        <v>225000</v>
      </c>
      <c r="AQ43" s="57">
        <v>0</v>
      </c>
      <c r="AR43" s="59">
        <v>50000</v>
      </c>
    </row>
    <row r="44" spans="1:44" x14ac:dyDescent="0.35">
      <c r="A44" s="42" t="s">
        <v>41</v>
      </c>
      <c r="B44" s="42" t="s">
        <v>191</v>
      </c>
      <c r="C44" s="42">
        <v>0</v>
      </c>
      <c r="D44" s="42">
        <v>172</v>
      </c>
      <c r="E44" s="42">
        <v>72.260000000000005</v>
      </c>
      <c r="F44" s="42">
        <v>1</v>
      </c>
      <c r="G44" s="42">
        <v>63</v>
      </c>
      <c r="H44" s="42">
        <v>48</v>
      </c>
      <c r="I44" s="42">
        <v>21</v>
      </c>
      <c r="J44" s="42">
        <v>95.45</v>
      </c>
      <c r="K44" s="42">
        <v>0</v>
      </c>
      <c r="L44" s="42">
        <v>50000</v>
      </c>
      <c r="M44" s="42">
        <v>50000</v>
      </c>
      <c r="AQ44" s="58">
        <v>2</v>
      </c>
      <c r="AR44" s="60">
        <v>750000</v>
      </c>
    </row>
    <row r="45" spans="1:44" x14ac:dyDescent="0.35">
      <c r="A45" s="42" t="s">
        <v>182</v>
      </c>
      <c r="B45" s="42" t="s">
        <v>190</v>
      </c>
      <c r="C45" s="42">
        <v>0</v>
      </c>
      <c r="D45" s="42">
        <v>0</v>
      </c>
      <c r="E45" s="42">
        <v>0</v>
      </c>
      <c r="F45" s="42">
        <v>0</v>
      </c>
      <c r="G45" s="42">
        <v>49</v>
      </c>
      <c r="H45" s="42">
        <v>16</v>
      </c>
      <c r="I45" s="42">
        <v>9.8000000000000007</v>
      </c>
      <c r="J45" s="42">
        <v>125.64</v>
      </c>
      <c r="K45" s="42">
        <v>2</v>
      </c>
      <c r="L45" s="42">
        <v>50000</v>
      </c>
      <c r="M45" s="42">
        <v>750000</v>
      </c>
      <c r="AQ45" s="57">
        <v>1</v>
      </c>
      <c r="AR45" s="59">
        <v>400000</v>
      </c>
    </row>
    <row r="46" spans="1:44" x14ac:dyDescent="0.35">
      <c r="A46" s="42" t="s">
        <v>142</v>
      </c>
      <c r="B46" s="42" t="s">
        <v>191</v>
      </c>
      <c r="C46" s="42">
        <v>13218</v>
      </c>
      <c r="D46" s="42">
        <v>13704</v>
      </c>
      <c r="E46" s="42">
        <v>80.39</v>
      </c>
      <c r="F46" s="42">
        <v>1</v>
      </c>
      <c r="G46" s="42">
        <v>39</v>
      </c>
      <c r="H46" s="42">
        <v>20</v>
      </c>
      <c r="I46" s="42">
        <v>9.75</v>
      </c>
      <c r="J46" s="42">
        <v>73.58</v>
      </c>
      <c r="K46" s="42">
        <v>1</v>
      </c>
      <c r="L46" s="42">
        <v>335000</v>
      </c>
      <c r="M46" s="42">
        <v>400000</v>
      </c>
      <c r="AQ46" s="58">
        <v>0</v>
      </c>
      <c r="AR46" s="60">
        <v>200000</v>
      </c>
    </row>
    <row r="47" spans="1:44" x14ac:dyDescent="0.35">
      <c r="A47" s="42" t="s">
        <v>54</v>
      </c>
      <c r="B47" s="42" t="s">
        <v>191</v>
      </c>
      <c r="C47" s="42">
        <v>9918</v>
      </c>
      <c r="D47" s="42">
        <v>8778</v>
      </c>
      <c r="E47" s="42">
        <v>70.739999999999995</v>
      </c>
      <c r="F47" s="42">
        <v>1</v>
      </c>
      <c r="G47" s="42">
        <v>25</v>
      </c>
      <c r="H47" s="42">
        <v>16</v>
      </c>
      <c r="I47" s="42">
        <v>8.33</v>
      </c>
      <c r="J47" s="42">
        <v>80.64</v>
      </c>
      <c r="K47" s="42">
        <v>0</v>
      </c>
      <c r="L47" s="42">
        <v>200000</v>
      </c>
      <c r="M47" s="42">
        <v>200000</v>
      </c>
      <c r="AQ47" s="57">
        <v>0</v>
      </c>
      <c r="AR47" s="59">
        <v>225000</v>
      </c>
    </row>
    <row r="48" spans="1:44" x14ac:dyDescent="0.35">
      <c r="A48" s="42" t="s">
        <v>183</v>
      </c>
      <c r="B48" s="42" t="s">
        <v>191</v>
      </c>
      <c r="C48" s="42">
        <v>6398</v>
      </c>
      <c r="D48" s="42">
        <v>6814</v>
      </c>
      <c r="E48" s="42">
        <v>75.78</v>
      </c>
      <c r="F48" s="42">
        <v>1</v>
      </c>
      <c r="G48" s="42">
        <v>3</v>
      </c>
      <c r="H48" s="42">
        <v>3</v>
      </c>
      <c r="I48" s="42">
        <v>3</v>
      </c>
      <c r="J48" s="42">
        <v>42.85</v>
      </c>
      <c r="K48" s="42">
        <v>0</v>
      </c>
      <c r="L48" s="42">
        <v>225000</v>
      </c>
      <c r="M48" s="42">
        <v>225000</v>
      </c>
    </row>
    <row r="54" spans="1:28" ht="28.5" x14ac:dyDescent="0.65">
      <c r="A54" s="54" t="s">
        <v>373</v>
      </c>
      <c r="B54" s="48"/>
      <c r="C54" s="48"/>
      <c r="D54" s="48"/>
    </row>
    <row r="56" spans="1:28" ht="23.5" x14ac:dyDescent="0.55000000000000004">
      <c r="B56" s="56" t="s">
        <v>283</v>
      </c>
      <c r="E56" s="55" t="s">
        <v>372</v>
      </c>
      <c r="F56" s="48"/>
    </row>
    <row r="57" spans="1:28" ht="15" thickBot="1" x14ac:dyDescent="0.4"/>
    <row r="58" spans="1:28" x14ac:dyDescent="0.35">
      <c r="B58" s="44" t="s">
        <v>284</v>
      </c>
      <c r="C58" s="44"/>
    </row>
    <row r="59" spans="1:28" x14ac:dyDescent="0.35">
      <c r="B59" s="42" t="s">
        <v>285</v>
      </c>
      <c r="C59" s="42">
        <v>0.52919886313798736</v>
      </c>
      <c r="E59" s="48" t="s">
        <v>327</v>
      </c>
      <c r="G59" s="47" t="s">
        <v>374</v>
      </c>
      <c r="H59" s="48">
        <f>CORREL(Table4[SIXERS],Table4[SOLD PRICE])</f>
        <v>0.5291988631379877</v>
      </c>
    </row>
    <row r="60" spans="1:28" x14ac:dyDescent="0.35">
      <c r="B60" s="42" t="s">
        <v>286</v>
      </c>
      <c r="C60" s="48">
        <v>0.28005143674653826</v>
      </c>
      <c r="T60"/>
      <c r="U60"/>
      <c r="V60"/>
      <c r="W60"/>
      <c r="X60"/>
      <c r="Y60"/>
      <c r="Z60"/>
      <c r="AA60"/>
      <c r="AB60"/>
    </row>
    <row r="61" spans="1:28" x14ac:dyDescent="0.35">
      <c r="B61" s="42" t="s">
        <v>287</v>
      </c>
      <c r="C61" s="42">
        <v>0.26059336746941764</v>
      </c>
    </row>
    <row r="62" spans="1:28" x14ac:dyDescent="0.35">
      <c r="B62" s="42" t="s">
        <v>236</v>
      </c>
      <c r="C62" s="42">
        <v>449058.54431490984</v>
      </c>
    </row>
    <row r="63" spans="1:28" ht="15" thickBot="1" x14ac:dyDescent="0.4">
      <c r="B63" s="45" t="s">
        <v>288</v>
      </c>
      <c r="C63" s="45">
        <v>39</v>
      </c>
    </row>
    <row r="65" spans="2:8" ht="15" thickBot="1" x14ac:dyDescent="0.4">
      <c r="B65" s="42" t="s">
        <v>289</v>
      </c>
    </row>
    <row r="66" spans="2:8" x14ac:dyDescent="0.35">
      <c r="B66" s="46"/>
      <c r="C66" s="46" t="s">
        <v>294</v>
      </c>
      <c r="D66" s="46" t="s">
        <v>295</v>
      </c>
      <c r="E66" s="46" t="s">
        <v>296</v>
      </c>
      <c r="F66" s="46" t="s">
        <v>297</v>
      </c>
      <c r="G66" s="46" t="s">
        <v>298</v>
      </c>
    </row>
    <row r="67" spans="2:8" x14ac:dyDescent="0.35">
      <c r="B67" s="42" t="s">
        <v>290</v>
      </c>
      <c r="C67" s="42">
        <v>1</v>
      </c>
      <c r="D67" s="42">
        <v>2902311269521.2314</v>
      </c>
      <c r="E67" s="42">
        <v>2902311269521.2314</v>
      </c>
      <c r="F67" s="42">
        <v>14.392560369585672</v>
      </c>
      <c r="G67" s="42">
        <v>5.323991849282637E-4</v>
      </c>
    </row>
    <row r="68" spans="2:8" x14ac:dyDescent="0.35">
      <c r="B68" s="42" t="s">
        <v>291</v>
      </c>
      <c r="C68" s="42">
        <v>37</v>
      </c>
      <c r="D68" s="42">
        <v>7461182320222.3564</v>
      </c>
      <c r="E68" s="42">
        <v>201653576222.22586</v>
      </c>
    </row>
    <row r="69" spans="2:8" ht="15" thickBot="1" x14ac:dyDescent="0.4">
      <c r="B69" s="45" t="s">
        <v>292</v>
      </c>
      <c r="C69" s="45">
        <v>38</v>
      </c>
      <c r="D69" s="45">
        <v>10363493589743.588</v>
      </c>
      <c r="E69" s="45"/>
      <c r="F69" s="45"/>
    </row>
    <row r="70" spans="2:8" ht="15" thickBot="1" x14ac:dyDescent="0.4"/>
    <row r="71" spans="2:8" x14ac:dyDescent="0.35">
      <c r="B71" s="46"/>
      <c r="C71" s="46" t="s">
        <v>299</v>
      </c>
      <c r="D71" s="46" t="s">
        <v>236</v>
      </c>
      <c r="E71" s="46" t="s">
        <v>300</v>
      </c>
      <c r="F71" s="46" t="s">
        <v>301</v>
      </c>
    </row>
    <row r="72" spans="2:8" x14ac:dyDescent="0.35">
      <c r="B72" s="42" t="s">
        <v>293</v>
      </c>
      <c r="C72" s="48">
        <v>327867.71885974362</v>
      </c>
      <c r="D72" s="42">
        <v>110752.8888671693</v>
      </c>
      <c r="E72" s="42">
        <v>2.960353650485537</v>
      </c>
      <c r="F72" s="42">
        <v>5.3370774392192868E-3</v>
      </c>
    </row>
    <row r="73" spans="2:8" ht="15" thickBot="1" x14ac:dyDescent="0.4">
      <c r="B73" s="45" t="s">
        <v>306</v>
      </c>
      <c r="C73" s="61">
        <v>11258.49951623306</v>
      </c>
      <c r="D73" s="45">
        <v>2967.6418273623517</v>
      </c>
      <c r="E73" s="45">
        <v>3.7937528081815874</v>
      </c>
      <c r="F73" s="61">
        <v>5.323991849282612E-4</v>
      </c>
    </row>
    <row r="77" spans="2:8" x14ac:dyDescent="0.35">
      <c r="B77" s="48" t="s">
        <v>283</v>
      </c>
      <c r="E77" s="48" t="s">
        <v>328</v>
      </c>
    </row>
    <row r="78" spans="2:8" ht="15" thickBot="1" x14ac:dyDescent="0.4"/>
    <row r="79" spans="2:8" x14ac:dyDescent="0.35">
      <c r="B79" s="44" t="s">
        <v>284</v>
      </c>
      <c r="C79" s="44"/>
    </row>
    <row r="80" spans="2:8" x14ac:dyDescent="0.35">
      <c r="B80" s="42" t="s">
        <v>285</v>
      </c>
      <c r="C80" s="42">
        <v>0.50883929769914105</v>
      </c>
      <c r="G80" s="47" t="s">
        <v>374</v>
      </c>
      <c r="H80" s="48">
        <v>0.51</v>
      </c>
    </row>
    <row r="81" spans="2:7" x14ac:dyDescent="0.35">
      <c r="B81" s="42" t="s">
        <v>286</v>
      </c>
      <c r="C81" s="48">
        <v>0.25891743088295505</v>
      </c>
      <c r="E81" s="48" t="s">
        <v>348</v>
      </c>
    </row>
    <row r="82" spans="2:7" x14ac:dyDescent="0.35">
      <c r="B82" s="42" t="s">
        <v>287</v>
      </c>
      <c r="C82" s="42">
        <v>0.23888817225817005</v>
      </c>
    </row>
    <row r="83" spans="2:7" x14ac:dyDescent="0.35">
      <c r="B83" s="42" t="s">
        <v>236</v>
      </c>
      <c r="C83" s="42">
        <v>455601.90228452277</v>
      </c>
    </row>
    <row r="84" spans="2:7" ht="15" thickBot="1" x14ac:dyDescent="0.4">
      <c r="B84" s="45" t="s">
        <v>288</v>
      </c>
      <c r="C84" s="61">
        <v>39</v>
      </c>
    </row>
    <row r="86" spans="2:7" ht="15" thickBot="1" x14ac:dyDescent="0.4">
      <c r="B86" s="42" t="s">
        <v>289</v>
      </c>
    </row>
    <row r="87" spans="2:7" x14ac:dyDescent="0.35">
      <c r="B87" s="46"/>
      <c r="C87" s="46" t="s">
        <v>294</v>
      </c>
      <c r="D87" s="46" t="s">
        <v>295</v>
      </c>
      <c r="E87" s="46" t="s">
        <v>296</v>
      </c>
      <c r="F87" s="46" t="s">
        <v>297</v>
      </c>
      <c r="G87" s="46" t="s">
        <v>298</v>
      </c>
    </row>
    <row r="88" spans="2:7" x14ac:dyDescent="0.35">
      <c r="B88" s="42" t="s">
        <v>290</v>
      </c>
      <c r="C88" s="42">
        <v>1</v>
      </c>
      <c r="D88" s="42">
        <v>2683289135228.3828</v>
      </c>
      <c r="E88" s="42">
        <v>2683289135228.3828</v>
      </c>
      <c r="F88" s="42">
        <v>12.926960290110804</v>
      </c>
      <c r="G88" s="48">
        <v>9.4021883694791369E-4</v>
      </c>
    </row>
    <row r="89" spans="2:7" x14ac:dyDescent="0.35">
      <c r="B89" s="42" t="s">
        <v>291</v>
      </c>
      <c r="C89" s="42">
        <v>37</v>
      </c>
      <c r="D89" s="42">
        <v>7680204454515.2051</v>
      </c>
      <c r="E89" s="42">
        <v>207573093365.27582</v>
      </c>
    </row>
    <row r="90" spans="2:7" ht="15" thickBot="1" x14ac:dyDescent="0.4">
      <c r="B90" s="45" t="s">
        <v>292</v>
      </c>
      <c r="C90" s="45">
        <v>38</v>
      </c>
      <c r="D90" s="45">
        <v>10363493589743.588</v>
      </c>
      <c r="E90" s="45"/>
      <c r="F90" s="45"/>
    </row>
    <row r="91" spans="2:7" ht="15" thickBot="1" x14ac:dyDescent="0.4"/>
    <row r="92" spans="2:7" x14ac:dyDescent="0.35">
      <c r="B92" s="46"/>
      <c r="C92" s="46" t="s">
        <v>299</v>
      </c>
      <c r="D92" s="46" t="s">
        <v>236</v>
      </c>
      <c r="E92" s="46" t="s">
        <v>300</v>
      </c>
      <c r="F92" s="46" t="s">
        <v>301</v>
      </c>
    </row>
    <row r="93" spans="2:7" x14ac:dyDescent="0.35">
      <c r="B93" s="42" t="s">
        <v>293</v>
      </c>
      <c r="C93" s="42">
        <v>293412.62993886322</v>
      </c>
      <c r="D93" s="42">
        <v>122547.2143376935</v>
      </c>
      <c r="E93" s="42">
        <v>2.3942823304847196</v>
      </c>
      <c r="F93" s="42">
        <v>2.1834071084079292E-2</v>
      </c>
    </row>
    <row r="94" spans="2:7" ht="15" thickBot="1" x14ac:dyDescent="0.4">
      <c r="B94" s="45" t="s">
        <v>306</v>
      </c>
      <c r="C94" s="45">
        <v>390.72098458794841</v>
      </c>
      <c r="D94" s="45">
        <v>108.67221754877642</v>
      </c>
      <c r="E94" s="45">
        <v>3.5954082230131843</v>
      </c>
      <c r="F94" s="45">
        <v>9.4021883694790534E-4</v>
      </c>
    </row>
    <row r="97" spans="2:7" x14ac:dyDescent="0.35">
      <c r="B97" s="48" t="s">
        <v>283</v>
      </c>
      <c r="E97" s="48" t="s">
        <v>329</v>
      </c>
    </row>
    <row r="98" spans="2:7" ht="15" thickBot="1" x14ac:dyDescent="0.4"/>
    <row r="99" spans="2:7" x14ac:dyDescent="0.35">
      <c r="B99" s="44" t="s">
        <v>284</v>
      </c>
      <c r="C99" s="44"/>
    </row>
    <row r="100" spans="2:7" x14ac:dyDescent="0.35">
      <c r="B100" s="42" t="s">
        <v>285</v>
      </c>
      <c r="C100" s="42">
        <v>0.33503598334709256</v>
      </c>
    </row>
    <row r="101" spans="2:7" x14ac:dyDescent="0.35">
      <c r="B101" s="42" t="s">
        <v>286</v>
      </c>
      <c r="C101" s="48">
        <v>0.11224911013735329</v>
      </c>
    </row>
    <row r="102" spans="2:7" x14ac:dyDescent="0.35">
      <c r="B102" s="42" t="s">
        <v>287</v>
      </c>
      <c r="C102" s="42">
        <v>8.8255842843768265E-2</v>
      </c>
    </row>
    <row r="103" spans="2:7" x14ac:dyDescent="0.35">
      <c r="B103" s="42" t="s">
        <v>236</v>
      </c>
      <c r="C103" s="42">
        <v>498652.25537850836</v>
      </c>
    </row>
    <row r="104" spans="2:7" ht="15" thickBot="1" x14ac:dyDescent="0.4">
      <c r="B104" s="45" t="s">
        <v>288</v>
      </c>
      <c r="C104" s="61">
        <v>39</v>
      </c>
    </row>
    <row r="106" spans="2:7" ht="15" thickBot="1" x14ac:dyDescent="0.4">
      <c r="B106" s="42" t="s">
        <v>289</v>
      </c>
    </row>
    <row r="107" spans="2:7" x14ac:dyDescent="0.35">
      <c r="B107" s="46"/>
      <c r="C107" s="46" t="s">
        <v>294</v>
      </c>
      <c r="D107" s="46" t="s">
        <v>295</v>
      </c>
      <c r="E107" s="46" t="s">
        <v>296</v>
      </c>
      <c r="F107" s="46" t="s">
        <v>297</v>
      </c>
      <c r="G107" s="46" t="s">
        <v>298</v>
      </c>
    </row>
    <row r="108" spans="2:7" x14ac:dyDescent="0.35">
      <c r="B108" s="42" t="s">
        <v>290</v>
      </c>
      <c r="C108" s="42">
        <v>1</v>
      </c>
      <c r="D108" s="42">
        <v>1163292933362.8828</v>
      </c>
      <c r="E108" s="42">
        <v>1163292933362.8828</v>
      </c>
      <c r="F108" s="42">
        <v>4.6783586730334443</v>
      </c>
      <c r="G108" s="48">
        <v>3.7077732051302693E-2</v>
      </c>
    </row>
    <row r="109" spans="2:7" x14ac:dyDescent="0.35">
      <c r="B109" s="42" t="s">
        <v>291</v>
      </c>
      <c r="C109" s="42">
        <v>37</v>
      </c>
      <c r="D109" s="42">
        <v>9200200656380.7051</v>
      </c>
      <c r="E109" s="42">
        <v>248654071794.07312</v>
      </c>
    </row>
    <row r="110" spans="2:7" ht="15" thickBot="1" x14ac:dyDescent="0.4">
      <c r="B110" s="45" t="s">
        <v>292</v>
      </c>
      <c r="C110" s="45">
        <v>38</v>
      </c>
      <c r="D110" s="45">
        <v>10363493589743.588</v>
      </c>
      <c r="E110" s="45"/>
      <c r="F110" s="45"/>
    </row>
    <row r="111" spans="2:7" ht="15" thickBot="1" x14ac:dyDescent="0.4"/>
    <row r="112" spans="2:7" x14ac:dyDescent="0.35">
      <c r="B112" s="46"/>
      <c r="C112" s="46" t="s">
        <v>299</v>
      </c>
      <c r="D112" s="46" t="s">
        <v>236</v>
      </c>
      <c r="E112" s="46" t="s">
        <v>300</v>
      </c>
      <c r="F112" s="46" t="s">
        <v>301</v>
      </c>
    </row>
    <row r="113" spans="2:7" x14ac:dyDescent="0.35">
      <c r="B113" s="42" t="s">
        <v>293</v>
      </c>
      <c r="C113" s="42">
        <v>138731.76966570254</v>
      </c>
      <c r="D113" s="42">
        <v>248374.70271138145</v>
      </c>
      <c r="E113" s="42">
        <v>0.55855837229491456</v>
      </c>
      <c r="F113" s="42">
        <v>0.57982802141720946</v>
      </c>
    </row>
    <row r="114" spans="2:7" ht="15" thickBot="1" x14ac:dyDescent="0.4">
      <c r="B114" s="45" t="s">
        <v>306</v>
      </c>
      <c r="C114" s="61">
        <v>19550.311870473302</v>
      </c>
      <c r="D114" s="45">
        <v>9038.7199867726922</v>
      </c>
      <c r="E114" s="45">
        <v>2.1629513801825175</v>
      </c>
      <c r="F114" s="45">
        <v>3.7077732051302492E-2</v>
      </c>
    </row>
    <row r="116" spans="2:7" x14ac:dyDescent="0.35">
      <c r="B116" s="48" t="s">
        <v>283</v>
      </c>
      <c r="E116" s="48" t="s">
        <v>346</v>
      </c>
    </row>
    <row r="117" spans="2:7" ht="15" thickBot="1" x14ac:dyDescent="0.4"/>
    <row r="118" spans="2:7" x14ac:dyDescent="0.35">
      <c r="B118" s="44" t="s">
        <v>284</v>
      </c>
      <c r="C118" s="44"/>
    </row>
    <row r="119" spans="2:7" x14ac:dyDescent="0.35">
      <c r="B119" s="42" t="s">
        <v>285</v>
      </c>
      <c r="C119" s="42">
        <v>0.32464076421020621</v>
      </c>
    </row>
    <row r="120" spans="2:7" x14ac:dyDescent="0.35">
      <c r="B120" s="42" t="s">
        <v>286</v>
      </c>
      <c r="C120" s="48">
        <v>0.10539162578698671</v>
      </c>
    </row>
    <row r="121" spans="2:7" x14ac:dyDescent="0.35">
      <c r="B121" s="42" t="s">
        <v>287</v>
      </c>
      <c r="C121" s="42">
        <v>8.121302107852689E-2</v>
      </c>
    </row>
    <row r="122" spans="2:7" x14ac:dyDescent="0.35">
      <c r="B122" s="42" t="s">
        <v>236</v>
      </c>
      <c r="C122" s="42">
        <v>500574.48487219907</v>
      </c>
    </row>
    <row r="123" spans="2:7" ht="15" thickBot="1" x14ac:dyDescent="0.4">
      <c r="B123" s="45" t="s">
        <v>288</v>
      </c>
      <c r="C123" s="61">
        <v>39</v>
      </c>
    </row>
    <row r="125" spans="2:7" ht="15" thickBot="1" x14ac:dyDescent="0.4">
      <c r="B125" s="42" t="s">
        <v>289</v>
      </c>
    </row>
    <row r="126" spans="2:7" x14ac:dyDescent="0.35">
      <c r="B126" s="46"/>
      <c r="C126" s="46" t="s">
        <v>294</v>
      </c>
      <c r="D126" s="46" t="s">
        <v>295</v>
      </c>
      <c r="E126" s="46" t="s">
        <v>296</v>
      </c>
      <c r="F126" s="46" t="s">
        <v>297</v>
      </c>
      <c r="G126" s="46" t="s">
        <v>298</v>
      </c>
    </row>
    <row r="127" spans="2:7" x14ac:dyDescent="0.35">
      <c r="B127" s="42" t="s">
        <v>290</v>
      </c>
      <c r="C127" s="42">
        <v>1</v>
      </c>
      <c r="D127" s="42">
        <v>1092225438256.0918</v>
      </c>
      <c r="E127" s="42">
        <v>1092225438256.0918</v>
      </c>
      <c r="F127" s="42">
        <v>4.3588795572687191</v>
      </c>
      <c r="G127" s="48">
        <v>4.37580216163765E-2</v>
      </c>
    </row>
    <row r="128" spans="2:7" x14ac:dyDescent="0.35">
      <c r="B128" s="42" t="s">
        <v>291</v>
      </c>
      <c r="C128" s="42">
        <v>37</v>
      </c>
      <c r="D128" s="42">
        <v>9271268151487.4961</v>
      </c>
      <c r="E128" s="42">
        <v>250574814905.06747</v>
      </c>
    </row>
    <row r="129" spans="2:6" ht="15" thickBot="1" x14ac:dyDescent="0.4">
      <c r="B129" s="45" t="s">
        <v>292</v>
      </c>
      <c r="C129" s="45">
        <v>38</v>
      </c>
      <c r="D129" s="45">
        <v>10363493589743.588</v>
      </c>
      <c r="E129" s="45"/>
      <c r="F129" s="45"/>
    </row>
    <row r="130" spans="2:6" ht="15" thickBot="1" x14ac:dyDescent="0.4"/>
    <row r="131" spans="2:6" x14ac:dyDescent="0.35">
      <c r="B131" s="46"/>
      <c r="C131" s="46" t="s">
        <v>299</v>
      </c>
      <c r="D131" s="46" t="s">
        <v>236</v>
      </c>
      <c r="E131" s="46" t="s">
        <v>300</v>
      </c>
      <c r="F131" s="46" t="s">
        <v>301</v>
      </c>
    </row>
    <row r="132" spans="2:6" x14ac:dyDescent="0.35">
      <c r="B132" s="42" t="s">
        <v>293</v>
      </c>
      <c r="C132" s="42">
        <v>-286591.60423709417</v>
      </c>
      <c r="D132" s="42">
        <v>454499.57460326806</v>
      </c>
      <c r="E132" s="42">
        <v>-0.63056517596800732</v>
      </c>
      <c r="F132" s="42">
        <v>0.53220056037603081</v>
      </c>
    </row>
    <row r="133" spans="2:6" ht="15" thickBot="1" x14ac:dyDescent="0.4">
      <c r="B133" s="45" t="s">
        <v>306</v>
      </c>
      <c r="C133" s="61">
        <v>7803.9729046152042</v>
      </c>
      <c r="D133" s="45">
        <v>3737.9055071931207</v>
      </c>
      <c r="E133" s="45">
        <v>2.0877929871682035</v>
      </c>
      <c r="F133" s="61">
        <v>4.3758021616376278E-2</v>
      </c>
    </row>
    <row r="135" spans="2:6" x14ac:dyDescent="0.35">
      <c r="B135" s="42" t="s">
        <v>283</v>
      </c>
      <c r="E135" s="48" t="s">
        <v>333</v>
      </c>
    </row>
    <row r="136" spans="2:6" ht="15" thickBot="1" x14ac:dyDescent="0.4"/>
    <row r="137" spans="2:6" x14ac:dyDescent="0.35">
      <c r="B137" s="44" t="s">
        <v>284</v>
      </c>
      <c r="C137" s="44"/>
    </row>
    <row r="138" spans="2:6" x14ac:dyDescent="0.35">
      <c r="B138" s="42" t="s">
        <v>285</v>
      </c>
      <c r="C138" s="42">
        <v>0.190155967915631</v>
      </c>
    </row>
    <row r="139" spans="2:6" x14ac:dyDescent="0.35">
      <c r="B139" s="42" t="s">
        <v>286</v>
      </c>
      <c r="C139" s="48">
        <v>3.615929213393048E-2</v>
      </c>
    </row>
    <row r="140" spans="2:6" x14ac:dyDescent="0.35">
      <c r="B140" s="42" t="s">
        <v>287</v>
      </c>
      <c r="C140" s="42">
        <v>1.0109543272685356E-2</v>
      </c>
    </row>
    <row r="141" spans="2:6" x14ac:dyDescent="0.35">
      <c r="B141" s="42" t="s">
        <v>236</v>
      </c>
      <c r="C141" s="42">
        <v>519582.91478641226</v>
      </c>
    </row>
    <row r="142" spans="2:6" ht="15" thickBot="1" x14ac:dyDescent="0.4">
      <c r="B142" s="45" t="s">
        <v>288</v>
      </c>
      <c r="C142" s="61">
        <v>39</v>
      </c>
    </row>
    <row r="144" spans="2:6" ht="15" thickBot="1" x14ac:dyDescent="0.4">
      <c r="B144" s="42" t="s">
        <v>289</v>
      </c>
    </row>
    <row r="145" spans="2:7" x14ac:dyDescent="0.35">
      <c r="B145" s="46"/>
      <c r="C145" s="46" t="s">
        <v>294</v>
      </c>
      <c r="D145" s="46" t="s">
        <v>295</v>
      </c>
      <c r="E145" s="46" t="s">
        <v>296</v>
      </c>
      <c r="F145" s="46" t="s">
        <v>297</v>
      </c>
      <c r="G145" s="46" t="s">
        <v>298</v>
      </c>
    </row>
    <row r="146" spans="2:7" x14ac:dyDescent="0.35">
      <c r="B146" s="42" t="s">
        <v>290</v>
      </c>
      <c r="C146" s="42">
        <v>1</v>
      </c>
      <c r="D146" s="42">
        <v>374736592239.6543</v>
      </c>
      <c r="E146" s="42">
        <v>374736592239.6543</v>
      </c>
      <c r="F146" s="42">
        <v>1.3880860167418192</v>
      </c>
      <c r="G146" s="42">
        <v>0.24625076143872565</v>
      </c>
    </row>
    <row r="147" spans="2:7" x14ac:dyDescent="0.35">
      <c r="B147" s="42" t="s">
        <v>291</v>
      </c>
      <c r="C147" s="42">
        <v>37</v>
      </c>
      <c r="D147" s="42">
        <v>9988756997503.9336</v>
      </c>
      <c r="E147" s="42">
        <v>269966405337.94415</v>
      </c>
    </row>
    <row r="148" spans="2:7" ht="15" thickBot="1" x14ac:dyDescent="0.4">
      <c r="B148" s="45" t="s">
        <v>292</v>
      </c>
      <c r="C148" s="45">
        <v>38</v>
      </c>
      <c r="D148" s="45">
        <v>10363493589743.588</v>
      </c>
      <c r="E148" s="45"/>
      <c r="F148" s="45"/>
    </row>
    <row r="149" spans="2:7" ht="15" thickBot="1" x14ac:dyDescent="0.4"/>
    <row r="150" spans="2:7" x14ac:dyDescent="0.35">
      <c r="B150" s="46"/>
      <c r="C150" s="46" t="s">
        <v>299</v>
      </c>
      <c r="D150" s="46" t="s">
        <v>236</v>
      </c>
      <c r="E150" s="46" t="s">
        <v>300</v>
      </c>
      <c r="F150" s="46" t="s">
        <v>301</v>
      </c>
    </row>
    <row r="151" spans="2:7" x14ac:dyDescent="0.35">
      <c r="B151" s="42" t="s">
        <v>293</v>
      </c>
      <c r="C151" s="42">
        <v>545450.92835293605</v>
      </c>
      <c r="D151" s="42">
        <v>120063.39745494912</v>
      </c>
      <c r="E151" s="42">
        <v>4.5430242681380335</v>
      </c>
      <c r="F151" s="42">
        <v>5.7310835390585414E-5</v>
      </c>
    </row>
    <row r="152" spans="2:7" ht="15" thickBot="1" x14ac:dyDescent="0.4">
      <c r="B152" s="45" t="s">
        <v>306</v>
      </c>
      <c r="C152" s="45">
        <v>22.589957370565632</v>
      </c>
      <c r="D152" s="45">
        <v>19.173757120452727</v>
      </c>
      <c r="E152" s="45">
        <v>1.1781706229327809</v>
      </c>
      <c r="F152" s="61">
        <v>0.24625076143872565</v>
      </c>
    </row>
    <row r="155" spans="2:7" x14ac:dyDescent="0.35">
      <c r="B155" s="42" t="s">
        <v>283</v>
      </c>
      <c r="E155" s="48" t="s">
        <v>347</v>
      </c>
    </row>
    <row r="156" spans="2:7" ht="15" thickBot="1" x14ac:dyDescent="0.4"/>
    <row r="157" spans="2:7" x14ac:dyDescent="0.35">
      <c r="B157" s="44" t="s">
        <v>284</v>
      </c>
      <c r="C157" s="44"/>
    </row>
    <row r="158" spans="2:7" x14ac:dyDescent="0.35">
      <c r="B158" s="42" t="s">
        <v>285</v>
      </c>
      <c r="C158" s="42">
        <v>0.33649529613275003</v>
      </c>
    </row>
    <row r="159" spans="2:7" x14ac:dyDescent="0.35">
      <c r="B159" s="42" t="s">
        <v>286</v>
      </c>
      <c r="C159" s="48">
        <v>0.11322908431946714</v>
      </c>
    </row>
    <row r="160" spans="2:7" x14ac:dyDescent="0.35">
      <c r="B160" s="42" t="s">
        <v>287</v>
      </c>
      <c r="C160" s="42">
        <v>8.9262302814587885E-2</v>
      </c>
    </row>
    <row r="161" spans="2:7" x14ac:dyDescent="0.35">
      <c r="B161" s="42" t="s">
        <v>236</v>
      </c>
      <c r="C161" s="42">
        <v>498376.95220846788</v>
      </c>
    </row>
    <row r="162" spans="2:7" ht="15" thickBot="1" x14ac:dyDescent="0.4">
      <c r="B162" s="45" t="s">
        <v>288</v>
      </c>
      <c r="C162" s="61">
        <v>39</v>
      </c>
    </row>
    <row r="164" spans="2:7" ht="15" thickBot="1" x14ac:dyDescent="0.4">
      <c r="B164" s="42" t="s">
        <v>289</v>
      </c>
    </row>
    <row r="165" spans="2:7" x14ac:dyDescent="0.35">
      <c r="B165" s="46"/>
      <c r="C165" s="46" t="s">
        <v>294</v>
      </c>
      <c r="D165" s="46" t="s">
        <v>295</v>
      </c>
      <c r="E165" s="46" t="s">
        <v>296</v>
      </c>
      <c r="F165" s="46" t="s">
        <v>297</v>
      </c>
      <c r="G165" s="46" t="s">
        <v>298</v>
      </c>
    </row>
    <row r="166" spans="2:7" x14ac:dyDescent="0.35">
      <c r="B166" s="42" t="s">
        <v>290</v>
      </c>
      <c r="C166" s="42">
        <v>1</v>
      </c>
      <c r="D166" s="42">
        <v>1173448889517.334</v>
      </c>
      <c r="E166" s="42">
        <v>1173448889517.334</v>
      </c>
      <c r="F166" s="42">
        <v>4.7244175984337096</v>
      </c>
      <c r="G166" s="48">
        <v>3.6210444340251238E-2</v>
      </c>
    </row>
    <row r="167" spans="2:7" x14ac:dyDescent="0.35">
      <c r="B167" s="42" t="s">
        <v>291</v>
      </c>
      <c r="C167" s="42">
        <v>37</v>
      </c>
      <c r="D167" s="42">
        <v>9190044700226.2539</v>
      </c>
      <c r="E167" s="42">
        <v>248379586492.60147</v>
      </c>
    </row>
    <row r="168" spans="2:7" ht="15" thickBot="1" x14ac:dyDescent="0.4">
      <c r="B168" s="45" t="s">
        <v>292</v>
      </c>
      <c r="C168" s="45">
        <v>38</v>
      </c>
      <c r="D168" s="45">
        <v>10363493589743.588</v>
      </c>
      <c r="E168" s="45"/>
      <c r="F168" s="45"/>
    </row>
    <row r="169" spans="2:7" ht="15" thickBot="1" x14ac:dyDescent="0.4"/>
    <row r="170" spans="2:7" x14ac:dyDescent="0.35">
      <c r="B170" s="46"/>
      <c r="C170" s="46" t="s">
        <v>299</v>
      </c>
      <c r="D170" s="46" t="s">
        <v>236</v>
      </c>
      <c r="E170" s="46" t="s">
        <v>300</v>
      </c>
      <c r="F170" s="46" t="s">
        <v>301</v>
      </c>
    </row>
    <row r="171" spans="2:7" x14ac:dyDescent="0.35">
      <c r="B171" s="42" t="s">
        <v>293</v>
      </c>
      <c r="C171" s="42">
        <v>7198.2797822605353</v>
      </c>
      <c r="D171" s="42">
        <v>305174.72837797791</v>
      </c>
      <c r="E171" s="42">
        <v>2.3587404568261031E-2</v>
      </c>
      <c r="F171" s="42">
        <v>0.98130847247631781</v>
      </c>
    </row>
    <row r="172" spans="2:7" ht="15" thickBot="1" x14ac:dyDescent="0.4">
      <c r="B172" s="45" t="s">
        <v>306</v>
      </c>
      <c r="C172" s="45">
        <v>8599.0615791094988</v>
      </c>
      <c r="D172" s="45">
        <v>3956.1879855080947</v>
      </c>
      <c r="E172" s="45">
        <v>2.1735725427125066</v>
      </c>
      <c r="F172" s="61">
        <v>3.6210444340251134E-2</v>
      </c>
    </row>
    <row r="175" spans="2:7" x14ac:dyDescent="0.35">
      <c r="B175" s="48" t="s">
        <v>283</v>
      </c>
      <c r="F175" s="48" t="s">
        <v>370</v>
      </c>
    </row>
    <row r="176" spans="2:7" ht="15" thickBot="1" x14ac:dyDescent="0.4"/>
    <row r="177" spans="2:42" x14ac:dyDescent="0.35">
      <c r="B177" s="44" t="s">
        <v>284</v>
      </c>
      <c r="C177" s="44"/>
    </row>
    <row r="178" spans="2:42" x14ac:dyDescent="0.35">
      <c r="B178" s="42" t="s">
        <v>285</v>
      </c>
      <c r="C178" s="42">
        <v>2.5543612464675347E-2</v>
      </c>
    </row>
    <row r="179" spans="2:42" x14ac:dyDescent="0.35">
      <c r="B179" s="42" t="s">
        <v>286</v>
      </c>
      <c r="C179" s="48">
        <v>6.5247613774551782E-4</v>
      </c>
    </row>
    <row r="180" spans="2:42" x14ac:dyDescent="0.35">
      <c r="B180" s="42" t="s">
        <v>287</v>
      </c>
      <c r="C180" s="42">
        <v>-2.6356916399072172E-2</v>
      </c>
    </row>
    <row r="181" spans="2:42" x14ac:dyDescent="0.35">
      <c r="B181" s="42" t="s">
        <v>236</v>
      </c>
      <c r="C181" s="42">
        <v>529066.78823961201</v>
      </c>
      <c r="AL181" s="42" t="s">
        <v>283</v>
      </c>
      <c r="AP181" s="42" t="s">
        <v>327</v>
      </c>
    </row>
    <row r="182" spans="2:42" ht="15" thickBot="1" x14ac:dyDescent="0.4">
      <c r="B182" s="45" t="s">
        <v>288</v>
      </c>
      <c r="C182" s="61">
        <v>39</v>
      </c>
    </row>
    <row r="183" spans="2:42" x14ac:dyDescent="0.35">
      <c r="AO183" s="44" t="s">
        <v>284</v>
      </c>
      <c r="AP183" s="44"/>
    </row>
    <row r="184" spans="2:42" ht="15" thickBot="1" x14ac:dyDescent="0.4">
      <c r="B184" s="42" t="s">
        <v>289</v>
      </c>
      <c r="AO184" s="42" t="s">
        <v>285</v>
      </c>
      <c r="AP184" s="42">
        <v>0.29737221137888359</v>
      </c>
    </row>
    <row r="185" spans="2:42" x14ac:dyDescent="0.35">
      <c r="B185" s="46"/>
      <c r="C185" s="46" t="s">
        <v>294</v>
      </c>
      <c r="D185" s="46" t="s">
        <v>295</v>
      </c>
      <c r="E185" s="46" t="s">
        <v>296</v>
      </c>
      <c r="F185" s="46" t="s">
        <v>297</v>
      </c>
      <c r="G185" s="46" t="s">
        <v>298</v>
      </c>
      <c r="AO185" s="42" t="s">
        <v>286</v>
      </c>
      <c r="AP185" s="42">
        <v>8.8430232100367406E-2</v>
      </c>
    </row>
    <row r="186" spans="2:42" x14ac:dyDescent="0.35">
      <c r="B186" s="42" t="s">
        <v>290</v>
      </c>
      <c r="C186" s="42">
        <v>1</v>
      </c>
      <c r="D186" s="42">
        <v>6761932270.9863281</v>
      </c>
      <c r="E186" s="42">
        <v>6761932270.9863281</v>
      </c>
      <c r="F186" s="42">
        <v>2.4157379210069201E-2</v>
      </c>
      <c r="G186" s="48">
        <v>0.87732999174088688</v>
      </c>
      <c r="AO186" s="42" t="s">
        <v>287</v>
      </c>
      <c r="AP186" s="42">
        <v>6.3793211346323278E-2</v>
      </c>
    </row>
    <row r="187" spans="2:42" x14ac:dyDescent="0.35">
      <c r="B187" s="42" t="s">
        <v>291</v>
      </c>
      <c r="C187" s="42">
        <v>37</v>
      </c>
      <c r="D187" s="42">
        <v>10356731657472.602</v>
      </c>
      <c r="E187" s="42">
        <v>279911666418.17841</v>
      </c>
      <c r="AO187" s="42" t="s">
        <v>236</v>
      </c>
      <c r="AP187" s="42">
        <v>505297.54269629694</v>
      </c>
    </row>
    <row r="188" spans="2:42" ht="15" thickBot="1" x14ac:dyDescent="0.4">
      <c r="B188" s="45" t="s">
        <v>292</v>
      </c>
      <c r="C188" s="45">
        <v>38</v>
      </c>
      <c r="D188" s="45">
        <v>10363493589743.588</v>
      </c>
      <c r="E188" s="45"/>
      <c r="F188" s="45"/>
      <c r="AK188" s="45" t="s">
        <v>288</v>
      </c>
      <c r="AL188" s="45">
        <v>39</v>
      </c>
    </row>
    <row r="189" spans="2:42" ht="15" thickBot="1" x14ac:dyDescent="0.4"/>
    <row r="190" spans="2:42" ht="15" thickBot="1" x14ac:dyDescent="0.4">
      <c r="B190" s="46"/>
      <c r="C190" s="46" t="s">
        <v>299</v>
      </c>
      <c r="D190" s="46" t="s">
        <v>236</v>
      </c>
      <c r="E190" s="46" t="s">
        <v>300</v>
      </c>
      <c r="F190" s="46" t="s">
        <v>301</v>
      </c>
      <c r="AK190" s="42" t="s">
        <v>289</v>
      </c>
    </row>
    <row r="191" spans="2:42" x14ac:dyDescent="0.35">
      <c r="B191" s="42" t="s">
        <v>293</v>
      </c>
      <c r="C191" s="42">
        <v>635267.40375425143</v>
      </c>
      <c r="D191" s="42">
        <v>115354.69187678289</v>
      </c>
      <c r="E191" s="42">
        <v>5.5070790222630714</v>
      </c>
      <c r="F191" s="42">
        <v>2.9207879051818475E-6</v>
      </c>
      <c r="AK191" s="46"/>
      <c r="AL191" s="46" t="s">
        <v>294</v>
      </c>
      <c r="AM191" s="46" t="s">
        <v>295</v>
      </c>
      <c r="AN191" s="46" t="s">
        <v>296</v>
      </c>
      <c r="AO191" s="46" t="s">
        <v>297</v>
      </c>
      <c r="AP191" s="46" t="s">
        <v>298</v>
      </c>
    </row>
    <row r="192" spans="2:42" ht="15" thickBot="1" x14ac:dyDescent="0.4">
      <c r="B192" s="45" t="s">
        <v>306</v>
      </c>
      <c r="C192" s="45">
        <v>2.9676654550832966</v>
      </c>
      <c r="D192" s="45">
        <v>19.093697289714974</v>
      </c>
      <c r="E192" s="45">
        <v>0.15542644308506251</v>
      </c>
      <c r="F192" s="61">
        <v>0.87732999174087434</v>
      </c>
      <c r="AK192" s="42" t="s">
        <v>290</v>
      </c>
      <c r="AL192" s="42">
        <v>1</v>
      </c>
      <c r="AM192" s="42">
        <v>916446143511.69531</v>
      </c>
      <c r="AN192" s="42">
        <v>916446143511.69531</v>
      </c>
      <c r="AO192" s="42">
        <v>3.5893232782966153</v>
      </c>
      <c r="AP192" s="42">
        <v>6.5987860628530834E-2</v>
      </c>
    </row>
    <row r="193" spans="1:49" x14ac:dyDescent="0.35">
      <c r="AO193" s="42" t="s">
        <v>291</v>
      </c>
      <c r="AP193" s="42">
        <v>37</v>
      </c>
      <c r="AQ193" s="42">
        <v>9447047446231.8926</v>
      </c>
      <c r="AR193" s="42">
        <v>255325606654.91602</v>
      </c>
    </row>
    <row r="194" spans="1:49" ht="15" thickBot="1" x14ac:dyDescent="0.4">
      <c r="AO194" s="45" t="s">
        <v>292</v>
      </c>
      <c r="AP194" s="45">
        <v>38</v>
      </c>
      <c r="AQ194" s="45">
        <v>10363493589743.588</v>
      </c>
      <c r="AR194" s="45"/>
      <c r="AS194" s="45"/>
      <c r="AT194" s="45"/>
    </row>
    <row r="195" spans="1:49" ht="15" thickBot="1" x14ac:dyDescent="0.4"/>
    <row r="196" spans="1:49" x14ac:dyDescent="0.35">
      <c r="AO196" s="46"/>
      <c r="AP196" s="46" t="s">
        <v>299</v>
      </c>
      <c r="AQ196" s="46" t="s">
        <v>236</v>
      </c>
      <c r="AR196" s="46" t="s">
        <v>300</v>
      </c>
      <c r="AS196" s="46" t="s">
        <v>301</v>
      </c>
      <c r="AT196" s="46" t="s">
        <v>302</v>
      </c>
      <c r="AU196" s="46" t="s">
        <v>303</v>
      </c>
      <c r="AV196" s="46" t="s">
        <v>304</v>
      </c>
      <c r="AW196" s="46" t="s">
        <v>305</v>
      </c>
    </row>
    <row r="197" spans="1:49" ht="21" x14ac:dyDescent="0.5">
      <c r="A197" s="52" t="s">
        <v>375</v>
      </c>
      <c r="B197" s="48"/>
      <c r="C197" s="48"/>
      <c r="AO197" s="42" t="s">
        <v>293</v>
      </c>
      <c r="AP197" s="42">
        <v>291306.7614418898</v>
      </c>
      <c r="AQ197" s="42">
        <v>204649.93056758432</v>
      </c>
      <c r="AR197" s="42">
        <v>1.4234393367931666</v>
      </c>
      <c r="AS197" s="42">
        <v>0.16298716619256431</v>
      </c>
      <c r="AT197" s="42">
        <v>-123353.38543358044</v>
      </c>
      <c r="AU197" s="42">
        <v>705966.9083173601</v>
      </c>
      <c r="AV197" s="42">
        <v>-123353.38543358044</v>
      </c>
      <c r="AW197" s="42">
        <v>705966.9083173601</v>
      </c>
    </row>
    <row r="198" spans="1:49" ht="15" thickBot="1" x14ac:dyDescent="0.4">
      <c r="AO198" s="45" t="s">
        <v>306</v>
      </c>
      <c r="AP198" s="45">
        <v>5081.9744982679458</v>
      </c>
      <c r="AQ198" s="45">
        <v>2682.4163874566498</v>
      </c>
      <c r="AR198" s="45">
        <v>1.8945509437058177</v>
      </c>
      <c r="AS198" s="45">
        <v>6.5987860628531153E-2</v>
      </c>
      <c r="AT198" s="45">
        <v>-353.11736870249388</v>
      </c>
      <c r="AU198" s="45">
        <v>10517.066365238385</v>
      </c>
      <c r="AV198" s="45">
        <v>-353.11736870249388</v>
      </c>
      <c r="AW198" s="45">
        <v>10517.066365238385</v>
      </c>
    </row>
    <row r="200" spans="1:49" x14ac:dyDescent="0.35">
      <c r="B200" s="48" t="s">
        <v>283</v>
      </c>
      <c r="D200" s="48" t="s">
        <v>371</v>
      </c>
      <c r="E200" s="48"/>
    </row>
    <row r="201" spans="1:49" ht="15" thickBot="1" x14ac:dyDescent="0.4"/>
    <row r="202" spans="1:49" x14ac:dyDescent="0.35">
      <c r="B202" s="44" t="s">
        <v>284</v>
      </c>
      <c r="C202" s="44"/>
    </row>
    <row r="203" spans="1:49" x14ac:dyDescent="0.35">
      <c r="B203" s="42" t="s">
        <v>285</v>
      </c>
      <c r="C203" s="42">
        <v>0.66432675608748393</v>
      </c>
    </row>
    <row r="204" spans="1:49" x14ac:dyDescent="0.35">
      <c r="B204" s="42" t="s">
        <v>286</v>
      </c>
      <c r="C204" s="48">
        <v>0.44133003885371941</v>
      </c>
    </row>
    <row r="205" spans="1:49" x14ac:dyDescent="0.35">
      <c r="B205" s="42" t="s">
        <v>287</v>
      </c>
      <c r="C205" s="42">
        <v>0.26794970608418406</v>
      </c>
    </row>
    <row r="206" spans="1:49" x14ac:dyDescent="0.35">
      <c r="B206" s="42" t="s">
        <v>236</v>
      </c>
      <c r="C206" s="42">
        <v>446819.12413621513</v>
      </c>
    </row>
    <row r="207" spans="1:49" ht="15" thickBot="1" x14ac:dyDescent="0.4">
      <c r="B207" s="45" t="s">
        <v>288</v>
      </c>
      <c r="C207" s="61">
        <v>39</v>
      </c>
    </row>
    <row r="209" spans="2:7" ht="15" thickBot="1" x14ac:dyDescent="0.4">
      <c r="B209" s="42" t="s">
        <v>289</v>
      </c>
    </row>
    <row r="210" spans="2:7" x14ac:dyDescent="0.35">
      <c r="B210" s="46"/>
      <c r="C210" s="46" t="s">
        <v>294</v>
      </c>
      <c r="D210" s="46" t="s">
        <v>295</v>
      </c>
      <c r="E210" s="46" t="s">
        <v>296</v>
      </c>
      <c r="F210" s="46" t="s">
        <v>297</v>
      </c>
      <c r="G210" s="46" t="s">
        <v>298</v>
      </c>
    </row>
    <row r="211" spans="2:7" x14ac:dyDescent="0.35">
      <c r="B211" s="42" t="s">
        <v>290</v>
      </c>
      <c r="C211" s="42">
        <v>9</v>
      </c>
      <c r="D211" s="42">
        <v>4573721028621.8096</v>
      </c>
      <c r="E211" s="42">
        <v>508191225402.42328</v>
      </c>
      <c r="F211" s="42">
        <v>2.5454446407157056</v>
      </c>
      <c r="G211" s="48">
        <v>2.7264233300064382E-2</v>
      </c>
    </row>
    <row r="212" spans="2:7" x14ac:dyDescent="0.35">
      <c r="B212" s="42" t="s">
        <v>291</v>
      </c>
      <c r="C212" s="42">
        <v>29</v>
      </c>
      <c r="D212" s="42">
        <v>5789772561121.7783</v>
      </c>
      <c r="E212" s="42">
        <v>199647329693.85443</v>
      </c>
    </row>
    <row r="213" spans="2:7" ht="15" thickBot="1" x14ac:dyDescent="0.4">
      <c r="B213" s="45" t="s">
        <v>292</v>
      </c>
      <c r="C213" s="45">
        <v>38</v>
      </c>
      <c r="D213" s="45">
        <v>10363493589743.588</v>
      </c>
      <c r="E213" s="45"/>
      <c r="F213" s="45"/>
    </row>
    <row r="214" spans="2:7" ht="15" thickBot="1" x14ac:dyDescent="0.4"/>
    <row r="215" spans="2:7" x14ac:dyDescent="0.35">
      <c r="B215" s="46"/>
      <c r="C215" s="46" t="s">
        <v>299</v>
      </c>
      <c r="D215" s="46" t="s">
        <v>236</v>
      </c>
      <c r="E215" s="46" t="s">
        <v>300</v>
      </c>
      <c r="F215" s="46" t="s">
        <v>301</v>
      </c>
    </row>
    <row r="216" spans="2:7" x14ac:dyDescent="0.35">
      <c r="B216" s="42" t="s">
        <v>293</v>
      </c>
      <c r="C216" s="48">
        <v>-431662.69468106149</v>
      </c>
      <c r="D216" s="42">
        <v>557631.90180991916</v>
      </c>
      <c r="E216" s="42">
        <v>-0.77409971215779372</v>
      </c>
      <c r="F216" s="42">
        <v>0.44513718916852341</v>
      </c>
    </row>
    <row r="217" spans="2:7" x14ac:dyDescent="0.35">
      <c r="B217" s="42" t="s">
        <v>376</v>
      </c>
      <c r="C217" s="48">
        <v>-4.8630658400531832</v>
      </c>
      <c r="D217" s="42">
        <v>42.270236047644879</v>
      </c>
      <c r="E217" s="42">
        <v>-0.11504704716036553</v>
      </c>
      <c r="F217" s="42">
        <v>0.90920073694576864</v>
      </c>
      <c r="G217" s="42" t="s">
        <v>385</v>
      </c>
    </row>
    <row r="218" spans="2:7" x14ac:dyDescent="0.35">
      <c r="B218" s="42" t="s">
        <v>377</v>
      </c>
      <c r="C218" s="48">
        <v>16.29057672124976</v>
      </c>
      <c r="D218" s="42">
        <v>43.921244049640208</v>
      </c>
      <c r="E218" s="42">
        <v>0.37090426452488445</v>
      </c>
      <c r="F218" s="42">
        <v>0.71340459766513176</v>
      </c>
    </row>
    <row r="219" spans="2:7" x14ac:dyDescent="0.35">
      <c r="B219" s="42" t="s">
        <v>378</v>
      </c>
      <c r="C219" s="48">
        <v>96.84138000113137</v>
      </c>
      <c r="D219" s="42">
        <v>4607.174444221062</v>
      </c>
      <c r="E219" s="42">
        <v>2.1019690305541364E-2</v>
      </c>
      <c r="F219" s="42">
        <v>0.98337391044989064</v>
      </c>
    </row>
    <row r="220" spans="2:7" x14ac:dyDescent="0.35">
      <c r="B220" s="42" t="s">
        <v>379</v>
      </c>
      <c r="C220" s="48">
        <v>265510.46940816729</v>
      </c>
      <c r="D220" s="42">
        <v>202291.24492449063</v>
      </c>
      <c r="E220" s="42">
        <v>1.3125158704088975</v>
      </c>
      <c r="F220" s="42">
        <v>0.19963950890048565</v>
      </c>
    </row>
    <row r="221" spans="2:7" x14ac:dyDescent="0.35">
      <c r="B221" s="42" t="s">
        <v>380</v>
      </c>
      <c r="C221" s="48">
        <v>208.61058610758667</v>
      </c>
      <c r="D221" s="42">
        <v>241.92003784894064</v>
      </c>
      <c r="E221" s="42">
        <v>0.86231214231971554</v>
      </c>
      <c r="F221" s="42">
        <v>0.39559077685872823</v>
      </c>
    </row>
    <row r="222" spans="2:7" x14ac:dyDescent="0.35">
      <c r="B222" s="42" t="s">
        <v>381</v>
      </c>
      <c r="C222" s="48">
        <v>-11286.85730031471</v>
      </c>
      <c r="D222" s="42">
        <v>6104.71533581319</v>
      </c>
      <c r="E222" s="42">
        <v>-1.8488752840121125</v>
      </c>
      <c r="F222" s="42">
        <v>7.4694672982769883E-2</v>
      </c>
      <c r="G222" s="42" t="s">
        <v>385</v>
      </c>
    </row>
    <row r="223" spans="2:7" x14ac:dyDescent="0.35">
      <c r="B223" s="42" t="s">
        <v>382</v>
      </c>
      <c r="C223" s="48">
        <v>19482.798759431407</v>
      </c>
      <c r="D223" s="42">
        <v>18709.876257181564</v>
      </c>
      <c r="E223" s="42">
        <v>1.0413109360866653</v>
      </c>
      <c r="F223" s="42">
        <v>0.30633514318541222</v>
      </c>
    </row>
    <row r="224" spans="2:7" x14ac:dyDescent="0.35">
      <c r="B224" s="42" t="s">
        <v>383</v>
      </c>
      <c r="C224" s="48">
        <v>5779.4831820263989</v>
      </c>
      <c r="D224" s="42">
        <v>4731.839215701576</v>
      </c>
      <c r="E224" s="42">
        <v>1.2214031201331703</v>
      </c>
      <c r="F224" s="42">
        <v>0.23177022384806337</v>
      </c>
    </row>
    <row r="225" spans="1:11" ht="15" thickBot="1" x14ac:dyDescent="0.4">
      <c r="B225" s="45" t="s">
        <v>384</v>
      </c>
      <c r="C225" s="61">
        <v>9814.3038845042374</v>
      </c>
      <c r="D225" s="45">
        <v>6853.5870571232635</v>
      </c>
      <c r="E225" s="45">
        <v>1.431995216914004</v>
      </c>
      <c r="F225" s="45">
        <v>0.16283611455880076</v>
      </c>
    </row>
    <row r="228" spans="1:11" ht="23.5" x14ac:dyDescent="0.55000000000000004">
      <c r="A228" s="53" t="s">
        <v>256</v>
      </c>
      <c r="B228" s="48"/>
    </row>
    <row r="229" spans="1:11" ht="15" thickBot="1" x14ac:dyDescent="0.4"/>
    <row r="230" spans="1:11" x14ac:dyDescent="0.35">
      <c r="C230" s="49" t="s">
        <v>248</v>
      </c>
      <c r="D230" s="49"/>
      <c r="G230" s="50" t="s">
        <v>251</v>
      </c>
      <c r="H230" s="49"/>
      <c r="J230" s="49" t="s">
        <v>252</v>
      </c>
      <c r="K230" s="49"/>
    </row>
    <row r="231" spans="1:11" x14ac:dyDescent="0.35">
      <c r="C231" s="42" t="s">
        <v>249</v>
      </c>
      <c r="D231" s="42" t="s">
        <v>250</v>
      </c>
      <c r="G231" s="42" t="s">
        <v>249</v>
      </c>
      <c r="H231" s="42" t="s">
        <v>250</v>
      </c>
      <c r="J231" s="42" t="s">
        <v>249</v>
      </c>
      <c r="K231" s="42" t="s">
        <v>250</v>
      </c>
    </row>
    <row r="232" spans="1:11" x14ac:dyDescent="0.35">
      <c r="C232" s="42" t="s">
        <v>235</v>
      </c>
      <c r="D232" s="42">
        <v>4100.3589743589746</v>
      </c>
      <c r="G232" s="42" t="s">
        <v>235</v>
      </c>
      <c r="H232" s="42">
        <v>4514.6153846153848</v>
      </c>
      <c r="J232" s="42" t="s">
        <v>235</v>
      </c>
      <c r="K232" s="42">
        <v>74.454358974358982</v>
      </c>
    </row>
    <row r="233" spans="1:11" x14ac:dyDescent="0.35">
      <c r="C233" s="42" t="s">
        <v>236</v>
      </c>
      <c r="D233" s="42">
        <v>719.77434843724348</v>
      </c>
      <c r="G233" s="42" t="s">
        <v>236</v>
      </c>
      <c r="H233" s="42">
        <v>703.92037874741459</v>
      </c>
      <c r="J233" s="42" t="s">
        <v>236</v>
      </c>
      <c r="K233" s="42">
        <v>3.2723287525697922</v>
      </c>
    </row>
    <row r="234" spans="1:11" x14ac:dyDescent="0.35">
      <c r="C234" s="42" t="s">
        <v>237</v>
      </c>
      <c r="D234" s="42">
        <v>2173</v>
      </c>
      <c r="G234" s="42" t="s">
        <v>237</v>
      </c>
      <c r="H234" s="42">
        <v>3185</v>
      </c>
      <c r="J234" s="42" t="s">
        <v>237</v>
      </c>
      <c r="K234" s="42">
        <v>78.849999999999994</v>
      </c>
    </row>
    <row r="235" spans="1:11" x14ac:dyDescent="0.35">
      <c r="C235" s="42" t="s">
        <v>238</v>
      </c>
      <c r="D235" s="42">
        <v>0</v>
      </c>
      <c r="G235" s="42" t="s">
        <v>238</v>
      </c>
      <c r="H235" s="42">
        <v>0</v>
      </c>
      <c r="J235" s="42" t="s">
        <v>238</v>
      </c>
      <c r="K235" s="42">
        <v>0</v>
      </c>
    </row>
    <row r="236" spans="1:11" x14ac:dyDescent="0.35">
      <c r="C236" s="42" t="s">
        <v>239</v>
      </c>
      <c r="D236" s="42">
        <v>4494.9893652890969</v>
      </c>
      <c r="G236" s="42" t="s">
        <v>239</v>
      </c>
      <c r="H236" s="42">
        <v>4395.9813563094467</v>
      </c>
      <c r="J236" s="42" t="s">
        <v>239</v>
      </c>
      <c r="K236" s="42">
        <v>20.435686509899881</v>
      </c>
    </row>
    <row r="237" spans="1:11" x14ac:dyDescent="0.35">
      <c r="C237" s="42" t="s">
        <v>240</v>
      </c>
      <c r="D237" s="42">
        <v>20204929.394062076</v>
      </c>
      <c r="G237" s="42" t="s">
        <v>240</v>
      </c>
      <c r="H237" s="42">
        <v>19324652.085020244</v>
      </c>
      <c r="J237" s="42" t="s">
        <v>240</v>
      </c>
      <c r="K237" s="42">
        <v>417.61728313090401</v>
      </c>
    </row>
    <row r="238" spans="1:11" x14ac:dyDescent="0.35">
      <c r="C238" s="42" t="s">
        <v>241</v>
      </c>
      <c r="D238" s="42">
        <v>-0.27761633727506441</v>
      </c>
      <c r="G238" s="42" t="s">
        <v>241</v>
      </c>
      <c r="H238" s="42">
        <v>1.2716256605369942</v>
      </c>
      <c r="J238" s="42" t="s">
        <v>241</v>
      </c>
      <c r="K238" s="42">
        <v>7.9784945165001817</v>
      </c>
    </row>
    <row r="239" spans="1:11" x14ac:dyDescent="0.35">
      <c r="C239" s="42" t="s">
        <v>242</v>
      </c>
      <c r="D239" s="42">
        <v>0.85726144574363483</v>
      </c>
      <c r="G239" s="42" t="s">
        <v>242</v>
      </c>
      <c r="H239" s="42">
        <v>1.169693574171748</v>
      </c>
      <c r="J239" s="42" t="s">
        <v>242</v>
      </c>
      <c r="K239" s="42">
        <v>-2.5982073938057098</v>
      </c>
    </row>
    <row r="240" spans="1:11" x14ac:dyDescent="0.35">
      <c r="C240" s="42" t="s">
        <v>243</v>
      </c>
      <c r="D240" s="42">
        <v>15470</v>
      </c>
      <c r="G240" s="42" t="s">
        <v>243</v>
      </c>
      <c r="H240" s="42">
        <v>18426</v>
      </c>
      <c r="J240" s="42" t="s">
        <v>243</v>
      </c>
      <c r="K240" s="42">
        <v>104.68</v>
      </c>
    </row>
    <row r="241" spans="2:11" x14ac:dyDescent="0.35">
      <c r="C241" s="42" t="s">
        <v>244</v>
      </c>
      <c r="D241" s="42">
        <v>0</v>
      </c>
      <c r="G241" s="42" t="s">
        <v>244</v>
      </c>
      <c r="H241" s="42">
        <v>0</v>
      </c>
      <c r="J241" s="42" t="s">
        <v>244</v>
      </c>
      <c r="K241" s="42">
        <v>0</v>
      </c>
    </row>
    <row r="242" spans="2:11" x14ac:dyDescent="0.35">
      <c r="C242" s="42" t="s">
        <v>245</v>
      </c>
      <c r="D242" s="42">
        <v>15470</v>
      </c>
      <c r="G242" s="42" t="s">
        <v>245</v>
      </c>
      <c r="H242" s="42">
        <v>18426</v>
      </c>
      <c r="J242" s="42" t="s">
        <v>245</v>
      </c>
      <c r="K242" s="42">
        <v>104.68</v>
      </c>
    </row>
    <row r="243" spans="2:11" x14ac:dyDescent="0.35">
      <c r="C243" s="42" t="s">
        <v>246</v>
      </c>
      <c r="D243" s="42">
        <v>159914</v>
      </c>
      <c r="G243" s="42" t="s">
        <v>246</v>
      </c>
      <c r="H243" s="42">
        <v>176070</v>
      </c>
      <c r="J243" s="42" t="s">
        <v>246</v>
      </c>
      <c r="K243" s="42">
        <v>2903.7200000000003</v>
      </c>
    </row>
    <row r="244" spans="2:11" x14ac:dyDescent="0.35">
      <c r="B244" s="51"/>
      <c r="C244" s="42" t="s">
        <v>247</v>
      </c>
      <c r="D244" s="42">
        <v>39</v>
      </c>
      <c r="G244" s="42" t="s">
        <v>247</v>
      </c>
      <c r="H244" s="42">
        <v>39</v>
      </c>
      <c r="J244" s="42" t="s">
        <v>247</v>
      </c>
      <c r="K244" s="42">
        <v>39</v>
      </c>
    </row>
    <row r="249" spans="2:11" ht="15" thickBot="1" x14ac:dyDescent="0.4"/>
    <row r="250" spans="2:11" x14ac:dyDescent="0.35">
      <c r="C250" s="49" t="s">
        <v>255</v>
      </c>
      <c r="D250" s="49"/>
      <c r="G250" s="49" t="s">
        <v>253</v>
      </c>
      <c r="H250" s="49"/>
      <c r="J250" s="49" t="s">
        <v>254</v>
      </c>
      <c r="K250" s="49"/>
    </row>
    <row r="251" spans="2:11" x14ac:dyDescent="0.35">
      <c r="C251" s="42" t="s">
        <v>249</v>
      </c>
      <c r="D251" s="42" t="s">
        <v>250</v>
      </c>
      <c r="G251" s="42" t="s">
        <v>249</v>
      </c>
      <c r="H251" s="42" t="s">
        <v>250</v>
      </c>
      <c r="J251" s="42" t="s">
        <v>249</v>
      </c>
      <c r="K251" s="42" t="s">
        <v>250</v>
      </c>
    </row>
    <row r="252" spans="2:11" x14ac:dyDescent="0.35">
      <c r="C252" s="42" t="s">
        <v>235</v>
      </c>
      <c r="D252" s="42">
        <v>906.07692307692309</v>
      </c>
      <c r="G252" s="42" t="s">
        <v>235</v>
      </c>
      <c r="H252" s="42">
        <v>26.020256410256415</v>
      </c>
      <c r="J252" s="42" t="s">
        <v>235</v>
      </c>
      <c r="K252" s="42">
        <v>119.68615384615386</v>
      </c>
    </row>
    <row r="253" spans="2:11" x14ac:dyDescent="0.35">
      <c r="C253" s="42" t="s">
        <v>236</v>
      </c>
      <c r="D253" s="42">
        <v>108.9037658148594</v>
      </c>
      <c r="G253" s="42" t="s">
        <v>236</v>
      </c>
      <c r="H253" s="42">
        <v>1.4330678513440775</v>
      </c>
      <c r="J253" s="42" t="s">
        <v>236</v>
      </c>
      <c r="K253" s="42">
        <v>3.478694486831301</v>
      </c>
    </row>
    <row r="254" spans="2:11" x14ac:dyDescent="0.35">
      <c r="C254" s="42" t="s">
        <v>237</v>
      </c>
      <c r="D254" s="42">
        <v>914</v>
      </c>
      <c r="G254" s="42" t="s">
        <v>237</v>
      </c>
      <c r="H254" s="42">
        <v>27.7</v>
      </c>
      <c r="J254" s="42" t="s">
        <v>237</v>
      </c>
      <c r="K254" s="42">
        <v>120.71</v>
      </c>
    </row>
    <row r="255" spans="2:11" x14ac:dyDescent="0.35">
      <c r="C255" s="42" t="s">
        <v>238</v>
      </c>
      <c r="D255" s="42" t="e">
        <v>#N/A</v>
      </c>
      <c r="G255" s="42" t="s">
        <v>238</v>
      </c>
      <c r="H255" s="42" t="e">
        <v>#N/A</v>
      </c>
      <c r="J255" s="42" t="s">
        <v>238</v>
      </c>
      <c r="K255" s="42" t="e">
        <v>#N/A</v>
      </c>
    </row>
    <row r="256" spans="2:11" x14ac:dyDescent="0.35">
      <c r="C256" s="42" t="s">
        <v>239</v>
      </c>
      <c r="D256" s="42">
        <v>680.10379953184486</v>
      </c>
      <c r="G256" s="42" t="s">
        <v>239</v>
      </c>
      <c r="H256" s="42">
        <v>8.9495058632128579</v>
      </c>
      <c r="J256" s="42" t="s">
        <v>239</v>
      </c>
      <c r="K256" s="42">
        <v>21.724440107301017</v>
      </c>
    </row>
    <row r="257" spans="2:11" x14ac:dyDescent="0.35">
      <c r="C257" s="42" t="s">
        <v>240</v>
      </c>
      <c r="D257" s="42">
        <v>462541.17813765182</v>
      </c>
      <c r="G257" s="42" t="s">
        <v>240</v>
      </c>
      <c r="H257" s="42">
        <v>80.093655195681336</v>
      </c>
      <c r="J257" s="42" t="s">
        <v>240</v>
      </c>
      <c r="K257" s="42">
        <v>471.951297975709</v>
      </c>
    </row>
    <row r="258" spans="2:11" x14ac:dyDescent="0.35">
      <c r="C258" s="42" t="s">
        <v>241</v>
      </c>
      <c r="D258" s="42">
        <v>-1.0218881421829051</v>
      </c>
      <c r="G258" s="42" t="s">
        <v>241</v>
      </c>
      <c r="H258" s="42">
        <v>0.23880886524378342</v>
      </c>
      <c r="J258" s="42" t="s">
        <v>241</v>
      </c>
      <c r="K258" s="42">
        <v>3.6616296052563557</v>
      </c>
    </row>
    <row r="259" spans="2:11" x14ac:dyDescent="0.35">
      <c r="C259" s="42" t="s">
        <v>242</v>
      </c>
      <c r="D259" s="42">
        <v>0.25731958951689143</v>
      </c>
      <c r="G259" s="42" t="s">
        <v>242</v>
      </c>
      <c r="H259" s="42">
        <v>-0.68164979643361834</v>
      </c>
      <c r="J259" s="42" t="s">
        <v>242</v>
      </c>
      <c r="K259" s="42">
        <v>-1.2100575090202057</v>
      </c>
    </row>
    <row r="260" spans="2:11" x14ac:dyDescent="0.35">
      <c r="C260" s="42" t="s">
        <v>243</v>
      </c>
      <c r="D260" s="42">
        <v>2251</v>
      </c>
      <c r="G260" s="42" t="s">
        <v>243</v>
      </c>
      <c r="H260" s="42">
        <v>39.270000000000003</v>
      </c>
      <c r="J260" s="42" t="s">
        <v>243</v>
      </c>
      <c r="K260" s="42">
        <v>124.47</v>
      </c>
    </row>
    <row r="261" spans="2:11" x14ac:dyDescent="0.35">
      <c r="C261" s="42" t="s">
        <v>244</v>
      </c>
      <c r="D261" s="42">
        <v>3</v>
      </c>
      <c r="G261" s="42" t="s">
        <v>244</v>
      </c>
      <c r="H261" s="42">
        <v>3</v>
      </c>
      <c r="J261" s="42" t="s">
        <v>244</v>
      </c>
      <c r="K261" s="42">
        <v>42.85</v>
      </c>
    </row>
    <row r="262" spans="2:11" x14ac:dyDescent="0.35">
      <c r="C262" s="42" t="s">
        <v>245</v>
      </c>
      <c r="D262" s="42">
        <v>2254</v>
      </c>
      <c r="G262" s="42" t="s">
        <v>245</v>
      </c>
      <c r="H262" s="42">
        <v>42.27</v>
      </c>
      <c r="J262" s="42" t="s">
        <v>245</v>
      </c>
      <c r="K262" s="42">
        <v>167.32</v>
      </c>
    </row>
    <row r="263" spans="2:11" x14ac:dyDescent="0.35">
      <c r="C263" s="42" t="s">
        <v>246</v>
      </c>
      <c r="D263" s="42">
        <v>35337</v>
      </c>
      <c r="G263" s="42" t="s">
        <v>246</v>
      </c>
      <c r="H263" s="42">
        <v>1014.7900000000002</v>
      </c>
      <c r="J263" s="42" t="s">
        <v>246</v>
      </c>
      <c r="K263" s="42">
        <v>4667.76</v>
      </c>
    </row>
    <row r="264" spans="2:11" x14ac:dyDescent="0.35">
      <c r="C264" s="42" t="s">
        <v>247</v>
      </c>
      <c r="D264" s="42">
        <v>39</v>
      </c>
      <c r="G264" s="42" t="s">
        <v>247</v>
      </c>
      <c r="H264" s="42">
        <v>39</v>
      </c>
      <c r="J264" s="42" t="s">
        <v>247</v>
      </c>
      <c r="K264" s="42">
        <v>39</v>
      </c>
    </row>
    <row r="268" spans="2:11" x14ac:dyDescent="0.35">
      <c r="B268" s="51"/>
    </row>
    <row r="269" spans="2:11" x14ac:dyDescent="0.35">
      <c r="B269" s="47" t="s">
        <v>260</v>
      </c>
      <c r="C269" s="48"/>
    </row>
    <row r="271" spans="2:11" ht="15" thickBot="1" x14ac:dyDescent="0.4"/>
    <row r="272" spans="2:11" x14ac:dyDescent="0.35">
      <c r="C272" s="49" t="s">
        <v>261</v>
      </c>
      <c r="D272" s="49"/>
      <c r="G272" s="49" t="s">
        <v>262</v>
      </c>
      <c r="H272" s="49"/>
      <c r="J272" s="49" t="s">
        <v>264</v>
      </c>
      <c r="K272" s="49"/>
    </row>
    <row r="273" spans="3:11" x14ac:dyDescent="0.35">
      <c r="C273" s="42" t="s">
        <v>249</v>
      </c>
      <c r="D273" s="42" t="s">
        <v>250</v>
      </c>
      <c r="G273" s="42" t="s">
        <v>249</v>
      </c>
      <c r="H273" s="42" t="s">
        <v>250</v>
      </c>
      <c r="J273" s="42" t="s">
        <v>265</v>
      </c>
      <c r="K273" s="42" t="s">
        <v>250</v>
      </c>
    </row>
    <row r="274" spans="3:11" x14ac:dyDescent="0.35">
      <c r="C274" s="42" t="s">
        <v>235</v>
      </c>
      <c r="D274" s="42">
        <v>3350.2222222222222</v>
      </c>
      <c r="G274" s="42" t="s">
        <v>235</v>
      </c>
      <c r="H274" s="42">
        <v>4287.2777777777774</v>
      </c>
      <c r="J274" s="42" t="s">
        <v>235</v>
      </c>
      <c r="K274" s="42">
        <v>73.772222222222211</v>
      </c>
    </row>
    <row r="275" spans="3:11" x14ac:dyDescent="0.35">
      <c r="C275" s="42" t="s">
        <v>236</v>
      </c>
      <c r="D275" s="42">
        <v>1182.5621998746024</v>
      </c>
      <c r="G275" s="42" t="s">
        <v>236</v>
      </c>
      <c r="H275" s="42">
        <v>1216.3805218320952</v>
      </c>
      <c r="J275" s="42" t="s">
        <v>236</v>
      </c>
      <c r="K275" s="42">
        <v>5.4987536053892674</v>
      </c>
    </row>
    <row r="276" spans="3:11" x14ac:dyDescent="0.35">
      <c r="C276" s="42" t="s">
        <v>237</v>
      </c>
      <c r="D276" s="42">
        <v>557.5</v>
      </c>
      <c r="G276" s="42" t="s">
        <v>237</v>
      </c>
      <c r="H276" s="42">
        <v>2545.5</v>
      </c>
      <c r="J276" s="42" t="s">
        <v>237</v>
      </c>
      <c r="K276" s="42">
        <v>77.265000000000001</v>
      </c>
    </row>
    <row r="277" spans="3:11" x14ac:dyDescent="0.35">
      <c r="C277" s="42" t="s">
        <v>238</v>
      </c>
      <c r="D277" s="42">
        <v>0</v>
      </c>
      <c r="G277" s="42" t="s">
        <v>238</v>
      </c>
      <c r="H277" s="42" t="e">
        <v>#N/A</v>
      </c>
      <c r="J277" s="42" t="s">
        <v>238</v>
      </c>
      <c r="K277" s="42" t="e">
        <v>#N/A</v>
      </c>
    </row>
    <row r="278" spans="3:11" x14ac:dyDescent="0.35">
      <c r="C278" s="42" t="s">
        <v>239</v>
      </c>
      <c r="D278" s="42">
        <v>5017.1865042372756</v>
      </c>
      <c r="G278" s="42" t="s">
        <v>239</v>
      </c>
      <c r="H278" s="42">
        <v>5160.6654929442348</v>
      </c>
      <c r="J278" s="42" t="s">
        <v>239</v>
      </c>
      <c r="K278" s="42">
        <v>23.329235774668366</v>
      </c>
    </row>
    <row r="279" spans="3:11" x14ac:dyDescent="0.35">
      <c r="C279" s="42" t="s">
        <v>240</v>
      </c>
      <c r="D279" s="42">
        <v>25172160.418300655</v>
      </c>
      <c r="G279" s="42" t="s">
        <v>240</v>
      </c>
      <c r="H279" s="42">
        <v>26632468.330065358</v>
      </c>
      <c r="J279" s="42" t="s">
        <v>240</v>
      </c>
      <c r="K279" s="42">
        <v>544.25324183006626</v>
      </c>
    </row>
    <row r="280" spans="3:11" x14ac:dyDescent="0.35">
      <c r="C280" s="42" t="s">
        <v>241</v>
      </c>
      <c r="D280" s="42">
        <v>0.90395943854972405</v>
      </c>
      <c r="G280" s="42" t="s">
        <v>241</v>
      </c>
      <c r="H280" s="42">
        <v>1.9219949665409173</v>
      </c>
      <c r="J280" s="42" t="s">
        <v>241</v>
      </c>
      <c r="K280" s="42">
        <v>5.3433990128221067</v>
      </c>
    </row>
    <row r="281" spans="3:11" x14ac:dyDescent="0.35">
      <c r="C281" s="42" t="s">
        <v>242</v>
      </c>
      <c r="D281" s="42">
        <v>1.4291062320139032</v>
      </c>
      <c r="G281" s="42" t="s">
        <v>242</v>
      </c>
      <c r="H281" s="42">
        <v>1.4769878733508388</v>
      </c>
      <c r="J281" s="42" t="s">
        <v>242</v>
      </c>
      <c r="K281" s="42">
        <v>-1.968900983762099</v>
      </c>
    </row>
    <row r="282" spans="3:11" x14ac:dyDescent="0.35">
      <c r="C282" s="42" t="s">
        <v>243</v>
      </c>
      <c r="D282" s="42">
        <v>15470</v>
      </c>
      <c r="G282" s="42" t="s">
        <v>243</v>
      </c>
      <c r="H282" s="42">
        <v>18426</v>
      </c>
      <c r="J282" s="42" t="s">
        <v>243</v>
      </c>
      <c r="K282" s="42">
        <v>104.68</v>
      </c>
    </row>
    <row r="283" spans="3:11" x14ac:dyDescent="0.35">
      <c r="C283" s="42" t="s">
        <v>244</v>
      </c>
      <c r="D283" s="42">
        <v>0</v>
      </c>
      <c r="G283" s="42" t="s">
        <v>244</v>
      </c>
      <c r="H283" s="42">
        <v>0</v>
      </c>
      <c r="J283" s="42" t="s">
        <v>244</v>
      </c>
      <c r="K283" s="42">
        <v>0</v>
      </c>
    </row>
    <row r="284" spans="3:11" x14ac:dyDescent="0.35">
      <c r="C284" s="42" t="s">
        <v>245</v>
      </c>
      <c r="D284" s="42">
        <v>15470</v>
      </c>
      <c r="G284" s="42" t="s">
        <v>245</v>
      </c>
      <c r="H284" s="42">
        <v>18426</v>
      </c>
      <c r="J284" s="42" t="s">
        <v>245</v>
      </c>
      <c r="K284" s="42">
        <v>104.68</v>
      </c>
    </row>
    <row r="285" spans="3:11" x14ac:dyDescent="0.35">
      <c r="C285" s="42" t="s">
        <v>246</v>
      </c>
      <c r="D285" s="42">
        <v>60304</v>
      </c>
      <c r="G285" s="42" t="s">
        <v>246</v>
      </c>
      <c r="H285" s="42">
        <v>77171</v>
      </c>
      <c r="J285" s="42" t="s">
        <v>246</v>
      </c>
      <c r="K285" s="42">
        <v>1327.8999999999999</v>
      </c>
    </row>
    <row r="286" spans="3:11" x14ac:dyDescent="0.35">
      <c r="C286" s="42" t="s">
        <v>247</v>
      </c>
      <c r="D286" s="42">
        <v>18</v>
      </c>
      <c r="G286" s="42" t="s">
        <v>247</v>
      </c>
      <c r="H286" s="42">
        <v>18</v>
      </c>
      <c r="J286" s="42" t="s">
        <v>247</v>
      </c>
      <c r="K286" s="42">
        <v>18</v>
      </c>
    </row>
    <row r="291" spans="3:11" ht="15" thickBot="1" x14ac:dyDescent="0.4"/>
    <row r="292" spans="3:11" x14ac:dyDescent="0.35">
      <c r="C292" s="49" t="s">
        <v>263</v>
      </c>
      <c r="D292" s="49"/>
      <c r="G292" s="49" t="s">
        <v>266</v>
      </c>
      <c r="H292" s="49"/>
      <c r="J292" s="49" t="s">
        <v>267</v>
      </c>
      <c r="K292" s="49"/>
    </row>
    <row r="293" spans="3:11" x14ac:dyDescent="0.35">
      <c r="C293" s="42" t="s">
        <v>249</v>
      </c>
      <c r="D293" s="42" t="s">
        <v>250</v>
      </c>
      <c r="G293" s="42" t="s">
        <v>249</v>
      </c>
      <c r="H293" s="42" t="s">
        <v>250</v>
      </c>
      <c r="J293" s="42" t="s">
        <v>249</v>
      </c>
      <c r="K293" s="42" t="s">
        <v>250</v>
      </c>
    </row>
    <row r="294" spans="3:11" x14ac:dyDescent="0.35">
      <c r="C294" s="42" t="s">
        <v>235</v>
      </c>
      <c r="D294" s="42">
        <v>1325.1111111111111</v>
      </c>
      <c r="G294" s="42" t="s">
        <v>235</v>
      </c>
      <c r="H294" s="42">
        <v>26.919444444444448</v>
      </c>
      <c r="J294" s="42" t="s">
        <v>235</v>
      </c>
      <c r="K294" s="42">
        <v>123.00500000000001</v>
      </c>
    </row>
    <row r="295" spans="3:11" x14ac:dyDescent="0.35">
      <c r="C295" s="42" t="s">
        <v>236</v>
      </c>
      <c r="D295" s="42">
        <v>155.40331018439488</v>
      </c>
      <c r="G295" s="42" t="s">
        <v>236</v>
      </c>
      <c r="H295" s="42">
        <v>1.7331130086635493</v>
      </c>
      <c r="J295" s="42" t="s">
        <v>236</v>
      </c>
      <c r="K295" s="42">
        <v>3.4018095194375109</v>
      </c>
    </row>
    <row r="296" spans="3:11" x14ac:dyDescent="0.35">
      <c r="C296" s="42" t="s">
        <v>237</v>
      </c>
      <c r="D296" s="42">
        <v>1443.5</v>
      </c>
      <c r="G296" s="42" t="s">
        <v>237</v>
      </c>
      <c r="H296" s="42">
        <v>28.090000000000003</v>
      </c>
      <c r="J296" s="42" t="s">
        <v>237</v>
      </c>
      <c r="K296" s="42">
        <v>120.155</v>
      </c>
    </row>
    <row r="297" spans="3:11" x14ac:dyDescent="0.35">
      <c r="C297" s="42" t="s">
        <v>238</v>
      </c>
      <c r="D297" s="42" t="e">
        <v>#N/A</v>
      </c>
      <c r="G297" s="42" t="s">
        <v>238</v>
      </c>
      <c r="H297" s="42" t="e">
        <v>#N/A</v>
      </c>
      <c r="J297" s="42" t="s">
        <v>238</v>
      </c>
      <c r="K297" s="42" t="e">
        <v>#N/A</v>
      </c>
    </row>
    <row r="298" spans="3:11" x14ac:dyDescent="0.35">
      <c r="C298" s="42" t="s">
        <v>239</v>
      </c>
      <c r="D298" s="42">
        <v>659.32040670133244</v>
      </c>
      <c r="G298" s="42" t="s">
        <v>239</v>
      </c>
      <c r="H298" s="42">
        <v>7.3529757659316921</v>
      </c>
      <c r="J298" s="42" t="s">
        <v>239</v>
      </c>
      <c r="K298" s="42">
        <v>14.432655476995285</v>
      </c>
    </row>
    <row r="299" spans="3:11" x14ac:dyDescent="0.35">
      <c r="C299" s="42" t="s">
        <v>240</v>
      </c>
      <c r="D299" s="42">
        <v>434703.39869281038</v>
      </c>
      <c r="G299" s="42" t="s">
        <v>240</v>
      </c>
      <c r="H299" s="42">
        <v>54.066252614378755</v>
      </c>
      <c r="J299" s="42" t="s">
        <v>240</v>
      </c>
      <c r="K299" s="42">
        <v>208.30154411764198</v>
      </c>
    </row>
    <row r="300" spans="3:11" x14ac:dyDescent="0.35">
      <c r="C300" s="42" t="s">
        <v>241</v>
      </c>
      <c r="D300" s="42">
        <v>-0.57298422622558665</v>
      </c>
      <c r="G300" s="42" t="s">
        <v>241</v>
      </c>
      <c r="H300" s="42">
        <v>0.62914063326760594</v>
      </c>
      <c r="J300" s="42" t="s">
        <v>241</v>
      </c>
      <c r="K300" s="42">
        <v>4.5996274654585276</v>
      </c>
    </row>
    <row r="301" spans="3:11" x14ac:dyDescent="0.35">
      <c r="C301" s="42" t="s">
        <v>242</v>
      </c>
      <c r="D301" s="42">
        <v>-0.58313781591371616</v>
      </c>
      <c r="G301" s="42" t="s">
        <v>242</v>
      </c>
      <c r="H301" s="42">
        <v>-1.0158053960150304</v>
      </c>
      <c r="J301" s="42" t="s">
        <v>242</v>
      </c>
      <c r="K301" s="42">
        <v>1.6377942761283786</v>
      </c>
    </row>
    <row r="302" spans="3:11" x14ac:dyDescent="0.35">
      <c r="C302" s="42" t="s">
        <v>243</v>
      </c>
      <c r="D302" s="42">
        <v>2205</v>
      </c>
      <c r="G302" s="42" t="s">
        <v>243</v>
      </c>
      <c r="H302" s="42">
        <v>28.109999999999996</v>
      </c>
      <c r="J302" s="42" t="s">
        <v>243</v>
      </c>
      <c r="K302" s="42">
        <v>63.72</v>
      </c>
    </row>
    <row r="303" spans="3:11" x14ac:dyDescent="0.35">
      <c r="C303" s="42" t="s">
        <v>244</v>
      </c>
      <c r="D303" s="42">
        <v>49</v>
      </c>
      <c r="G303" s="42" t="s">
        <v>244</v>
      </c>
      <c r="H303" s="42">
        <v>9.8000000000000007</v>
      </c>
      <c r="J303" s="42" t="s">
        <v>244</v>
      </c>
      <c r="K303" s="42">
        <v>103.6</v>
      </c>
    </row>
    <row r="304" spans="3:11" x14ac:dyDescent="0.35">
      <c r="C304" s="42" t="s">
        <v>245</v>
      </c>
      <c r="D304" s="42">
        <v>2254</v>
      </c>
      <c r="G304" s="42" t="s">
        <v>245</v>
      </c>
      <c r="H304" s="42">
        <v>37.909999999999997</v>
      </c>
      <c r="J304" s="42" t="s">
        <v>245</v>
      </c>
      <c r="K304" s="42">
        <v>167.32</v>
      </c>
    </row>
    <row r="305" spans="2:11" x14ac:dyDescent="0.35">
      <c r="C305" s="42" t="s">
        <v>246</v>
      </c>
      <c r="D305" s="42">
        <v>23852</v>
      </c>
      <c r="G305" s="42" t="s">
        <v>246</v>
      </c>
      <c r="H305" s="42">
        <v>484.55000000000007</v>
      </c>
      <c r="J305" s="42" t="s">
        <v>246</v>
      </c>
      <c r="K305" s="42">
        <v>2214.09</v>
      </c>
    </row>
    <row r="306" spans="2:11" x14ac:dyDescent="0.35">
      <c r="C306" s="42" t="s">
        <v>247</v>
      </c>
      <c r="D306" s="42">
        <v>18</v>
      </c>
      <c r="G306" s="42" t="s">
        <v>247</v>
      </c>
      <c r="H306" s="42">
        <v>18</v>
      </c>
      <c r="J306" s="42" t="s">
        <v>247</v>
      </c>
      <c r="K306" s="42">
        <v>18</v>
      </c>
    </row>
    <row r="310" spans="2:11" x14ac:dyDescent="0.35">
      <c r="B310" s="47" t="s">
        <v>366</v>
      </c>
      <c r="C310" s="48"/>
    </row>
    <row r="313" spans="2:11" ht="15" thickBot="1" x14ac:dyDescent="0.4"/>
    <row r="314" spans="2:11" x14ac:dyDescent="0.35">
      <c r="C314" s="49" t="s">
        <v>268</v>
      </c>
      <c r="D314" s="49"/>
      <c r="G314" s="49" t="s">
        <v>269</v>
      </c>
      <c r="H314" s="49"/>
      <c r="J314" s="49" t="s">
        <v>264</v>
      </c>
      <c r="K314" s="49"/>
    </row>
    <row r="315" spans="2:11" x14ac:dyDescent="0.35">
      <c r="C315" s="42" t="s">
        <v>249</v>
      </c>
      <c r="D315" s="42" t="s">
        <v>250</v>
      </c>
      <c r="G315" s="42" t="s">
        <v>249</v>
      </c>
      <c r="H315" s="42" t="s">
        <v>250</v>
      </c>
      <c r="J315" s="42" t="s">
        <v>249</v>
      </c>
      <c r="K315" s="42" t="s">
        <v>250</v>
      </c>
    </row>
    <row r="316" spans="2:11" x14ac:dyDescent="0.35">
      <c r="C316" s="42" t="s">
        <v>235</v>
      </c>
      <c r="D316" s="42">
        <v>4743.333333333333</v>
      </c>
      <c r="G316" s="42" t="s">
        <v>235</v>
      </c>
      <c r="H316" s="42">
        <v>4709.4761904761908</v>
      </c>
      <c r="J316" s="42" t="s">
        <v>235</v>
      </c>
      <c r="K316" s="42">
        <v>75.039047619047622</v>
      </c>
    </row>
    <row r="317" spans="2:11" x14ac:dyDescent="0.35">
      <c r="C317" s="42" t="s">
        <v>236</v>
      </c>
      <c r="D317" s="42">
        <v>874.3026618079374</v>
      </c>
      <c r="G317" s="42" t="s">
        <v>236</v>
      </c>
      <c r="H317" s="42">
        <v>816.28827371522902</v>
      </c>
      <c r="J317" s="42" t="s">
        <v>236</v>
      </c>
      <c r="K317" s="42">
        <v>3.9646044001749519</v>
      </c>
    </row>
    <row r="318" spans="2:11" x14ac:dyDescent="0.35">
      <c r="C318" s="42" t="s">
        <v>237</v>
      </c>
      <c r="D318" s="42">
        <v>5708</v>
      </c>
      <c r="G318" s="42" t="s">
        <v>237</v>
      </c>
      <c r="H318" s="42">
        <v>4184</v>
      </c>
      <c r="J318" s="42" t="s">
        <v>237</v>
      </c>
      <c r="K318" s="42">
        <v>78.959999999999994</v>
      </c>
    </row>
    <row r="319" spans="2:11" x14ac:dyDescent="0.35">
      <c r="C319" s="42" t="s">
        <v>238</v>
      </c>
      <c r="D319" s="42">
        <v>0</v>
      </c>
      <c r="G319" s="42" t="s">
        <v>238</v>
      </c>
      <c r="H319" s="42" t="e">
        <v>#N/A</v>
      </c>
      <c r="J319" s="42" t="s">
        <v>238</v>
      </c>
      <c r="K319" s="42" t="e">
        <v>#N/A</v>
      </c>
    </row>
    <row r="320" spans="2:11" x14ac:dyDescent="0.35">
      <c r="C320" s="42" t="s">
        <v>239</v>
      </c>
      <c r="D320" s="42">
        <v>4006.5581280362494</v>
      </c>
      <c r="G320" s="42" t="s">
        <v>239</v>
      </c>
      <c r="H320" s="42">
        <v>3740.7028032048684</v>
      </c>
      <c r="J320" s="42" t="s">
        <v>239</v>
      </c>
      <c r="K320" s="42">
        <v>18.168099764356711</v>
      </c>
    </row>
    <row r="321" spans="3:11" x14ac:dyDescent="0.35">
      <c r="C321" s="42" t="s">
        <v>240</v>
      </c>
      <c r="D321" s="42">
        <v>16052508.033333335</v>
      </c>
      <c r="G321" s="42" t="s">
        <v>240</v>
      </c>
      <c r="H321" s="42">
        <v>13992857.46190476</v>
      </c>
      <c r="J321" s="42" t="s">
        <v>240</v>
      </c>
      <c r="K321" s="42">
        <v>330.07984904761832</v>
      </c>
    </row>
    <row r="322" spans="3:11" x14ac:dyDescent="0.35">
      <c r="C322" s="42" t="s">
        <v>241</v>
      </c>
      <c r="D322" s="42">
        <v>-0.86133831060398425</v>
      </c>
      <c r="G322" s="42" t="s">
        <v>241</v>
      </c>
      <c r="H322" s="42">
        <v>-4.03669626754799E-2</v>
      </c>
      <c r="J322" s="42" t="s">
        <v>241</v>
      </c>
      <c r="K322" s="42">
        <v>16.206953673727373</v>
      </c>
    </row>
    <row r="323" spans="3:11" x14ac:dyDescent="0.35">
      <c r="C323" s="42" t="s">
        <v>242</v>
      </c>
      <c r="D323" s="42">
        <v>0.36539394639127643</v>
      </c>
      <c r="G323" s="42" t="s">
        <v>242</v>
      </c>
      <c r="H323" s="42">
        <v>0.69680251176375196</v>
      </c>
      <c r="J323" s="42" t="s">
        <v>242</v>
      </c>
      <c r="K323" s="42">
        <v>-3.8176527418170347</v>
      </c>
    </row>
    <row r="324" spans="3:11" x14ac:dyDescent="0.35">
      <c r="C324" s="42" t="s">
        <v>243</v>
      </c>
      <c r="D324" s="42">
        <v>13218</v>
      </c>
      <c r="G324" s="42" t="s">
        <v>243</v>
      </c>
      <c r="H324" s="42">
        <v>13704</v>
      </c>
      <c r="J324" s="42" t="s">
        <v>243</v>
      </c>
      <c r="K324" s="42">
        <v>87.51</v>
      </c>
    </row>
    <row r="325" spans="3:11" x14ac:dyDescent="0.35">
      <c r="C325" s="42" t="s">
        <v>244</v>
      </c>
      <c r="D325" s="42">
        <v>0</v>
      </c>
      <c r="G325" s="42" t="s">
        <v>244</v>
      </c>
      <c r="H325" s="42">
        <v>0</v>
      </c>
      <c r="J325" s="42" t="s">
        <v>244</v>
      </c>
      <c r="K325" s="42">
        <v>0</v>
      </c>
    </row>
    <row r="326" spans="3:11" x14ac:dyDescent="0.35">
      <c r="C326" s="42" t="s">
        <v>245</v>
      </c>
      <c r="D326" s="42">
        <v>13218</v>
      </c>
      <c r="G326" s="42" t="s">
        <v>245</v>
      </c>
      <c r="H326" s="42">
        <v>13704</v>
      </c>
      <c r="J326" s="42" t="s">
        <v>245</v>
      </c>
      <c r="K326" s="42">
        <v>87.51</v>
      </c>
    </row>
    <row r="327" spans="3:11" x14ac:dyDescent="0.35">
      <c r="C327" s="42" t="s">
        <v>246</v>
      </c>
      <c r="D327" s="42">
        <v>99610</v>
      </c>
      <c r="G327" s="42" t="s">
        <v>246</v>
      </c>
      <c r="H327" s="42">
        <v>98899</v>
      </c>
      <c r="J327" s="42" t="s">
        <v>246</v>
      </c>
      <c r="K327" s="42">
        <v>1575.8200000000002</v>
      </c>
    </row>
    <row r="328" spans="3:11" x14ac:dyDescent="0.35">
      <c r="C328" s="42" t="s">
        <v>247</v>
      </c>
      <c r="D328" s="42">
        <v>21</v>
      </c>
      <c r="G328" s="42" t="s">
        <v>247</v>
      </c>
      <c r="H328" s="42">
        <v>21</v>
      </c>
      <c r="J328" s="42" t="s">
        <v>247</v>
      </c>
      <c r="K328" s="42">
        <v>21</v>
      </c>
    </row>
    <row r="333" spans="3:11" ht="15" thickBot="1" x14ac:dyDescent="0.4"/>
    <row r="334" spans="3:11" x14ac:dyDescent="0.35">
      <c r="C334" s="49" t="s">
        <v>270</v>
      </c>
      <c r="D334" s="49"/>
      <c r="G334" s="49" t="s">
        <v>272</v>
      </c>
      <c r="H334" s="49"/>
      <c r="J334" s="49" t="s">
        <v>267</v>
      </c>
      <c r="K334" s="49"/>
    </row>
    <row r="335" spans="3:11" x14ac:dyDescent="0.35">
      <c r="C335" s="42" t="s">
        <v>271</v>
      </c>
      <c r="D335" s="42" t="s">
        <v>250</v>
      </c>
      <c r="G335" s="42" t="s">
        <v>249</v>
      </c>
      <c r="H335" s="42" t="s">
        <v>250</v>
      </c>
      <c r="J335" s="42" t="s">
        <v>249</v>
      </c>
      <c r="K335" s="42" t="s">
        <v>250</v>
      </c>
    </row>
    <row r="336" spans="3:11" x14ac:dyDescent="0.35">
      <c r="C336" s="42" t="s">
        <v>235</v>
      </c>
      <c r="D336" s="42">
        <v>546.90476190476193</v>
      </c>
      <c r="G336" s="42" t="s">
        <v>235</v>
      </c>
      <c r="H336" s="42">
        <v>25.249523809523811</v>
      </c>
      <c r="J336" s="42" t="s">
        <v>235</v>
      </c>
      <c r="K336" s="42">
        <v>116.84142857142855</v>
      </c>
    </row>
    <row r="337" spans="3:11" x14ac:dyDescent="0.35">
      <c r="C337" s="42" t="s">
        <v>236</v>
      </c>
      <c r="D337" s="42">
        <v>101.3820662445241</v>
      </c>
      <c r="G337" s="42" t="s">
        <v>236</v>
      </c>
      <c r="H337" s="42">
        <v>2.2346856044121495</v>
      </c>
      <c r="J337" s="42" t="s">
        <v>236</v>
      </c>
      <c r="K337" s="42">
        <v>5.7786174110831752</v>
      </c>
    </row>
    <row r="338" spans="3:11" x14ac:dyDescent="0.35">
      <c r="C338" s="42" t="s">
        <v>237</v>
      </c>
      <c r="D338" s="42">
        <v>634</v>
      </c>
      <c r="G338" s="42" t="s">
        <v>237</v>
      </c>
      <c r="H338" s="42">
        <v>27.69</v>
      </c>
      <c r="J338" s="42" t="s">
        <v>237</v>
      </c>
      <c r="K338" s="42">
        <v>121.5</v>
      </c>
    </row>
    <row r="339" spans="3:11" x14ac:dyDescent="0.35">
      <c r="C339" s="42" t="s">
        <v>238</v>
      </c>
      <c r="D339" s="42" t="e">
        <v>#N/A</v>
      </c>
      <c r="G339" s="42" t="s">
        <v>238</v>
      </c>
      <c r="H339" s="42" t="e">
        <v>#N/A</v>
      </c>
      <c r="J339" s="42" t="s">
        <v>238</v>
      </c>
      <c r="K339" s="42" t="e">
        <v>#N/A</v>
      </c>
    </row>
    <row r="340" spans="3:11" x14ac:dyDescent="0.35">
      <c r="C340" s="42" t="s">
        <v>239</v>
      </c>
      <c r="D340" s="42">
        <v>464.59099267655898</v>
      </c>
      <c r="G340" s="42" t="s">
        <v>239</v>
      </c>
      <c r="H340" s="42">
        <v>10.240615936646817</v>
      </c>
      <c r="J340" s="42" t="s">
        <v>239</v>
      </c>
      <c r="K340" s="42">
        <v>26.480951698478396</v>
      </c>
    </row>
    <row r="341" spans="3:11" x14ac:dyDescent="0.35">
      <c r="C341" s="42" t="s">
        <v>240</v>
      </c>
      <c r="D341" s="42">
        <v>215844.79047619048</v>
      </c>
      <c r="G341" s="42" t="s">
        <v>240</v>
      </c>
      <c r="H341" s="42">
        <v>104.87021476190475</v>
      </c>
      <c r="J341" s="42" t="s">
        <v>240</v>
      </c>
      <c r="K341" s="42">
        <v>701.24080285714592</v>
      </c>
    </row>
    <row r="342" spans="3:11" x14ac:dyDescent="0.35">
      <c r="C342" s="42" t="s">
        <v>241</v>
      </c>
      <c r="D342" s="42">
        <v>-1.3568236077485558</v>
      </c>
      <c r="G342" s="42" t="s">
        <v>241</v>
      </c>
      <c r="H342" s="42">
        <v>-6.6298111610386901E-2</v>
      </c>
      <c r="J342" s="42" t="s">
        <v>241</v>
      </c>
      <c r="K342" s="42">
        <v>1.8250972826273073</v>
      </c>
    </row>
    <row r="343" spans="3:11" x14ac:dyDescent="0.35">
      <c r="C343" s="42" t="s">
        <v>242</v>
      </c>
      <c r="D343" s="42">
        <v>0.2501971241445744</v>
      </c>
      <c r="G343" s="42" t="s">
        <v>242</v>
      </c>
      <c r="H343" s="42">
        <v>-0.47062856572348433</v>
      </c>
      <c r="J343" s="42" t="s">
        <v>242</v>
      </c>
      <c r="K343" s="42">
        <v>-1.3017625502850398</v>
      </c>
    </row>
    <row r="344" spans="3:11" x14ac:dyDescent="0.35">
      <c r="C344" s="42" t="s">
        <v>243</v>
      </c>
      <c r="D344" s="42">
        <v>1468</v>
      </c>
      <c r="G344" s="42" t="s">
        <v>243</v>
      </c>
      <c r="H344" s="42">
        <v>39.270000000000003</v>
      </c>
      <c r="J344" s="42" t="s">
        <v>243</v>
      </c>
      <c r="K344" s="42">
        <v>110.99000000000001</v>
      </c>
    </row>
    <row r="345" spans="3:11" x14ac:dyDescent="0.35">
      <c r="C345" s="42" t="s">
        <v>244</v>
      </c>
      <c r="D345" s="42">
        <v>3</v>
      </c>
      <c r="G345" s="42" t="s">
        <v>244</v>
      </c>
      <c r="H345" s="42">
        <v>3</v>
      </c>
      <c r="J345" s="42" t="s">
        <v>244</v>
      </c>
      <c r="K345" s="42">
        <v>42.85</v>
      </c>
    </row>
    <row r="346" spans="3:11" x14ac:dyDescent="0.35">
      <c r="C346" s="42" t="s">
        <v>245</v>
      </c>
      <c r="D346" s="42">
        <v>1471</v>
      </c>
      <c r="G346" s="42" t="s">
        <v>245</v>
      </c>
      <c r="H346" s="42">
        <v>42.27</v>
      </c>
      <c r="J346" s="42" t="s">
        <v>245</v>
      </c>
      <c r="K346" s="42">
        <v>153.84</v>
      </c>
    </row>
    <row r="347" spans="3:11" x14ac:dyDescent="0.35">
      <c r="C347" s="42" t="s">
        <v>246</v>
      </c>
      <c r="D347" s="42">
        <v>11485</v>
      </c>
      <c r="G347" s="42" t="s">
        <v>246</v>
      </c>
      <c r="H347" s="42">
        <v>530.24</v>
      </c>
      <c r="J347" s="42" t="s">
        <v>246</v>
      </c>
      <c r="K347" s="42">
        <v>2453.6699999999996</v>
      </c>
    </row>
    <row r="348" spans="3:11" x14ac:dyDescent="0.35">
      <c r="C348" s="42" t="s">
        <v>247</v>
      </c>
      <c r="D348" s="42">
        <v>21</v>
      </c>
      <c r="G348" s="42" t="s">
        <v>247</v>
      </c>
      <c r="H348" s="42">
        <v>21</v>
      </c>
      <c r="J348" s="42" t="s">
        <v>247</v>
      </c>
      <c r="K348" s="42">
        <v>21</v>
      </c>
    </row>
  </sheetData>
  <pageMargins left="0.7" right="0.7" top="0.75" bottom="0.75" header="0.3" footer="0.3"/>
  <pageSetup paperSize="9" orientation="portrait" r:id="rId1"/>
  <drawing r:id="rId2"/>
  <tableParts count="19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257"/>
  <sheetViews>
    <sheetView topLeftCell="A25" zoomScale="80" zoomScaleNormal="80" workbookViewId="0">
      <selection activeCell="E195" activeCellId="4" sqref="A195 B195 C195 D195 E195"/>
    </sheetView>
  </sheetViews>
  <sheetFormatPr defaultRowHeight="14.5" x14ac:dyDescent="0.35"/>
  <cols>
    <col min="1" max="1" width="14.54296875" style="42" customWidth="1"/>
    <col min="2" max="2" width="26.1796875" style="42" customWidth="1"/>
    <col min="3" max="3" width="13" style="42" customWidth="1"/>
    <col min="4" max="4" width="19.81640625" style="42" customWidth="1"/>
    <col min="5" max="5" width="18.36328125" style="42" customWidth="1"/>
    <col min="6" max="6" width="15.81640625" style="42" customWidth="1"/>
    <col min="7" max="7" width="15.26953125" style="42" customWidth="1"/>
    <col min="8" max="8" width="10.54296875" style="42" bestFit="1" customWidth="1"/>
    <col min="9" max="9" width="11.1796875" style="42" bestFit="1" customWidth="1"/>
    <col min="10" max="10" width="13.453125" style="42" customWidth="1"/>
    <col min="11" max="11" width="8.81640625" style="42" bestFit="1" customWidth="1"/>
    <col min="12" max="12" width="12.26953125" style="42" customWidth="1"/>
    <col min="13" max="13" width="12.453125" style="42" customWidth="1"/>
    <col min="14" max="16" width="8.7265625" style="42"/>
    <col min="17" max="17" width="54" style="42" customWidth="1"/>
    <col min="18" max="18" width="8.81640625" style="42" bestFit="1" customWidth="1"/>
    <col min="19" max="16384" width="8.7265625" style="42"/>
  </cols>
  <sheetData>
    <row r="2" spans="1:13" ht="33.5" x14ac:dyDescent="0.75">
      <c r="A2" s="62" t="s">
        <v>257</v>
      </c>
    </row>
    <row r="4" spans="1:13" x14ac:dyDescent="0.35">
      <c r="A4" s="42" t="s">
        <v>258</v>
      </c>
    </row>
    <row r="6" spans="1:13" x14ac:dyDescent="0.35">
      <c r="A6" s="42" t="s">
        <v>386</v>
      </c>
    </row>
    <row r="9" spans="1:13" x14ac:dyDescent="0.35">
      <c r="A9" s="42" t="s">
        <v>1</v>
      </c>
      <c r="B9" s="42" t="s">
        <v>189</v>
      </c>
      <c r="C9" s="42" t="s">
        <v>259</v>
      </c>
      <c r="D9" s="42" t="s">
        <v>8</v>
      </c>
      <c r="E9" s="42" t="s">
        <v>9</v>
      </c>
      <c r="F9" s="42" t="s">
        <v>12</v>
      </c>
      <c r="G9" s="42" t="s">
        <v>13</v>
      </c>
      <c r="H9" s="42" t="s">
        <v>14</v>
      </c>
      <c r="I9" s="42" t="s">
        <v>15</v>
      </c>
      <c r="J9" s="42" t="s">
        <v>16</v>
      </c>
      <c r="K9" s="42" t="s">
        <v>17</v>
      </c>
      <c r="L9" s="42" t="s">
        <v>24</v>
      </c>
      <c r="M9" s="42" t="s">
        <v>25</v>
      </c>
    </row>
    <row r="10" spans="1:13" x14ac:dyDescent="0.35">
      <c r="A10" s="42" t="s">
        <v>59</v>
      </c>
      <c r="B10" s="42" t="s">
        <v>190</v>
      </c>
      <c r="C10" s="42">
        <v>3509</v>
      </c>
      <c r="D10" s="42">
        <v>6773</v>
      </c>
      <c r="E10" s="42">
        <v>88.19</v>
      </c>
      <c r="F10" s="42">
        <v>1</v>
      </c>
      <c r="G10" s="42">
        <v>1782</v>
      </c>
      <c r="H10" s="42">
        <v>70</v>
      </c>
      <c r="I10" s="42">
        <v>37.130000000000003</v>
      </c>
      <c r="J10" s="42">
        <v>136.44999999999999</v>
      </c>
      <c r="K10" s="42">
        <v>64</v>
      </c>
      <c r="L10" s="42">
        <v>400000</v>
      </c>
      <c r="M10" s="42">
        <v>1500000</v>
      </c>
    </row>
    <row r="11" spans="1:13" x14ac:dyDescent="0.35">
      <c r="A11" s="42" t="s">
        <v>101</v>
      </c>
      <c r="B11" s="42" t="s">
        <v>190</v>
      </c>
      <c r="C11" s="42">
        <v>1000</v>
      </c>
      <c r="D11" s="42">
        <v>1008</v>
      </c>
      <c r="E11" s="42">
        <v>74.5</v>
      </c>
      <c r="F11" s="42">
        <v>0</v>
      </c>
      <c r="G11" s="42">
        <v>1231</v>
      </c>
      <c r="H11" s="42">
        <v>69</v>
      </c>
      <c r="I11" s="42">
        <v>24.14</v>
      </c>
      <c r="J11" s="42">
        <v>123.84</v>
      </c>
      <c r="K11" s="42">
        <v>28</v>
      </c>
      <c r="L11" s="42">
        <v>200000</v>
      </c>
      <c r="M11" s="42">
        <v>525000</v>
      </c>
    </row>
    <row r="12" spans="1:13" x14ac:dyDescent="0.35">
      <c r="A12" s="42" t="s">
        <v>131</v>
      </c>
      <c r="B12" s="42" t="s">
        <v>190</v>
      </c>
      <c r="C12" s="42">
        <v>0</v>
      </c>
      <c r="D12" s="42">
        <v>1</v>
      </c>
      <c r="E12" s="42">
        <v>14.28</v>
      </c>
      <c r="F12" s="42">
        <v>0</v>
      </c>
      <c r="G12" s="42">
        <v>960</v>
      </c>
      <c r="H12" s="42">
        <v>94</v>
      </c>
      <c r="I12" s="42">
        <v>22.33</v>
      </c>
      <c r="J12" s="42">
        <v>117.94</v>
      </c>
      <c r="K12" s="42">
        <v>50</v>
      </c>
      <c r="L12" s="42">
        <v>100000</v>
      </c>
      <c r="M12" s="42">
        <v>270000</v>
      </c>
    </row>
    <row r="13" spans="1:13" x14ac:dyDescent="0.35">
      <c r="A13" s="42" t="s">
        <v>136</v>
      </c>
      <c r="B13" s="42" t="s">
        <v>190</v>
      </c>
      <c r="C13" s="42">
        <v>683</v>
      </c>
      <c r="D13" s="42">
        <v>736</v>
      </c>
      <c r="E13" s="42">
        <v>76.5</v>
      </c>
      <c r="F13" s="42">
        <v>0</v>
      </c>
      <c r="G13" s="42">
        <v>912</v>
      </c>
      <c r="H13" s="42">
        <v>57</v>
      </c>
      <c r="I13" s="42">
        <v>20.27</v>
      </c>
      <c r="J13" s="42">
        <v>107.29</v>
      </c>
      <c r="K13" s="42">
        <v>13</v>
      </c>
      <c r="L13" s="42">
        <v>150000</v>
      </c>
      <c r="M13" s="42">
        <v>325000</v>
      </c>
    </row>
    <row r="14" spans="1:13" x14ac:dyDescent="0.35">
      <c r="A14" s="42" t="s">
        <v>146</v>
      </c>
      <c r="B14" s="42" t="s">
        <v>190</v>
      </c>
      <c r="C14" s="42">
        <v>74</v>
      </c>
      <c r="D14" s="42">
        <v>4</v>
      </c>
      <c r="E14" s="42">
        <v>80</v>
      </c>
      <c r="F14" s="42">
        <v>0</v>
      </c>
      <c r="G14" s="42">
        <v>372</v>
      </c>
      <c r="H14" s="42">
        <v>59</v>
      </c>
      <c r="I14" s="42">
        <v>28.62</v>
      </c>
      <c r="J14" s="42">
        <v>128.28</v>
      </c>
      <c r="K14" s="42">
        <v>16</v>
      </c>
      <c r="L14" s="42">
        <v>100000</v>
      </c>
      <c r="M14" s="42">
        <v>100000</v>
      </c>
    </row>
    <row r="15" spans="1:13" x14ac:dyDescent="0.35">
      <c r="A15" s="42" t="s">
        <v>48</v>
      </c>
      <c r="B15" s="42" t="s">
        <v>191</v>
      </c>
      <c r="C15" s="42">
        <v>5515</v>
      </c>
      <c r="D15" s="42">
        <v>4686</v>
      </c>
      <c r="E15" s="42">
        <v>84.76</v>
      </c>
      <c r="F15" s="42">
        <v>1</v>
      </c>
      <c r="G15" s="42">
        <v>394</v>
      </c>
      <c r="H15" s="42">
        <v>50</v>
      </c>
      <c r="I15" s="42">
        <v>28.14</v>
      </c>
      <c r="J15" s="42">
        <v>127.51</v>
      </c>
      <c r="K15" s="42">
        <v>13</v>
      </c>
      <c r="L15" s="42">
        <v>200000</v>
      </c>
      <c r="M15" s="42">
        <v>450000</v>
      </c>
    </row>
    <row r="16" spans="1:13" x14ac:dyDescent="0.35">
      <c r="A16" s="42" t="s">
        <v>56</v>
      </c>
      <c r="B16" s="42" t="s">
        <v>191</v>
      </c>
      <c r="C16" s="42">
        <v>5457</v>
      </c>
      <c r="D16" s="42">
        <v>4998</v>
      </c>
      <c r="E16" s="42">
        <v>93.19</v>
      </c>
      <c r="F16" s="42">
        <v>1</v>
      </c>
      <c r="G16" s="42">
        <v>1302</v>
      </c>
      <c r="H16" s="42">
        <v>105</v>
      </c>
      <c r="I16" s="42">
        <v>34.26</v>
      </c>
      <c r="J16" s="42">
        <v>128.53</v>
      </c>
      <c r="K16" s="42">
        <v>42</v>
      </c>
      <c r="L16" s="42">
        <v>200000</v>
      </c>
      <c r="M16" s="42">
        <v>300000</v>
      </c>
    </row>
    <row r="17" spans="1:13" x14ac:dyDescent="0.35">
      <c r="A17" s="42" t="s">
        <v>78</v>
      </c>
      <c r="B17" s="42" t="s">
        <v>191</v>
      </c>
      <c r="C17" s="42">
        <v>5570</v>
      </c>
      <c r="D17" s="42">
        <v>9619</v>
      </c>
      <c r="E17" s="42">
        <v>96.94</v>
      </c>
      <c r="F17" s="42">
        <v>1</v>
      </c>
      <c r="G17" s="42">
        <v>1775</v>
      </c>
      <c r="H17" s="42">
        <v>109</v>
      </c>
      <c r="I17" s="42">
        <v>27.73</v>
      </c>
      <c r="J17" s="42">
        <v>140.21</v>
      </c>
      <c r="K17" s="42">
        <v>86</v>
      </c>
      <c r="L17" s="42">
        <v>300000</v>
      </c>
      <c r="M17" s="42">
        <v>700000</v>
      </c>
    </row>
    <row r="18" spans="1:13" x14ac:dyDescent="0.35">
      <c r="A18" s="42" t="s">
        <v>98</v>
      </c>
      <c r="B18" s="42" t="s">
        <v>191</v>
      </c>
      <c r="C18" s="42">
        <v>2648</v>
      </c>
      <c r="D18" s="42">
        <v>2924</v>
      </c>
      <c r="E18" s="42">
        <v>84.31</v>
      </c>
      <c r="F18" s="42">
        <v>0</v>
      </c>
      <c r="G18" s="42">
        <v>128</v>
      </c>
      <c r="H18" s="42">
        <v>53</v>
      </c>
      <c r="I18" s="42">
        <v>25.6</v>
      </c>
      <c r="J18" s="42">
        <v>164.1</v>
      </c>
      <c r="K18" s="42">
        <v>8</v>
      </c>
      <c r="L18" s="42">
        <v>150000</v>
      </c>
      <c r="M18" s="42">
        <v>150000</v>
      </c>
    </row>
    <row r="19" spans="1:13" x14ac:dyDescent="0.35">
      <c r="A19" s="42" t="s">
        <v>116</v>
      </c>
      <c r="B19" s="42" t="s">
        <v>191</v>
      </c>
      <c r="C19" s="42">
        <v>3763</v>
      </c>
      <c r="D19" s="42">
        <v>4511</v>
      </c>
      <c r="E19" s="42">
        <v>89.62</v>
      </c>
      <c r="F19" s="42">
        <v>1</v>
      </c>
      <c r="G19" s="42">
        <v>1233</v>
      </c>
      <c r="H19" s="42">
        <v>158</v>
      </c>
      <c r="I19" s="42">
        <v>28.02</v>
      </c>
      <c r="J19" s="42">
        <v>123.42</v>
      </c>
      <c r="K19" s="42">
        <v>48</v>
      </c>
      <c r="L19" s="42">
        <v>175000</v>
      </c>
      <c r="M19" s="42">
        <v>700000</v>
      </c>
    </row>
    <row r="20" spans="1:13" x14ac:dyDescent="0.35">
      <c r="A20" s="42" t="s">
        <v>147</v>
      </c>
      <c r="B20" s="42" t="s">
        <v>191</v>
      </c>
      <c r="C20" s="42">
        <v>9382</v>
      </c>
      <c r="D20" s="42">
        <v>10472</v>
      </c>
      <c r="E20" s="42">
        <v>75.75</v>
      </c>
      <c r="F20" s="42">
        <v>1</v>
      </c>
      <c r="G20" s="42">
        <v>1567</v>
      </c>
      <c r="H20" s="42">
        <v>94</v>
      </c>
      <c r="I20" s="42">
        <v>27.98</v>
      </c>
      <c r="J20" s="42">
        <v>124.76</v>
      </c>
      <c r="K20" s="42">
        <v>27</v>
      </c>
      <c r="L20" s="42">
        <v>250000</v>
      </c>
      <c r="M20" s="42">
        <v>700000</v>
      </c>
    </row>
    <row r="21" spans="1:13" x14ac:dyDescent="0.35">
      <c r="A21" s="42" t="s">
        <v>165</v>
      </c>
      <c r="B21" s="42" t="s">
        <v>191</v>
      </c>
      <c r="C21" s="42">
        <v>1546</v>
      </c>
      <c r="D21" s="42">
        <v>3393</v>
      </c>
      <c r="E21" s="42">
        <v>67.58</v>
      </c>
      <c r="F21" s="42">
        <v>1</v>
      </c>
      <c r="G21" s="42">
        <v>31</v>
      </c>
      <c r="H21" s="42">
        <v>15</v>
      </c>
      <c r="I21" s="42">
        <v>10.33</v>
      </c>
      <c r="J21" s="42">
        <v>119.23</v>
      </c>
      <c r="K21" s="42">
        <v>0</v>
      </c>
      <c r="L21" s="42">
        <v>125000</v>
      </c>
      <c r="M21" s="42">
        <v>125000</v>
      </c>
    </row>
    <row r="25" spans="1:13" ht="28.5" x14ac:dyDescent="0.65">
      <c r="A25" s="54" t="s">
        <v>373</v>
      </c>
      <c r="B25" s="48"/>
      <c r="C25" s="48"/>
      <c r="D25" s="48"/>
      <c r="E25" s="48"/>
    </row>
    <row r="27" spans="1:13" x14ac:dyDescent="0.35">
      <c r="B27" s="48" t="s">
        <v>283</v>
      </c>
      <c r="E27" s="48" t="s">
        <v>328</v>
      </c>
    </row>
    <row r="28" spans="1:13" ht="15" thickBot="1" x14ac:dyDescent="0.4"/>
    <row r="29" spans="1:13" x14ac:dyDescent="0.35">
      <c r="B29" s="44" t="s">
        <v>284</v>
      </c>
      <c r="C29" s="44"/>
    </row>
    <row r="30" spans="1:13" x14ac:dyDescent="0.35">
      <c r="B30" s="42" t="s">
        <v>285</v>
      </c>
      <c r="C30" s="42">
        <v>0.76107885693753974</v>
      </c>
      <c r="D30" s="42" t="s">
        <v>395</v>
      </c>
      <c r="E30" s="42" t="s">
        <v>396</v>
      </c>
    </row>
    <row r="31" spans="1:13" x14ac:dyDescent="0.35">
      <c r="B31" s="42" t="s">
        <v>286</v>
      </c>
      <c r="C31" s="42">
        <v>0.57924102647735209</v>
      </c>
      <c r="D31" s="48" t="s">
        <v>345</v>
      </c>
    </row>
    <row r="32" spans="1:13" x14ac:dyDescent="0.35">
      <c r="B32" s="42" t="s">
        <v>287</v>
      </c>
      <c r="C32" s="42">
        <v>0.53716512912508729</v>
      </c>
    </row>
    <row r="33" spans="2:7" x14ac:dyDescent="0.35">
      <c r="B33" s="42" t="s">
        <v>236</v>
      </c>
      <c r="C33" s="42">
        <v>264901.94798935304</v>
      </c>
    </row>
    <row r="34" spans="2:7" ht="15" thickBot="1" x14ac:dyDescent="0.4">
      <c r="B34" s="45" t="s">
        <v>288</v>
      </c>
      <c r="C34" s="45">
        <v>12</v>
      </c>
    </row>
    <row r="36" spans="2:7" ht="15" thickBot="1" x14ac:dyDescent="0.4">
      <c r="B36" s="42" t="s">
        <v>289</v>
      </c>
    </row>
    <row r="37" spans="2:7" x14ac:dyDescent="0.35">
      <c r="B37" s="46"/>
      <c r="C37" s="46" t="s">
        <v>294</v>
      </c>
      <c r="D37" s="46" t="s">
        <v>295</v>
      </c>
      <c r="E37" s="46" t="s">
        <v>296</v>
      </c>
      <c r="F37" s="46" t="s">
        <v>297</v>
      </c>
      <c r="G37" s="46" t="s">
        <v>298</v>
      </c>
    </row>
    <row r="38" spans="2:7" x14ac:dyDescent="0.35">
      <c r="B38" s="42" t="s">
        <v>290</v>
      </c>
      <c r="C38" s="42">
        <v>1</v>
      </c>
      <c r="D38" s="42">
        <v>966042496181.1272</v>
      </c>
      <c r="E38" s="42">
        <v>966042496181.1272</v>
      </c>
      <c r="F38" s="42">
        <v>13.766575710266432</v>
      </c>
      <c r="G38" s="48">
        <v>4.0390907950016465E-3</v>
      </c>
    </row>
    <row r="39" spans="2:7" x14ac:dyDescent="0.35">
      <c r="B39" s="42" t="s">
        <v>291</v>
      </c>
      <c r="C39" s="42">
        <v>10</v>
      </c>
      <c r="D39" s="42">
        <v>701730420485.53906</v>
      </c>
      <c r="E39" s="42">
        <v>70173042048.553909</v>
      </c>
    </row>
    <row r="40" spans="2:7" ht="15" thickBot="1" x14ac:dyDescent="0.4">
      <c r="B40" s="45" t="s">
        <v>292</v>
      </c>
      <c r="C40" s="45">
        <v>11</v>
      </c>
      <c r="D40" s="45">
        <v>1667772916666.6663</v>
      </c>
      <c r="E40" s="45"/>
      <c r="F40" s="45"/>
    </row>
    <row r="41" spans="2:7" ht="15" thickBot="1" x14ac:dyDescent="0.4"/>
    <row r="42" spans="2:7" x14ac:dyDescent="0.35">
      <c r="B42" s="46"/>
      <c r="C42" s="46" t="s">
        <v>299</v>
      </c>
      <c r="D42" s="46" t="s">
        <v>236</v>
      </c>
      <c r="E42" s="46" t="s">
        <v>300</v>
      </c>
      <c r="F42" s="46" t="s">
        <v>301</v>
      </c>
    </row>
    <row r="43" spans="2:7" x14ac:dyDescent="0.35">
      <c r="B43" s="42" t="s">
        <v>293</v>
      </c>
      <c r="C43" s="42">
        <v>19700.532980178657</v>
      </c>
      <c r="D43" s="42">
        <v>147362.329216388</v>
      </c>
      <c r="E43" s="42">
        <v>0.13368771439035984</v>
      </c>
      <c r="F43" s="42">
        <v>0.89630168649520758</v>
      </c>
    </row>
    <row r="44" spans="2:7" ht="15" thickBot="1" x14ac:dyDescent="0.4">
      <c r="B44" s="45" t="s">
        <v>306</v>
      </c>
      <c r="C44" s="45">
        <v>479.90019716247593</v>
      </c>
      <c r="D44" s="45">
        <v>129.34152124770827</v>
      </c>
      <c r="E44" s="45">
        <v>3.7103336386727324</v>
      </c>
      <c r="F44" s="61">
        <v>4.0390907950016387E-3</v>
      </c>
      <c r="G44" s="42" t="s">
        <v>397</v>
      </c>
    </row>
    <row r="45" spans="2:7" x14ac:dyDescent="0.35">
      <c r="G45" s="42" t="s">
        <v>398</v>
      </c>
    </row>
    <row r="49" spans="2:7" x14ac:dyDescent="0.35">
      <c r="B49" s="48" t="s">
        <v>283</v>
      </c>
      <c r="E49" s="48" t="s">
        <v>329</v>
      </c>
    </row>
    <row r="50" spans="2:7" ht="15" thickBot="1" x14ac:dyDescent="0.4"/>
    <row r="51" spans="2:7" x14ac:dyDescent="0.35">
      <c r="B51" s="44" t="s">
        <v>284</v>
      </c>
      <c r="C51" s="44"/>
    </row>
    <row r="52" spans="2:7" x14ac:dyDescent="0.35">
      <c r="B52" s="42" t="s">
        <v>285</v>
      </c>
      <c r="C52" s="42">
        <v>0.59413232480659051</v>
      </c>
    </row>
    <row r="53" spans="2:7" x14ac:dyDescent="0.35">
      <c r="B53" s="42" t="s">
        <v>286</v>
      </c>
      <c r="C53" s="48">
        <v>0.35299321938008393</v>
      </c>
    </row>
    <row r="54" spans="2:7" x14ac:dyDescent="0.35">
      <c r="B54" s="42" t="s">
        <v>287</v>
      </c>
      <c r="C54" s="42">
        <v>0.28829254131809234</v>
      </c>
    </row>
    <row r="55" spans="2:7" x14ac:dyDescent="0.35">
      <c r="B55" s="42" t="s">
        <v>236</v>
      </c>
      <c r="C55" s="42">
        <v>328490.54562005086</v>
      </c>
    </row>
    <row r="56" spans="2:7" ht="15" thickBot="1" x14ac:dyDescent="0.4">
      <c r="B56" s="45" t="s">
        <v>288</v>
      </c>
      <c r="C56" s="61">
        <v>12</v>
      </c>
    </row>
    <row r="58" spans="2:7" ht="15" thickBot="1" x14ac:dyDescent="0.4">
      <c r="B58" s="42" t="s">
        <v>289</v>
      </c>
    </row>
    <row r="59" spans="2:7" x14ac:dyDescent="0.35">
      <c r="B59" s="46"/>
      <c r="C59" s="46" t="s">
        <v>294</v>
      </c>
      <c r="D59" s="46" t="s">
        <v>295</v>
      </c>
      <c r="E59" s="46" t="s">
        <v>296</v>
      </c>
      <c r="F59" s="46" t="s">
        <v>297</v>
      </c>
      <c r="G59" s="46" t="s">
        <v>298</v>
      </c>
    </row>
    <row r="60" spans="2:7" x14ac:dyDescent="0.35">
      <c r="B60" s="42" t="s">
        <v>290</v>
      </c>
      <c r="C60" s="42">
        <v>1</v>
      </c>
      <c r="D60" s="42">
        <v>588712531049.07898</v>
      </c>
      <c r="E60" s="42">
        <v>588712531049.07898</v>
      </c>
      <c r="F60" s="42">
        <v>5.455788562862832</v>
      </c>
      <c r="G60" s="48">
        <v>4.1639225521224295E-2</v>
      </c>
    </row>
    <row r="61" spans="2:7" x14ac:dyDescent="0.35">
      <c r="B61" s="42" t="s">
        <v>291</v>
      </c>
      <c r="C61" s="42">
        <v>10</v>
      </c>
      <c r="D61" s="42">
        <v>1079060385617.5873</v>
      </c>
      <c r="E61" s="42">
        <v>107906038561.75873</v>
      </c>
    </row>
    <row r="62" spans="2:7" ht="15" thickBot="1" x14ac:dyDescent="0.4">
      <c r="B62" s="45" t="s">
        <v>292</v>
      </c>
      <c r="C62" s="45">
        <v>11</v>
      </c>
      <c r="D62" s="45">
        <v>1667772916666.6663</v>
      </c>
      <c r="E62" s="45"/>
      <c r="F62" s="45"/>
    </row>
    <row r="63" spans="2:7" ht="15" thickBot="1" x14ac:dyDescent="0.4"/>
    <row r="64" spans="2:7" x14ac:dyDescent="0.35">
      <c r="B64" s="46"/>
      <c r="C64" s="46" t="s">
        <v>299</v>
      </c>
      <c r="D64" s="46" t="s">
        <v>236</v>
      </c>
      <c r="E64" s="46" t="s">
        <v>300</v>
      </c>
      <c r="F64" s="46" t="s">
        <v>301</v>
      </c>
    </row>
    <row r="65" spans="2:7" x14ac:dyDescent="0.35">
      <c r="B65" s="42" t="s">
        <v>293</v>
      </c>
      <c r="C65" s="42">
        <v>-403963.45512233063</v>
      </c>
      <c r="D65" s="42">
        <v>393089.22652371612</v>
      </c>
      <c r="E65" s="42">
        <v>-1.0276635121618081</v>
      </c>
      <c r="F65" s="42">
        <v>0.32832386094172195</v>
      </c>
    </row>
    <row r="66" spans="2:7" ht="15" thickBot="1" x14ac:dyDescent="0.4">
      <c r="B66" s="45" t="s">
        <v>306</v>
      </c>
      <c r="C66" s="61">
        <v>33993.201276324813</v>
      </c>
      <c r="D66" s="45">
        <v>14553.36093203376</v>
      </c>
      <c r="E66" s="45">
        <v>2.3357629509140767</v>
      </c>
      <c r="F66" s="61">
        <v>4.1639225521224253E-2</v>
      </c>
    </row>
    <row r="70" spans="2:7" x14ac:dyDescent="0.35">
      <c r="B70" s="48" t="s">
        <v>283</v>
      </c>
      <c r="E70" s="48" t="s">
        <v>341</v>
      </c>
    </row>
    <row r="71" spans="2:7" ht="15" thickBot="1" x14ac:dyDescent="0.4"/>
    <row r="72" spans="2:7" x14ac:dyDescent="0.35">
      <c r="B72" s="44" t="s">
        <v>284</v>
      </c>
      <c r="C72" s="44"/>
    </row>
    <row r="73" spans="2:7" x14ac:dyDescent="0.35">
      <c r="B73" s="42" t="s">
        <v>285</v>
      </c>
      <c r="C73" s="42">
        <v>9.4488035514191757E-2</v>
      </c>
    </row>
    <row r="74" spans="2:7" x14ac:dyDescent="0.35">
      <c r="B74" s="42" t="s">
        <v>286</v>
      </c>
      <c r="C74" s="48">
        <v>8.9279888553311631E-3</v>
      </c>
    </row>
    <row r="75" spans="2:7" x14ac:dyDescent="0.35">
      <c r="B75" s="42" t="s">
        <v>287</v>
      </c>
      <c r="C75" s="42">
        <v>-9.0179212259135721E-2</v>
      </c>
    </row>
    <row r="76" spans="2:7" x14ac:dyDescent="0.35">
      <c r="B76" s="42" t="s">
        <v>236</v>
      </c>
      <c r="C76" s="42">
        <v>406556.64533413335</v>
      </c>
    </row>
    <row r="77" spans="2:7" ht="15" thickBot="1" x14ac:dyDescent="0.4">
      <c r="B77" s="45" t="s">
        <v>288</v>
      </c>
      <c r="C77" s="61">
        <v>12</v>
      </c>
    </row>
    <row r="79" spans="2:7" ht="15" thickBot="1" x14ac:dyDescent="0.4">
      <c r="B79" s="42" t="s">
        <v>289</v>
      </c>
    </row>
    <row r="80" spans="2:7" x14ac:dyDescent="0.35">
      <c r="B80" s="46"/>
      <c r="C80" s="46" t="s">
        <v>294</v>
      </c>
      <c r="D80" s="46" t="s">
        <v>295</v>
      </c>
      <c r="E80" s="46" t="s">
        <v>296</v>
      </c>
      <c r="F80" s="46" t="s">
        <v>297</v>
      </c>
      <c r="G80" s="46" t="s">
        <v>298</v>
      </c>
    </row>
    <row r="81" spans="2:7" x14ac:dyDescent="0.35">
      <c r="B81" s="42" t="s">
        <v>290</v>
      </c>
      <c r="C81" s="42">
        <v>1</v>
      </c>
      <c r="D81" s="42">
        <v>14889858013.223145</v>
      </c>
      <c r="E81" s="42">
        <v>14889858013.223145</v>
      </c>
      <c r="F81" s="42">
        <v>9.0084158920193003E-2</v>
      </c>
      <c r="G81" s="48">
        <v>0.77021672644615691</v>
      </c>
    </row>
    <row r="82" spans="2:7" x14ac:dyDescent="0.35">
      <c r="B82" s="42" t="s">
        <v>291</v>
      </c>
      <c r="C82" s="42">
        <v>10</v>
      </c>
      <c r="D82" s="42">
        <v>1652883058653.4431</v>
      </c>
      <c r="E82" s="42">
        <v>165288305865.3443</v>
      </c>
    </row>
    <row r="83" spans="2:7" ht="15" thickBot="1" x14ac:dyDescent="0.4">
      <c r="B83" s="45" t="s">
        <v>292</v>
      </c>
      <c r="C83" s="45">
        <v>11</v>
      </c>
      <c r="D83" s="45">
        <v>1667772916666.6663</v>
      </c>
      <c r="E83" s="45"/>
      <c r="F83" s="45"/>
    </row>
    <row r="84" spans="2:7" ht="15" thickBot="1" x14ac:dyDescent="0.4"/>
    <row r="85" spans="2:7" x14ac:dyDescent="0.35">
      <c r="B85" s="46"/>
      <c r="C85" s="46" t="s">
        <v>299</v>
      </c>
      <c r="D85" s="46" t="s">
        <v>236</v>
      </c>
      <c r="E85" s="46" t="s">
        <v>300</v>
      </c>
      <c r="F85" s="46" t="s">
        <v>301</v>
      </c>
    </row>
    <row r="86" spans="2:7" x14ac:dyDescent="0.35">
      <c r="B86" s="42" t="s">
        <v>293</v>
      </c>
      <c r="C86" s="42">
        <v>151157.51635170612</v>
      </c>
      <c r="D86" s="42">
        <v>1125366.0789637617</v>
      </c>
      <c r="E86" s="42">
        <v>0.13431852903447394</v>
      </c>
      <c r="F86" s="42">
        <v>0.89581559616212658</v>
      </c>
    </row>
    <row r="87" spans="2:7" ht="15" thickBot="1" x14ac:dyDescent="0.4">
      <c r="B87" s="45" t="s">
        <v>306</v>
      </c>
      <c r="C87" s="61">
        <v>2614.9548533819807</v>
      </c>
      <c r="D87" s="45">
        <v>8712.4436306196658</v>
      </c>
      <c r="E87" s="45">
        <v>0.30014023209192275</v>
      </c>
      <c r="F87" s="61">
        <v>0.77021672644615657</v>
      </c>
    </row>
    <row r="91" spans="2:7" x14ac:dyDescent="0.35">
      <c r="B91" s="48" t="s">
        <v>283</v>
      </c>
      <c r="E91" s="48" t="s">
        <v>342</v>
      </c>
    </row>
    <row r="92" spans="2:7" ht="15" thickBot="1" x14ac:dyDescent="0.4"/>
    <row r="93" spans="2:7" x14ac:dyDescent="0.35">
      <c r="B93" s="44" t="s">
        <v>284</v>
      </c>
      <c r="C93" s="44"/>
    </row>
    <row r="94" spans="2:7" x14ac:dyDescent="0.35">
      <c r="B94" s="42" t="s">
        <v>285</v>
      </c>
      <c r="C94" s="42">
        <v>0.63731005330965551</v>
      </c>
    </row>
    <row r="95" spans="2:7" x14ac:dyDescent="0.35">
      <c r="B95" s="42" t="s">
        <v>286</v>
      </c>
      <c r="C95" s="48">
        <v>0.40616410404955589</v>
      </c>
    </row>
    <row r="96" spans="2:7" x14ac:dyDescent="0.35">
      <c r="B96" s="42" t="s">
        <v>287</v>
      </c>
      <c r="C96" s="42">
        <v>0.34678051445451147</v>
      </c>
    </row>
    <row r="97" spans="2:7" x14ac:dyDescent="0.35">
      <c r="B97" s="42" t="s">
        <v>236</v>
      </c>
      <c r="C97" s="42">
        <v>314703.57865944819</v>
      </c>
    </row>
    <row r="98" spans="2:7" ht="15" thickBot="1" x14ac:dyDescent="0.4">
      <c r="B98" s="45" t="s">
        <v>288</v>
      </c>
      <c r="C98" s="61">
        <v>12</v>
      </c>
    </row>
    <row r="100" spans="2:7" ht="15" thickBot="1" x14ac:dyDescent="0.4">
      <c r="B100" s="42" t="s">
        <v>289</v>
      </c>
    </row>
    <row r="101" spans="2:7" x14ac:dyDescent="0.35">
      <c r="B101" s="46"/>
      <c r="C101" s="46" t="s">
        <v>294</v>
      </c>
      <c r="D101" s="46" t="s">
        <v>295</v>
      </c>
      <c r="E101" s="46" t="s">
        <v>296</v>
      </c>
      <c r="F101" s="46" t="s">
        <v>297</v>
      </c>
      <c r="G101" s="46" t="s">
        <v>298</v>
      </c>
    </row>
    <row r="102" spans="2:7" x14ac:dyDescent="0.35">
      <c r="B102" s="42" t="s">
        <v>290</v>
      </c>
      <c r="C102" s="42">
        <v>1</v>
      </c>
      <c r="D102" s="42">
        <v>677389492456.03113</v>
      </c>
      <c r="E102" s="42">
        <v>677389492456.03113</v>
      </c>
      <c r="F102" s="42">
        <v>6.839669121036942</v>
      </c>
      <c r="G102" s="48">
        <v>2.5806078961987125E-2</v>
      </c>
    </row>
    <row r="103" spans="2:7" x14ac:dyDescent="0.35">
      <c r="B103" s="42" t="s">
        <v>291</v>
      </c>
      <c r="C103" s="42">
        <v>10</v>
      </c>
      <c r="D103" s="42">
        <v>990383424210.63513</v>
      </c>
      <c r="E103" s="42">
        <v>99038342421.063507</v>
      </c>
    </row>
    <row r="104" spans="2:7" ht="15" thickBot="1" x14ac:dyDescent="0.4">
      <c r="B104" s="45" t="s">
        <v>292</v>
      </c>
      <c r="C104" s="45">
        <v>11</v>
      </c>
      <c r="D104" s="45">
        <v>1667772916666.6663</v>
      </c>
      <c r="E104" s="45"/>
      <c r="F104" s="45"/>
    </row>
    <row r="105" spans="2:7" ht="15" thickBot="1" x14ac:dyDescent="0.4"/>
    <row r="106" spans="2:7" x14ac:dyDescent="0.35">
      <c r="B106" s="46"/>
      <c r="C106" s="46" t="s">
        <v>299</v>
      </c>
      <c r="D106" s="46" t="s">
        <v>236</v>
      </c>
      <c r="E106" s="46" t="s">
        <v>300</v>
      </c>
      <c r="F106" s="46" t="s">
        <v>301</v>
      </c>
    </row>
    <row r="107" spans="2:7" x14ac:dyDescent="0.35">
      <c r="B107" s="42" t="s">
        <v>293</v>
      </c>
      <c r="C107" s="42">
        <v>168444.67243823997</v>
      </c>
      <c r="D107" s="42">
        <v>151978.83965495403</v>
      </c>
      <c r="E107" s="42">
        <v>1.1083429299807079</v>
      </c>
      <c r="F107" s="42">
        <v>0.29365832039006007</v>
      </c>
    </row>
    <row r="108" spans="2:7" ht="15" thickBot="1" x14ac:dyDescent="0.4">
      <c r="B108" s="45" t="s">
        <v>306</v>
      </c>
      <c r="C108" s="61">
        <v>9680.1618499775195</v>
      </c>
      <c r="D108" s="45">
        <v>3701.3919181969968</v>
      </c>
      <c r="E108" s="45">
        <v>2.6152761079926035</v>
      </c>
      <c r="F108" s="61">
        <v>2.5806078961987163E-2</v>
      </c>
    </row>
    <row r="111" spans="2:7" x14ac:dyDescent="0.35">
      <c r="B111" s="48" t="s">
        <v>283</v>
      </c>
      <c r="E111" s="48" t="s">
        <v>343</v>
      </c>
    </row>
    <row r="112" spans="2:7" ht="15" thickBot="1" x14ac:dyDescent="0.4"/>
    <row r="113" spans="2:7" x14ac:dyDescent="0.35">
      <c r="B113" s="44" t="s">
        <v>284</v>
      </c>
      <c r="C113" s="44"/>
    </row>
    <row r="114" spans="2:7" x14ac:dyDescent="0.35">
      <c r="B114" s="42" t="s">
        <v>285</v>
      </c>
      <c r="C114" s="42">
        <v>0.3365904746175496</v>
      </c>
    </row>
    <row r="115" spans="2:7" x14ac:dyDescent="0.35">
      <c r="B115" s="42" t="s">
        <v>286</v>
      </c>
      <c r="C115" s="48">
        <v>0.11329314760326728</v>
      </c>
    </row>
    <row r="116" spans="2:7" x14ac:dyDescent="0.35">
      <c r="B116" s="42" t="s">
        <v>287</v>
      </c>
      <c r="C116" s="42">
        <v>2.4622462363594E-2</v>
      </c>
    </row>
    <row r="117" spans="2:7" x14ac:dyDescent="0.35">
      <c r="B117" s="42" t="s">
        <v>236</v>
      </c>
      <c r="C117" s="42">
        <v>384555.02511994535</v>
      </c>
    </row>
    <row r="118" spans="2:7" ht="15" thickBot="1" x14ac:dyDescent="0.4">
      <c r="B118" s="45" t="s">
        <v>288</v>
      </c>
      <c r="C118" s="61">
        <v>12</v>
      </c>
    </row>
    <row r="120" spans="2:7" ht="15" thickBot="1" x14ac:dyDescent="0.4">
      <c r="B120" s="42" t="s">
        <v>289</v>
      </c>
    </row>
    <row r="121" spans="2:7" x14ac:dyDescent="0.35">
      <c r="B121" s="46"/>
      <c r="C121" s="46" t="s">
        <v>294</v>
      </c>
      <c r="D121" s="46" t="s">
        <v>295</v>
      </c>
      <c r="E121" s="46" t="s">
        <v>296</v>
      </c>
      <c r="F121" s="46" t="s">
        <v>297</v>
      </c>
      <c r="G121" s="46" t="s">
        <v>298</v>
      </c>
    </row>
    <row r="122" spans="2:7" x14ac:dyDescent="0.35">
      <c r="B122" s="42" t="s">
        <v>290</v>
      </c>
      <c r="C122" s="42">
        <v>1</v>
      </c>
      <c r="D122" s="42">
        <v>188947243216.64819</v>
      </c>
      <c r="E122" s="42">
        <v>188947243216.64819</v>
      </c>
      <c r="F122" s="42">
        <v>1.277684358669841</v>
      </c>
      <c r="G122" s="48">
        <v>0.28471196743827509</v>
      </c>
    </row>
    <row r="123" spans="2:7" x14ac:dyDescent="0.35">
      <c r="B123" s="42" t="s">
        <v>291</v>
      </c>
      <c r="C123" s="42">
        <v>10</v>
      </c>
      <c r="D123" s="42">
        <v>1478825673450.0181</v>
      </c>
      <c r="E123" s="42">
        <v>147882567345.0018</v>
      </c>
    </row>
    <row r="124" spans="2:7" ht="15" thickBot="1" x14ac:dyDescent="0.4">
      <c r="B124" s="45" t="s">
        <v>292</v>
      </c>
      <c r="C124" s="45">
        <v>11</v>
      </c>
      <c r="D124" s="45">
        <v>1667772916666.6663</v>
      </c>
      <c r="E124" s="45"/>
      <c r="F124" s="45"/>
    </row>
    <row r="125" spans="2:7" ht="15" thickBot="1" x14ac:dyDescent="0.4"/>
    <row r="126" spans="2:7" x14ac:dyDescent="0.35">
      <c r="B126" s="46"/>
      <c r="C126" s="46" t="s">
        <v>299</v>
      </c>
      <c r="D126" s="46" t="s">
        <v>236</v>
      </c>
      <c r="E126" s="46" t="s">
        <v>300</v>
      </c>
      <c r="F126" s="46" t="s">
        <v>301</v>
      </c>
    </row>
    <row r="127" spans="2:7" x14ac:dyDescent="0.35">
      <c r="B127" s="42" t="s">
        <v>293</v>
      </c>
      <c r="C127" s="42">
        <v>210455.85238533915</v>
      </c>
      <c r="D127" s="42">
        <v>268729.05668985122</v>
      </c>
      <c r="E127" s="42">
        <v>0.78315257373985048</v>
      </c>
      <c r="F127" s="42">
        <v>0.4516860969691151</v>
      </c>
    </row>
    <row r="128" spans="2:7" ht="15" thickBot="1" x14ac:dyDescent="0.4">
      <c r="B128" s="45" t="s">
        <v>306</v>
      </c>
      <c r="C128" s="61">
        <v>3557.9097228037836</v>
      </c>
      <c r="D128" s="45">
        <v>3147.6260806448945</v>
      </c>
      <c r="E128" s="45">
        <v>1.130347008077538</v>
      </c>
      <c r="F128" s="61">
        <v>0.2847119674382752</v>
      </c>
    </row>
    <row r="132" spans="2:7" x14ac:dyDescent="0.35">
      <c r="B132" s="48" t="s">
        <v>283</v>
      </c>
      <c r="E132" s="48" t="s">
        <v>193</v>
      </c>
    </row>
    <row r="133" spans="2:7" ht="15" thickBot="1" x14ac:dyDescent="0.4"/>
    <row r="134" spans="2:7" x14ac:dyDescent="0.35">
      <c r="B134" s="44" t="s">
        <v>284</v>
      </c>
      <c r="C134" s="44"/>
    </row>
    <row r="135" spans="2:7" x14ac:dyDescent="0.35">
      <c r="B135" s="42" t="s">
        <v>285</v>
      </c>
      <c r="C135" s="42">
        <v>0.57748509129493819</v>
      </c>
    </row>
    <row r="136" spans="2:7" x14ac:dyDescent="0.35">
      <c r="B136" s="42" t="s">
        <v>286</v>
      </c>
      <c r="C136" s="48">
        <v>0.33348903066792307</v>
      </c>
    </row>
    <row r="137" spans="2:7" x14ac:dyDescent="0.35">
      <c r="B137" s="42" t="s">
        <v>287</v>
      </c>
      <c r="C137" s="42">
        <v>0.26683793373471537</v>
      </c>
    </row>
    <row r="138" spans="2:7" x14ac:dyDescent="0.35">
      <c r="B138" s="42" t="s">
        <v>236</v>
      </c>
      <c r="C138" s="42">
        <v>333405.00045939395</v>
      </c>
    </row>
    <row r="139" spans="2:7" ht="15" thickBot="1" x14ac:dyDescent="0.4">
      <c r="B139" s="45" t="s">
        <v>288</v>
      </c>
      <c r="C139" s="61">
        <v>12</v>
      </c>
    </row>
    <row r="141" spans="2:7" ht="15" thickBot="1" x14ac:dyDescent="0.4">
      <c r="B141" s="42" t="s">
        <v>289</v>
      </c>
    </row>
    <row r="142" spans="2:7" x14ac:dyDescent="0.35">
      <c r="B142" s="46"/>
      <c r="C142" s="46" t="s">
        <v>294</v>
      </c>
      <c r="D142" s="46" t="s">
        <v>295</v>
      </c>
      <c r="E142" s="46" t="s">
        <v>296</v>
      </c>
      <c r="F142" s="46" t="s">
        <v>297</v>
      </c>
      <c r="G142" s="46" t="s">
        <v>298</v>
      </c>
    </row>
    <row r="143" spans="2:7" x14ac:dyDescent="0.35">
      <c r="B143" s="42" t="s">
        <v>290</v>
      </c>
      <c r="C143" s="42">
        <v>1</v>
      </c>
      <c r="D143" s="42">
        <v>556183973353.38135</v>
      </c>
      <c r="E143" s="42">
        <v>556183973353.38135</v>
      </c>
      <c r="F143" s="42">
        <v>5.0035040083754154</v>
      </c>
      <c r="G143" s="48">
        <v>4.926668772068675E-2</v>
      </c>
    </row>
    <row r="144" spans="2:7" x14ac:dyDescent="0.35">
      <c r="B144" s="42" t="s">
        <v>291</v>
      </c>
      <c r="C144" s="42">
        <v>10</v>
      </c>
      <c r="D144" s="42">
        <v>1111588943313.2849</v>
      </c>
      <c r="E144" s="42">
        <v>111158894331.32849</v>
      </c>
    </row>
    <row r="145" spans="2:6" ht="15" thickBot="1" x14ac:dyDescent="0.4">
      <c r="B145" s="45" t="s">
        <v>292</v>
      </c>
      <c r="C145" s="45">
        <v>11</v>
      </c>
      <c r="D145" s="45">
        <v>1667772916666.6663</v>
      </c>
      <c r="E145" s="45"/>
      <c r="F145" s="45"/>
    </row>
    <row r="146" spans="2:6" ht="15" thickBot="1" x14ac:dyDescent="0.4"/>
    <row r="147" spans="2:6" x14ac:dyDescent="0.35">
      <c r="B147" s="46"/>
      <c r="C147" s="46" t="s">
        <v>299</v>
      </c>
      <c r="D147" s="46" t="s">
        <v>236</v>
      </c>
      <c r="E147" s="46" t="s">
        <v>300</v>
      </c>
      <c r="F147" s="46" t="s">
        <v>301</v>
      </c>
    </row>
    <row r="148" spans="2:6" x14ac:dyDescent="0.35">
      <c r="B148" s="42" t="s">
        <v>293</v>
      </c>
      <c r="C148" s="42">
        <v>225157.22605431039</v>
      </c>
      <c r="D148" s="42">
        <v>151574.03908100212</v>
      </c>
      <c r="E148" s="42">
        <v>1.485460356004533</v>
      </c>
      <c r="F148" s="42">
        <v>0.16824978207430083</v>
      </c>
    </row>
    <row r="149" spans="2:6" ht="15" thickBot="1" x14ac:dyDescent="0.4">
      <c r="B149" s="45" t="s">
        <v>306</v>
      </c>
      <c r="C149" s="61">
        <v>63.981949869684989</v>
      </c>
      <c r="D149" s="45">
        <v>28.603576886391441</v>
      </c>
      <c r="E149" s="45">
        <v>2.2368513603669378</v>
      </c>
      <c r="F149" s="61">
        <v>4.926668772068668E-2</v>
      </c>
    </row>
    <row r="153" spans="2:6" x14ac:dyDescent="0.35">
      <c r="B153" s="48" t="s">
        <v>283</v>
      </c>
      <c r="E153" s="48" t="s">
        <v>344</v>
      </c>
    </row>
    <row r="154" spans="2:6" ht="15" thickBot="1" x14ac:dyDescent="0.4"/>
    <row r="155" spans="2:6" x14ac:dyDescent="0.35">
      <c r="B155" s="44" t="s">
        <v>284</v>
      </c>
      <c r="C155" s="44"/>
    </row>
    <row r="156" spans="2:6" x14ac:dyDescent="0.35">
      <c r="B156" s="42" t="s">
        <v>285</v>
      </c>
      <c r="C156" s="42">
        <v>0.30446005837693624</v>
      </c>
    </row>
    <row r="157" spans="2:6" x14ac:dyDescent="0.35">
      <c r="B157" s="42" t="s">
        <v>286</v>
      </c>
      <c r="C157" s="48">
        <v>9.269592714688743E-2</v>
      </c>
    </row>
    <row r="158" spans="2:6" x14ac:dyDescent="0.35">
      <c r="B158" s="42" t="s">
        <v>287</v>
      </c>
      <c r="C158" s="42">
        <v>1.9655198615761817E-3</v>
      </c>
    </row>
    <row r="159" spans="2:6" x14ac:dyDescent="0.35">
      <c r="B159" s="42" t="s">
        <v>236</v>
      </c>
      <c r="C159" s="42">
        <v>388995.77888272528</v>
      </c>
    </row>
    <row r="160" spans="2:6" ht="15" thickBot="1" x14ac:dyDescent="0.4">
      <c r="B160" s="45" t="s">
        <v>288</v>
      </c>
      <c r="C160" s="61">
        <v>12</v>
      </c>
    </row>
    <row r="162" spans="2:7" ht="15" thickBot="1" x14ac:dyDescent="0.4">
      <c r="B162" s="42" t="s">
        <v>289</v>
      </c>
    </row>
    <row r="163" spans="2:7" x14ac:dyDescent="0.35">
      <c r="B163" s="46"/>
      <c r="C163" s="46" t="s">
        <v>294</v>
      </c>
      <c r="D163" s="46" t="s">
        <v>295</v>
      </c>
      <c r="E163" s="46" t="s">
        <v>296</v>
      </c>
      <c r="F163" s="46" t="s">
        <v>297</v>
      </c>
      <c r="G163" s="46" t="s">
        <v>298</v>
      </c>
    </row>
    <row r="164" spans="2:7" x14ac:dyDescent="0.35">
      <c r="B164" s="42" t="s">
        <v>290</v>
      </c>
      <c r="C164" s="42">
        <v>1</v>
      </c>
      <c r="D164" s="42">
        <v>154595756780.88525</v>
      </c>
      <c r="E164" s="42">
        <v>154595756780.88525</v>
      </c>
      <c r="F164" s="42">
        <v>1.0216632981200602</v>
      </c>
      <c r="G164" s="48">
        <v>0.33595619047562297</v>
      </c>
    </row>
    <row r="165" spans="2:7" x14ac:dyDescent="0.35">
      <c r="B165" s="42" t="s">
        <v>291</v>
      </c>
      <c r="C165" s="42">
        <v>10</v>
      </c>
      <c r="D165" s="42">
        <v>1513177159885.781</v>
      </c>
      <c r="E165" s="42">
        <v>151317715988.57809</v>
      </c>
    </row>
    <row r="166" spans="2:7" ht="15" thickBot="1" x14ac:dyDescent="0.4">
      <c r="B166" s="45" t="s">
        <v>292</v>
      </c>
      <c r="C166" s="45">
        <v>11</v>
      </c>
      <c r="D166" s="45">
        <v>1667772916666.6663</v>
      </c>
      <c r="E166" s="45"/>
      <c r="F166" s="45"/>
    </row>
    <row r="167" spans="2:7" ht="15" thickBot="1" x14ac:dyDescent="0.4"/>
    <row r="168" spans="2:7" x14ac:dyDescent="0.35">
      <c r="B168" s="46"/>
      <c r="C168" s="46" t="s">
        <v>299</v>
      </c>
      <c r="D168" s="46" t="s">
        <v>236</v>
      </c>
      <c r="E168" s="46" t="s">
        <v>300</v>
      </c>
      <c r="F168" s="46" t="s">
        <v>301</v>
      </c>
    </row>
    <row r="169" spans="2:7" x14ac:dyDescent="0.35">
      <c r="B169" s="42" t="s">
        <v>293</v>
      </c>
      <c r="C169" s="42">
        <v>62284.762564783974</v>
      </c>
      <c r="D169" s="42">
        <v>435014.13929139974</v>
      </c>
      <c r="E169" s="42">
        <v>0.1431787083202409</v>
      </c>
      <c r="F169" s="42">
        <v>0.88899303214415226</v>
      </c>
    </row>
    <row r="170" spans="2:7" ht="15" thickBot="1" x14ac:dyDescent="0.4">
      <c r="B170" s="45" t="s">
        <v>306</v>
      </c>
      <c r="C170" s="61">
        <v>5507.2090590335038</v>
      </c>
      <c r="D170" s="45">
        <v>5448.5089286813936</v>
      </c>
      <c r="E170" s="45">
        <v>1.0107736136841234</v>
      </c>
      <c r="F170" s="61">
        <v>0.33595619047562275</v>
      </c>
    </row>
    <row r="175" spans="2:7" x14ac:dyDescent="0.35">
      <c r="B175" s="48" t="s">
        <v>283</v>
      </c>
      <c r="E175" s="48" t="s">
        <v>192</v>
      </c>
    </row>
    <row r="176" spans="2:7" ht="15" thickBot="1" x14ac:dyDescent="0.4"/>
    <row r="177" spans="2:7" x14ac:dyDescent="0.35">
      <c r="B177" s="44" t="s">
        <v>284</v>
      </c>
      <c r="C177" s="44"/>
    </row>
    <row r="178" spans="2:7" x14ac:dyDescent="0.35">
      <c r="B178" s="42" t="s">
        <v>285</v>
      </c>
      <c r="C178" s="42">
        <v>0.39094742495750368</v>
      </c>
    </row>
    <row r="179" spans="2:7" x14ac:dyDescent="0.35">
      <c r="B179" s="42" t="s">
        <v>286</v>
      </c>
      <c r="C179" s="48">
        <v>0.15283988908090296</v>
      </c>
    </row>
    <row r="180" spans="2:7" x14ac:dyDescent="0.35">
      <c r="B180" s="42" t="s">
        <v>287</v>
      </c>
      <c r="C180" s="42">
        <v>6.8123877988993262E-2</v>
      </c>
    </row>
    <row r="181" spans="2:7" x14ac:dyDescent="0.35">
      <c r="B181" s="42" t="s">
        <v>236</v>
      </c>
      <c r="C181" s="42">
        <v>375881.7219646626</v>
      </c>
    </row>
    <row r="182" spans="2:7" ht="15" thickBot="1" x14ac:dyDescent="0.4">
      <c r="B182" s="45" t="s">
        <v>288</v>
      </c>
      <c r="C182" s="61">
        <v>12</v>
      </c>
    </row>
    <row r="184" spans="2:7" ht="15" thickBot="1" x14ac:dyDescent="0.4">
      <c r="B184" s="42" t="s">
        <v>289</v>
      </c>
    </row>
    <row r="185" spans="2:7" x14ac:dyDescent="0.35">
      <c r="B185" s="46"/>
      <c r="C185" s="46" t="s">
        <v>294</v>
      </c>
      <c r="D185" s="46" t="s">
        <v>295</v>
      </c>
      <c r="E185" s="46" t="s">
        <v>296</v>
      </c>
      <c r="F185" s="46" t="s">
        <v>297</v>
      </c>
      <c r="G185" s="46" t="s">
        <v>298</v>
      </c>
    </row>
    <row r="186" spans="2:7" x14ac:dyDescent="0.35">
      <c r="B186" s="42" t="s">
        <v>290</v>
      </c>
      <c r="C186" s="42">
        <v>1</v>
      </c>
      <c r="D186" s="42">
        <v>254902227595.46729</v>
      </c>
      <c r="E186" s="42">
        <v>254902227595.46729</v>
      </c>
      <c r="F186" s="42">
        <v>1.8041440704176286</v>
      </c>
      <c r="G186" s="48">
        <v>0.20890024496114154</v>
      </c>
    </row>
    <row r="187" spans="2:7" x14ac:dyDescent="0.35">
      <c r="B187" s="42" t="s">
        <v>291</v>
      </c>
      <c r="C187" s="42">
        <v>10</v>
      </c>
      <c r="D187" s="42">
        <v>1412870689071.199</v>
      </c>
      <c r="E187" s="42">
        <v>141287068907.1199</v>
      </c>
    </row>
    <row r="188" spans="2:7" ht="15" thickBot="1" x14ac:dyDescent="0.4">
      <c r="B188" s="45" t="s">
        <v>292</v>
      </c>
      <c r="C188" s="45">
        <v>11</v>
      </c>
      <c r="D188" s="45">
        <v>1667772916666.6663</v>
      </c>
      <c r="E188" s="45"/>
      <c r="F188" s="45"/>
    </row>
    <row r="189" spans="2:7" ht="15" thickBot="1" x14ac:dyDescent="0.4"/>
    <row r="190" spans="2:7" x14ac:dyDescent="0.35">
      <c r="B190" s="46"/>
      <c r="C190" s="46" t="s">
        <v>299</v>
      </c>
      <c r="D190" s="46" t="s">
        <v>236</v>
      </c>
      <c r="E190" s="46" t="s">
        <v>300</v>
      </c>
      <c r="F190" s="46" t="s">
        <v>301</v>
      </c>
    </row>
    <row r="191" spans="2:7" x14ac:dyDescent="0.35">
      <c r="B191" s="42" t="s">
        <v>293</v>
      </c>
      <c r="C191" s="42">
        <v>312380.47968810878</v>
      </c>
      <c r="D191" s="42">
        <v>169384.5744182592</v>
      </c>
      <c r="E191" s="42">
        <v>1.8442085459137003</v>
      </c>
      <c r="F191" s="42">
        <v>9.4941949651692878E-2</v>
      </c>
    </row>
    <row r="192" spans="2:7" ht="15" thickBot="1" x14ac:dyDescent="0.4">
      <c r="B192" s="45" t="s">
        <v>306</v>
      </c>
      <c r="C192" s="61">
        <v>53.552871069116257</v>
      </c>
      <c r="D192" s="45">
        <v>39.870084075880357</v>
      </c>
      <c r="E192" s="45">
        <v>1.3431843024758852</v>
      </c>
      <c r="F192" s="61">
        <v>0.2089002449611414</v>
      </c>
    </row>
    <row r="195" spans="1:7" ht="21" x14ac:dyDescent="0.5">
      <c r="A195" s="52" t="s">
        <v>375</v>
      </c>
      <c r="B195" s="48"/>
      <c r="C195" s="48"/>
      <c r="D195" s="48"/>
      <c r="E195" s="48"/>
    </row>
    <row r="197" spans="1:7" x14ac:dyDescent="0.35">
      <c r="B197" s="42" t="s">
        <v>283</v>
      </c>
    </row>
    <row r="198" spans="1:7" ht="15" thickBot="1" x14ac:dyDescent="0.4"/>
    <row r="199" spans="1:7" x14ac:dyDescent="0.35">
      <c r="B199" s="44" t="s">
        <v>284</v>
      </c>
      <c r="C199" s="44"/>
    </row>
    <row r="200" spans="1:7" x14ac:dyDescent="0.35">
      <c r="B200" s="42" t="s">
        <v>285</v>
      </c>
      <c r="C200" s="42">
        <v>0.92478621084533763</v>
      </c>
      <c r="D200" s="42" t="s">
        <v>399</v>
      </c>
    </row>
    <row r="201" spans="1:7" x14ac:dyDescent="0.35">
      <c r="B201" s="42" t="s">
        <v>286</v>
      </c>
      <c r="C201" s="48">
        <v>0.8552295357696772</v>
      </c>
    </row>
    <row r="202" spans="1:7" x14ac:dyDescent="0.35">
      <c r="B202" s="42" t="s">
        <v>287</v>
      </c>
      <c r="C202" s="42">
        <v>0.20376244673322486</v>
      </c>
    </row>
    <row r="203" spans="1:7" x14ac:dyDescent="0.35">
      <c r="B203" s="42" t="s">
        <v>236</v>
      </c>
      <c r="C203" s="42">
        <v>347450.90255789581</v>
      </c>
    </row>
    <row r="204" spans="1:7" ht="15" thickBot="1" x14ac:dyDescent="0.4">
      <c r="B204" s="45" t="s">
        <v>288</v>
      </c>
      <c r="C204" s="45">
        <v>12</v>
      </c>
    </row>
    <row r="206" spans="1:7" ht="15" thickBot="1" x14ac:dyDescent="0.4">
      <c r="B206" s="42" t="s">
        <v>289</v>
      </c>
    </row>
    <row r="207" spans="1:7" x14ac:dyDescent="0.35">
      <c r="B207" s="46"/>
      <c r="C207" s="46" t="s">
        <v>294</v>
      </c>
      <c r="D207" s="46" t="s">
        <v>295</v>
      </c>
      <c r="E207" s="46" t="s">
        <v>296</v>
      </c>
      <c r="F207" s="46" t="s">
        <v>297</v>
      </c>
      <c r="G207" s="46" t="s">
        <v>298</v>
      </c>
    </row>
    <row r="208" spans="1:7" x14ac:dyDescent="0.35">
      <c r="B208" s="42" t="s">
        <v>290</v>
      </c>
      <c r="C208" s="42">
        <v>9</v>
      </c>
      <c r="D208" s="42">
        <v>1426328657290.0735</v>
      </c>
      <c r="E208" s="42">
        <v>158480961921.11926</v>
      </c>
      <c r="F208" s="42">
        <v>1.3127747359188897</v>
      </c>
      <c r="G208" s="48">
        <v>0.5052655991424897</v>
      </c>
    </row>
    <row r="209" spans="2:7" x14ac:dyDescent="0.35">
      <c r="B209" s="42" t="s">
        <v>291</v>
      </c>
      <c r="C209" s="42">
        <v>2</v>
      </c>
      <c r="D209" s="42">
        <v>241444259376.5928</v>
      </c>
      <c r="E209" s="42">
        <v>120722129688.2964</v>
      </c>
    </row>
    <row r="210" spans="2:7" ht="15" thickBot="1" x14ac:dyDescent="0.4">
      <c r="B210" s="45" t="s">
        <v>292</v>
      </c>
      <c r="C210" s="45">
        <v>11</v>
      </c>
      <c r="D210" s="45">
        <v>1667772916666.6663</v>
      </c>
      <c r="E210" s="45"/>
      <c r="F210" s="45"/>
    </row>
    <row r="212" spans="2:7" x14ac:dyDescent="0.35">
      <c r="C212" s="42" t="s">
        <v>299</v>
      </c>
      <c r="D212" s="42" t="s">
        <v>236</v>
      </c>
      <c r="E212" s="42" t="s">
        <v>300</v>
      </c>
      <c r="F212" s="42" t="s">
        <v>301</v>
      </c>
    </row>
    <row r="213" spans="2:7" x14ac:dyDescent="0.35">
      <c r="B213" s="42" t="s">
        <v>293</v>
      </c>
      <c r="C213" s="48">
        <v>-951321.65122653218</v>
      </c>
      <c r="D213" s="42">
        <v>1769522.3181421862</v>
      </c>
      <c r="E213" s="42">
        <v>-0.53761494922840003</v>
      </c>
      <c r="F213" s="42">
        <v>0.64465876292544411</v>
      </c>
    </row>
    <row r="214" spans="2:7" x14ac:dyDescent="0.35">
      <c r="B214" s="42" t="s">
        <v>388</v>
      </c>
      <c r="C214" s="48">
        <v>-206.82611254482373</v>
      </c>
      <c r="D214" s="42">
        <v>180.3922704791151</v>
      </c>
      <c r="E214" s="42">
        <v>-1.1465353365501822</v>
      </c>
      <c r="F214" s="42">
        <v>0.37023923877674636</v>
      </c>
      <c r="G214" s="42" t="s">
        <v>387</v>
      </c>
    </row>
    <row r="215" spans="2:7" x14ac:dyDescent="0.35">
      <c r="B215" s="42" t="s">
        <v>389</v>
      </c>
      <c r="C215" s="48">
        <v>131.09203726398863</v>
      </c>
      <c r="D215" s="42">
        <v>189.86820698491172</v>
      </c>
      <c r="E215" s="42">
        <v>0.69043701073348285</v>
      </c>
      <c r="F215" s="42">
        <v>0.5612803615653591</v>
      </c>
    </row>
    <row r="216" spans="2:7" x14ac:dyDescent="0.35">
      <c r="B216" s="42" t="s">
        <v>390</v>
      </c>
      <c r="C216" s="48">
        <v>-5012.1387908137722</v>
      </c>
      <c r="D216" s="42">
        <v>7463.3208989846744</v>
      </c>
      <c r="E216" s="42">
        <v>-0.6715695142487621</v>
      </c>
      <c r="F216" s="42">
        <v>0.57103800114526038</v>
      </c>
      <c r="G216" s="42" t="s">
        <v>387</v>
      </c>
    </row>
    <row r="217" spans="2:7" x14ac:dyDescent="0.35">
      <c r="B217" s="42" t="s">
        <v>379</v>
      </c>
      <c r="C217" s="48">
        <v>427702.7832335303</v>
      </c>
      <c r="D217" s="42">
        <v>518219.36660460662</v>
      </c>
      <c r="E217" s="42">
        <v>0.82533153099980716</v>
      </c>
      <c r="F217" s="42">
        <v>0.49595873999244844</v>
      </c>
    </row>
    <row r="218" spans="2:7" x14ac:dyDescent="0.35">
      <c r="B218" s="42" t="s">
        <v>391</v>
      </c>
      <c r="C218" s="48">
        <v>650.31735407721385</v>
      </c>
      <c r="D218" s="42">
        <v>622.42225877004739</v>
      </c>
      <c r="E218" s="42">
        <v>1.0448169950770867</v>
      </c>
      <c r="F218" s="42">
        <v>0.4057822916489271</v>
      </c>
    </row>
    <row r="219" spans="2:7" x14ac:dyDescent="0.35">
      <c r="B219" s="42" t="s">
        <v>392</v>
      </c>
      <c r="C219" s="48">
        <v>219.81846315245247</v>
      </c>
      <c r="D219" s="42">
        <v>5464.5603128685334</v>
      </c>
      <c r="E219" s="42">
        <v>4.0226193978461604E-2</v>
      </c>
      <c r="F219" s="42">
        <v>0.97156728520671409</v>
      </c>
    </row>
    <row r="220" spans="2:7" x14ac:dyDescent="0.35">
      <c r="B220" s="42" t="s">
        <v>393</v>
      </c>
      <c r="C220" s="48">
        <v>32610.543289364639</v>
      </c>
      <c r="D220" s="42">
        <v>34946.590337530884</v>
      </c>
      <c r="E220" s="42">
        <v>0.93315379195499226</v>
      </c>
      <c r="F220" s="42">
        <v>0.44925118444542922</v>
      </c>
    </row>
    <row r="221" spans="2:7" x14ac:dyDescent="0.35">
      <c r="B221" s="42" t="s">
        <v>394</v>
      </c>
      <c r="C221" s="48">
        <v>5131.5075137948534</v>
      </c>
      <c r="D221" s="42">
        <v>16516.949086197481</v>
      </c>
      <c r="E221" s="42">
        <v>0.31068131814264888</v>
      </c>
      <c r="F221" s="42">
        <v>0.78543181096110615</v>
      </c>
    </row>
    <row r="222" spans="2:7" x14ac:dyDescent="0.35">
      <c r="B222" s="42" t="s">
        <v>384</v>
      </c>
      <c r="C222" s="48">
        <v>-13697.521319041487</v>
      </c>
      <c r="D222" s="42">
        <v>14196.948269717188</v>
      </c>
      <c r="E222" s="42">
        <v>-0.96482152775459473</v>
      </c>
      <c r="F222" s="42">
        <v>0.43642992622800314</v>
      </c>
      <c r="G222" s="42" t="s">
        <v>387</v>
      </c>
    </row>
    <row r="242" spans="17:18" ht="15" thickBot="1" x14ac:dyDescent="0.4"/>
    <row r="243" spans="17:18" x14ac:dyDescent="0.35">
      <c r="Q243" s="44" t="s">
        <v>273</v>
      </c>
      <c r="R243" s="44"/>
    </row>
    <row r="244" spans="17:18" x14ac:dyDescent="0.35">
      <c r="Q244" s="42" t="s">
        <v>249</v>
      </c>
      <c r="R244" s="42" t="s">
        <v>250</v>
      </c>
    </row>
    <row r="245" spans="17:18" x14ac:dyDescent="0.35">
      <c r="Q245" s="42" t="s">
        <v>235</v>
      </c>
      <c r="R245" s="42">
        <v>128.46333333333334</v>
      </c>
    </row>
    <row r="246" spans="17:18" x14ac:dyDescent="0.35">
      <c r="Q246" s="42" t="s">
        <v>236</v>
      </c>
      <c r="R246" s="42">
        <v>4.0615716344063459</v>
      </c>
    </row>
    <row r="247" spans="17:18" x14ac:dyDescent="0.35">
      <c r="Q247" s="42" t="s">
        <v>237</v>
      </c>
      <c r="R247" s="42">
        <v>126.13500000000001</v>
      </c>
    </row>
    <row r="248" spans="17:18" x14ac:dyDescent="0.35">
      <c r="Q248" s="42" t="s">
        <v>238</v>
      </c>
      <c r="R248" s="42" t="e">
        <v>#N/A</v>
      </c>
    </row>
    <row r="249" spans="17:18" x14ac:dyDescent="0.35">
      <c r="Q249" s="42" t="s">
        <v>239</v>
      </c>
      <c r="R249" s="42">
        <v>14.069696858744711</v>
      </c>
    </row>
    <row r="250" spans="17:18" x14ac:dyDescent="0.35">
      <c r="Q250" s="42" t="s">
        <v>240</v>
      </c>
      <c r="R250" s="42">
        <v>197.9563696969708</v>
      </c>
    </row>
    <row r="251" spans="17:18" x14ac:dyDescent="0.35">
      <c r="Q251" s="42" t="s">
        <v>241</v>
      </c>
      <c r="R251" s="42">
        <v>3.436935875445533</v>
      </c>
    </row>
    <row r="252" spans="17:18" x14ac:dyDescent="0.35">
      <c r="Q252" s="42" t="s">
        <v>242</v>
      </c>
      <c r="R252" s="42">
        <v>1.3969104146899973</v>
      </c>
    </row>
    <row r="253" spans="17:18" x14ac:dyDescent="0.35">
      <c r="Q253" s="42" t="s">
        <v>243</v>
      </c>
      <c r="R253" s="42">
        <v>56.809999999999988</v>
      </c>
    </row>
    <row r="254" spans="17:18" x14ac:dyDescent="0.35">
      <c r="Q254" s="42" t="s">
        <v>244</v>
      </c>
      <c r="R254" s="42">
        <v>107.29</v>
      </c>
    </row>
    <row r="255" spans="17:18" x14ac:dyDescent="0.35">
      <c r="Q255" s="42" t="s">
        <v>245</v>
      </c>
      <c r="R255" s="42">
        <v>164.1</v>
      </c>
    </row>
    <row r="256" spans="17:18" x14ac:dyDescent="0.35">
      <c r="Q256" s="42" t="s">
        <v>246</v>
      </c>
      <c r="R256" s="42">
        <v>1541.56</v>
      </c>
    </row>
    <row r="257" spans="17:18" ht="15" thickBot="1" x14ac:dyDescent="0.4">
      <c r="Q257" s="45" t="s">
        <v>247</v>
      </c>
      <c r="R257" s="45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U211"/>
  <sheetViews>
    <sheetView topLeftCell="A44" zoomScale="70" zoomScaleNormal="70" workbookViewId="0">
      <selection activeCell="I55" sqref="I55"/>
    </sheetView>
  </sheetViews>
  <sheetFormatPr defaultRowHeight="14.5" x14ac:dyDescent="0.35"/>
  <cols>
    <col min="1" max="1" width="15.54296875" style="42" customWidth="1"/>
    <col min="2" max="2" width="20.81640625" style="42" customWidth="1"/>
    <col min="3" max="3" width="14.36328125" style="42" customWidth="1"/>
    <col min="4" max="4" width="19" style="42" customWidth="1"/>
    <col min="5" max="5" width="18.1796875" style="42" customWidth="1"/>
    <col min="6" max="6" width="12.7265625" style="42" customWidth="1"/>
    <col min="7" max="7" width="10.453125" style="42" customWidth="1"/>
    <col min="8" max="8" width="11.453125" style="42" customWidth="1"/>
    <col min="9" max="9" width="11.1796875" style="42" customWidth="1"/>
    <col min="10" max="10" width="15.81640625" style="42" customWidth="1"/>
    <col min="11" max="11" width="8.81640625" style="42" customWidth="1"/>
    <col min="12" max="12" width="12.54296875" style="42" customWidth="1"/>
    <col min="13" max="13" width="10.6328125" style="42" bestFit="1" customWidth="1"/>
    <col min="14" max="14" width="18.6328125" style="42" bestFit="1" customWidth="1"/>
    <col min="15" max="15" width="12.81640625" style="42" customWidth="1"/>
    <col min="16" max="16" width="8.81640625" style="42" bestFit="1" customWidth="1"/>
    <col min="17" max="17" width="10.6328125" style="42" bestFit="1" customWidth="1"/>
    <col min="18" max="18" width="17.54296875" style="42" customWidth="1"/>
    <col min="19" max="19" width="21.7265625" style="42" customWidth="1"/>
    <col min="20" max="20" width="25.08984375" style="42" customWidth="1"/>
    <col min="21" max="21" width="8.7265625" style="42"/>
    <col min="22" max="22" width="8.453125" style="42" customWidth="1"/>
    <col min="23" max="23" width="10.6328125" style="42" bestFit="1" customWidth="1"/>
    <col min="24" max="24" width="18.6328125" style="42" bestFit="1" customWidth="1"/>
    <col min="25" max="25" width="55.1796875" style="42" customWidth="1"/>
    <col min="26" max="26" width="8.81640625" style="42" bestFit="1" customWidth="1"/>
    <col min="27" max="27" width="10.6328125" style="42" bestFit="1" customWidth="1"/>
    <col min="28" max="28" width="10.26953125" style="42" bestFit="1" customWidth="1"/>
    <col min="29" max="29" width="10.6328125" style="42" bestFit="1" customWidth="1"/>
    <col min="30" max="30" width="10.26953125" style="42" bestFit="1" customWidth="1"/>
    <col min="31" max="31" width="8.7265625" style="42"/>
    <col min="32" max="32" width="10.6328125" style="42" bestFit="1" customWidth="1"/>
    <col min="33" max="33" width="18.6328125" style="42" bestFit="1" customWidth="1"/>
    <col min="34" max="34" width="18.26953125" style="42" bestFit="1" customWidth="1"/>
    <col min="35" max="35" width="16.81640625" style="42" bestFit="1" customWidth="1"/>
    <col min="36" max="36" width="10.26953125" style="42" bestFit="1" customWidth="1"/>
    <col min="37" max="37" width="10.6328125" style="42" bestFit="1" customWidth="1"/>
    <col min="38" max="38" width="10.26953125" style="42" bestFit="1" customWidth="1"/>
    <col min="39" max="39" width="10.6328125" style="42" bestFit="1" customWidth="1"/>
    <col min="40" max="40" width="10.26953125" style="42" bestFit="1" customWidth="1"/>
    <col min="41" max="42" width="8.7265625" style="42"/>
    <col min="43" max="43" width="10.6328125" style="42" bestFit="1" customWidth="1"/>
    <col min="44" max="44" width="18.26953125" style="42" bestFit="1" customWidth="1"/>
    <col min="45" max="45" width="17.1796875" style="42" bestFit="1" customWidth="1"/>
    <col min="46" max="46" width="8.81640625" style="42" bestFit="1" customWidth="1"/>
    <col min="47" max="47" width="9.90625" style="42" bestFit="1" customWidth="1"/>
    <col min="48" max="48" width="10.6328125" style="42" bestFit="1" customWidth="1"/>
    <col min="49" max="49" width="9.90625" style="42" bestFit="1" customWidth="1"/>
    <col min="50" max="50" width="10.6328125" style="42" bestFit="1" customWidth="1"/>
    <col min="51" max="65" width="8.7265625" style="42"/>
    <col min="66" max="66" width="42.1796875" style="42" customWidth="1"/>
    <col min="67" max="16384" width="8.7265625" style="42"/>
  </cols>
  <sheetData>
    <row r="2" spans="1:20" ht="26" x14ac:dyDescent="0.6">
      <c r="A2" s="63" t="s">
        <v>274</v>
      </c>
    </row>
    <row r="4" spans="1:20" x14ac:dyDescent="0.35">
      <c r="A4" s="42" t="s">
        <v>275</v>
      </c>
    </row>
    <row r="5" spans="1:20" x14ac:dyDescent="0.35">
      <c r="A5" s="42" t="s">
        <v>400</v>
      </c>
    </row>
    <row r="7" spans="1:20" x14ac:dyDescent="0.35">
      <c r="A7" s="42" t="s">
        <v>1</v>
      </c>
      <c r="B7" s="42" t="s">
        <v>189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14</v>
      </c>
      <c r="L7" s="42" t="s">
        <v>15</v>
      </c>
      <c r="M7" s="42" t="s">
        <v>16</v>
      </c>
      <c r="N7" s="42" t="s">
        <v>17</v>
      </c>
      <c r="O7" s="42" t="s">
        <v>19</v>
      </c>
      <c r="P7" s="42" t="s">
        <v>20</v>
      </c>
      <c r="Q7" s="42" t="s">
        <v>21</v>
      </c>
      <c r="R7" s="42" t="s">
        <v>22</v>
      </c>
      <c r="S7" s="42" t="s">
        <v>24</v>
      </c>
      <c r="T7" s="42" t="s">
        <v>25</v>
      </c>
    </row>
    <row r="8" spans="1:20" x14ac:dyDescent="0.35">
      <c r="A8" s="42" t="s">
        <v>55</v>
      </c>
      <c r="B8" s="42" t="s">
        <v>190</v>
      </c>
      <c r="C8" s="42">
        <v>5</v>
      </c>
      <c r="D8" s="42">
        <v>3</v>
      </c>
      <c r="E8" s="42">
        <v>38</v>
      </c>
      <c r="F8" s="42">
        <v>65.510000000000005</v>
      </c>
      <c r="G8" s="42">
        <v>32</v>
      </c>
      <c r="H8" s="42">
        <v>41</v>
      </c>
      <c r="I8" s="42">
        <v>0</v>
      </c>
      <c r="J8" s="42">
        <v>337</v>
      </c>
      <c r="K8" s="42">
        <v>24</v>
      </c>
      <c r="L8" s="42">
        <v>13.48</v>
      </c>
      <c r="M8" s="42">
        <v>113.09</v>
      </c>
      <c r="N8" s="42">
        <v>9</v>
      </c>
      <c r="O8" s="42">
        <v>73</v>
      </c>
      <c r="P8" s="42">
        <v>126.3</v>
      </c>
      <c r="Q8" s="42">
        <v>38.11</v>
      </c>
      <c r="R8" s="42">
        <v>100.2</v>
      </c>
      <c r="S8" s="42">
        <v>125000</v>
      </c>
      <c r="T8" s="42">
        <v>400000</v>
      </c>
    </row>
    <row r="9" spans="1:20" x14ac:dyDescent="0.35">
      <c r="A9" s="42" t="s">
        <v>90</v>
      </c>
      <c r="B9" s="42" t="s">
        <v>190</v>
      </c>
      <c r="C9" s="42">
        <v>0</v>
      </c>
      <c r="D9" s="42">
        <v>0</v>
      </c>
      <c r="E9" s="42">
        <v>860</v>
      </c>
      <c r="F9" s="42">
        <v>78.61</v>
      </c>
      <c r="G9" s="42">
        <v>57</v>
      </c>
      <c r="H9" s="42">
        <v>46.2</v>
      </c>
      <c r="I9" s="42">
        <v>0</v>
      </c>
      <c r="J9" s="42">
        <v>904</v>
      </c>
      <c r="K9" s="42">
        <v>48</v>
      </c>
      <c r="L9" s="42">
        <v>23.18</v>
      </c>
      <c r="M9" s="42">
        <v>120.86</v>
      </c>
      <c r="N9" s="42">
        <v>35</v>
      </c>
      <c r="O9" s="42">
        <v>26</v>
      </c>
      <c r="P9" s="42">
        <v>28.85</v>
      </c>
      <c r="Q9" s="42">
        <v>7.33</v>
      </c>
      <c r="R9" s="42">
        <v>23.65</v>
      </c>
      <c r="S9" s="42">
        <v>100000</v>
      </c>
      <c r="T9" s="42">
        <v>950000</v>
      </c>
    </row>
    <row r="10" spans="1:20" x14ac:dyDescent="0.35">
      <c r="A10" s="42" t="s">
        <v>92</v>
      </c>
      <c r="B10" s="42" t="s">
        <v>190</v>
      </c>
      <c r="C10" s="42">
        <v>1944</v>
      </c>
      <c r="D10" s="42">
        <v>2</v>
      </c>
      <c r="E10" s="42">
        <v>10</v>
      </c>
      <c r="F10" s="42">
        <v>43.47</v>
      </c>
      <c r="G10" s="42">
        <v>0</v>
      </c>
      <c r="H10" s="42">
        <v>0</v>
      </c>
      <c r="I10" s="42">
        <v>0</v>
      </c>
      <c r="J10" s="42">
        <v>130</v>
      </c>
      <c r="K10" s="42">
        <v>50</v>
      </c>
      <c r="L10" s="42">
        <v>16.25</v>
      </c>
      <c r="M10" s="42">
        <v>107.44</v>
      </c>
      <c r="N10" s="42">
        <v>3</v>
      </c>
      <c r="O10" s="42">
        <v>0</v>
      </c>
      <c r="P10" s="42">
        <v>0</v>
      </c>
      <c r="Q10" s="42">
        <v>0</v>
      </c>
      <c r="R10" s="42">
        <v>0</v>
      </c>
      <c r="S10" s="42">
        <v>150000</v>
      </c>
      <c r="T10" s="42">
        <v>150000</v>
      </c>
    </row>
    <row r="11" spans="1:20" x14ac:dyDescent="0.35">
      <c r="A11" s="42" t="s">
        <v>127</v>
      </c>
      <c r="B11" s="42" t="s">
        <v>190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563</v>
      </c>
      <c r="K11" s="42">
        <v>35</v>
      </c>
      <c r="L11" s="42">
        <v>19.41</v>
      </c>
      <c r="M11" s="42">
        <v>123.19</v>
      </c>
      <c r="N11" s="42">
        <v>19</v>
      </c>
      <c r="O11" s="42">
        <v>7</v>
      </c>
      <c r="P11" s="42">
        <v>37.57</v>
      </c>
      <c r="Q11" s="42">
        <v>8.74</v>
      </c>
      <c r="R11" s="42">
        <v>25.86</v>
      </c>
      <c r="S11" s="42">
        <v>50000</v>
      </c>
      <c r="T11" s="42">
        <v>800000</v>
      </c>
    </row>
    <row r="12" spans="1:20" x14ac:dyDescent="0.35">
      <c r="A12" s="42" t="s">
        <v>137</v>
      </c>
      <c r="B12" s="42" t="s">
        <v>190</v>
      </c>
      <c r="C12" s="42">
        <v>1105</v>
      </c>
      <c r="D12" s="42">
        <v>100</v>
      </c>
      <c r="E12" s="42">
        <v>1468</v>
      </c>
      <c r="F12" s="42">
        <v>78.959999999999994</v>
      </c>
      <c r="G12" s="42">
        <v>165</v>
      </c>
      <c r="H12" s="42">
        <v>34</v>
      </c>
      <c r="I12" s="42">
        <v>0</v>
      </c>
      <c r="J12" s="42">
        <v>929</v>
      </c>
      <c r="K12" s="42">
        <v>60</v>
      </c>
      <c r="L12" s="42">
        <v>23.82</v>
      </c>
      <c r="M12" s="42">
        <v>128.31</v>
      </c>
      <c r="N12" s="42">
        <v>34</v>
      </c>
      <c r="O12" s="42">
        <v>66</v>
      </c>
      <c r="P12" s="42">
        <v>29.92</v>
      </c>
      <c r="Q12" s="42">
        <v>7.74</v>
      </c>
      <c r="R12" s="42">
        <v>23.23</v>
      </c>
      <c r="S12" s="42">
        <v>200000</v>
      </c>
      <c r="T12" s="42">
        <v>925000</v>
      </c>
    </row>
    <row r="13" spans="1:20" x14ac:dyDescent="0.35">
      <c r="A13" s="42" t="s">
        <v>138</v>
      </c>
      <c r="B13" s="42" t="s">
        <v>190</v>
      </c>
      <c r="C13" s="42">
        <v>0</v>
      </c>
      <c r="D13" s="42">
        <v>0</v>
      </c>
      <c r="E13" s="42">
        <v>810</v>
      </c>
      <c r="F13" s="42">
        <v>113.6</v>
      </c>
      <c r="G13" s="42">
        <v>33</v>
      </c>
      <c r="H13" s="42">
        <v>45.1</v>
      </c>
      <c r="I13" s="42">
        <v>0</v>
      </c>
      <c r="J13" s="42">
        <v>1488</v>
      </c>
      <c r="K13" s="42">
        <v>100</v>
      </c>
      <c r="L13" s="42">
        <v>25.66</v>
      </c>
      <c r="M13" s="42">
        <v>149.25</v>
      </c>
      <c r="N13" s="42">
        <v>81</v>
      </c>
      <c r="O13" s="42">
        <v>36</v>
      </c>
      <c r="P13" s="42">
        <v>31.64</v>
      </c>
      <c r="Q13" s="42">
        <v>7.2</v>
      </c>
      <c r="R13" s="42">
        <v>26.36</v>
      </c>
      <c r="S13" s="42">
        <v>100000</v>
      </c>
      <c r="T13" s="42">
        <v>475000</v>
      </c>
    </row>
    <row r="14" spans="1:20" x14ac:dyDescent="0.35">
      <c r="A14" s="42" t="s">
        <v>152</v>
      </c>
      <c r="B14" s="42" t="s">
        <v>190</v>
      </c>
      <c r="C14" s="42">
        <v>0</v>
      </c>
      <c r="D14" s="42">
        <v>0</v>
      </c>
      <c r="E14" s="42">
        <v>35</v>
      </c>
      <c r="F14" s="42">
        <v>116.66</v>
      </c>
      <c r="G14" s="42">
        <v>1</v>
      </c>
      <c r="H14" s="42">
        <v>150</v>
      </c>
      <c r="I14" s="42">
        <v>0</v>
      </c>
      <c r="J14" s="42">
        <v>36</v>
      </c>
      <c r="K14" s="42">
        <v>16</v>
      </c>
      <c r="L14" s="42">
        <v>9</v>
      </c>
      <c r="M14" s="42">
        <v>120</v>
      </c>
      <c r="N14" s="42">
        <v>2</v>
      </c>
      <c r="O14" s="42">
        <v>12</v>
      </c>
      <c r="P14" s="42">
        <v>34.92</v>
      </c>
      <c r="Q14" s="42">
        <v>9.8800000000000008</v>
      </c>
      <c r="R14" s="42">
        <v>21.33</v>
      </c>
      <c r="S14" s="42">
        <v>100000</v>
      </c>
      <c r="T14" s="42">
        <v>225000</v>
      </c>
    </row>
    <row r="15" spans="1:20" x14ac:dyDescent="0.35">
      <c r="A15" s="42" t="s">
        <v>26</v>
      </c>
      <c r="B15" s="42" t="s">
        <v>191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15</v>
      </c>
      <c r="P15" s="42">
        <v>20.47</v>
      </c>
      <c r="Q15" s="42">
        <v>8.9</v>
      </c>
      <c r="R15" s="42">
        <v>13.93</v>
      </c>
      <c r="S15" s="42">
        <v>50000</v>
      </c>
      <c r="T15" s="42">
        <v>50000</v>
      </c>
    </row>
    <row r="16" spans="1:20" x14ac:dyDescent="0.35">
      <c r="A16" s="42" t="s">
        <v>46</v>
      </c>
      <c r="B16" s="42" t="s">
        <v>191</v>
      </c>
      <c r="C16" s="42">
        <v>83</v>
      </c>
      <c r="D16" s="42">
        <v>17</v>
      </c>
      <c r="E16" s="42">
        <v>609</v>
      </c>
      <c r="F16" s="42">
        <v>85.77</v>
      </c>
      <c r="G16" s="42">
        <v>72</v>
      </c>
      <c r="H16" s="42">
        <v>53</v>
      </c>
      <c r="I16" s="42">
        <v>1</v>
      </c>
      <c r="J16" s="42">
        <v>335</v>
      </c>
      <c r="K16" s="42">
        <v>67</v>
      </c>
      <c r="L16" s="42">
        <v>30.45</v>
      </c>
      <c r="M16" s="42">
        <v>114.73</v>
      </c>
      <c r="N16" s="42">
        <v>3</v>
      </c>
      <c r="O16" s="42">
        <v>19</v>
      </c>
      <c r="P16" s="42">
        <v>32.11</v>
      </c>
      <c r="Q16" s="42">
        <v>6.85</v>
      </c>
      <c r="R16" s="42">
        <v>28.11</v>
      </c>
      <c r="S16" s="42">
        <v>200000</v>
      </c>
      <c r="T16" s="42">
        <v>950000</v>
      </c>
    </row>
    <row r="17" spans="1:20" x14ac:dyDescent="0.35">
      <c r="A17" s="42" t="s">
        <v>51</v>
      </c>
      <c r="B17" s="42" t="s">
        <v>191</v>
      </c>
      <c r="C17" s="42">
        <v>2200</v>
      </c>
      <c r="D17" s="42">
        <v>86</v>
      </c>
      <c r="E17" s="42">
        <v>2004</v>
      </c>
      <c r="F17" s="42">
        <v>81.39</v>
      </c>
      <c r="G17" s="42">
        <v>142</v>
      </c>
      <c r="H17" s="42">
        <v>34.1</v>
      </c>
      <c r="I17" s="42">
        <v>0</v>
      </c>
      <c r="J17" s="42">
        <v>839</v>
      </c>
      <c r="K17" s="42">
        <v>70</v>
      </c>
      <c r="L17" s="42">
        <v>27.97</v>
      </c>
      <c r="M17" s="42">
        <v>127.12</v>
      </c>
      <c r="N17" s="42">
        <v>38</v>
      </c>
      <c r="O17" s="42">
        <v>47</v>
      </c>
      <c r="P17" s="42">
        <v>28.47</v>
      </c>
      <c r="Q17" s="42">
        <v>8.1199999999999992</v>
      </c>
      <c r="R17" s="42">
        <v>21.11</v>
      </c>
      <c r="S17" s="42">
        <v>200000</v>
      </c>
      <c r="T17" s="42">
        <v>200000</v>
      </c>
    </row>
    <row r="18" spans="1:20" x14ac:dyDescent="0.35">
      <c r="A18" s="42" t="s">
        <v>60</v>
      </c>
      <c r="B18" s="42" t="s">
        <v>191</v>
      </c>
      <c r="C18" s="42">
        <v>4722</v>
      </c>
      <c r="D18" s="42">
        <v>32</v>
      </c>
      <c r="E18" s="42">
        <v>6455</v>
      </c>
      <c r="F18" s="42">
        <v>86.8</v>
      </c>
      <c r="G18" s="42">
        <v>67</v>
      </c>
      <c r="H18" s="42">
        <v>58.3</v>
      </c>
      <c r="I18" s="42">
        <v>1</v>
      </c>
      <c r="J18" s="42">
        <v>1077</v>
      </c>
      <c r="K18" s="42">
        <v>76</v>
      </c>
      <c r="L18" s="42">
        <v>28.34</v>
      </c>
      <c r="M18" s="42">
        <v>117.83</v>
      </c>
      <c r="N18" s="42">
        <v>24</v>
      </c>
      <c r="O18" s="42">
        <v>5</v>
      </c>
      <c r="P18" s="42">
        <v>71.2</v>
      </c>
      <c r="Q18" s="42">
        <v>8.07</v>
      </c>
      <c r="R18" s="42">
        <v>53</v>
      </c>
      <c r="S18" s="42">
        <v>150000</v>
      </c>
      <c r="T18" s="42">
        <v>250000</v>
      </c>
    </row>
    <row r="19" spans="1:20" x14ac:dyDescent="0.35">
      <c r="A19" s="42" t="s">
        <v>72</v>
      </c>
      <c r="B19" s="42" t="s">
        <v>191</v>
      </c>
      <c r="C19" s="42">
        <v>3845</v>
      </c>
      <c r="D19" s="42">
        <v>226</v>
      </c>
      <c r="E19" s="42">
        <v>3394</v>
      </c>
      <c r="F19" s="42">
        <v>88.82</v>
      </c>
      <c r="G19" s="42">
        <v>169</v>
      </c>
      <c r="H19" s="42">
        <v>33.200000000000003</v>
      </c>
      <c r="I19" s="42">
        <v>1</v>
      </c>
      <c r="J19" s="42">
        <v>62</v>
      </c>
      <c r="K19" s="42">
        <v>24</v>
      </c>
      <c r="L19" s="42">
        <v>31</v>
      </c>
      <c r="M19" s="42">
        <v>116.98</v>
      </c>
      <c r="N19" s="42">
        <v>2</v>
      </c>
      <c r="O19" s="42">
        <v>2</v>
      </c>
      <c r="P19" s="42">
        <v>52.5</v>
      </c>
      <c r="Q19" s="42">
        <v>9.5500000000000007</v>
      </c>
      <c r="R19" s="42">
        <v>33</v>
      </c>
      <c r="S19" s="42">
        <v>950000</v>
      </c>
      <c r="T19" s="42">
        <v>1550000</v>
      </c>
    </row>
    <row r="20" spans="1:20" x14ac:dyDescent="0.35">
      <c r="A20" s="42" t="s">
        <v>76</v>
      </c>
      <c r="B20" s="42" t="s">
        <v>191</v>
      </c>
      <c r="C20" s="42">
        <v>6373</v>
      </c>
      <c r="D20" s="42">
        <v>72</v>
      </c>
      <c r="E20" s="42">
        <v>8087</v>
      </c>
      <c r="F20" s="42">
        <v>83.95</v>
      </c>
      <c r="G20" s="42">
        <v>156</v>
      </c>
      <c r="H20" s="42">
        <v>44.4</v>
      </c>
      <c r="I20" s="42">
        <v>1</v>
      </c>
      <c r="J20" s="42">
        <v>1804</v>
      </c>
      <c r="K20" s="42">
        <v>128</v>
      </c>
      <c r="L20" s="42">
        <v>50.11</v>
      </c>
      <c r="M20" s="42">
        <v>161.79</v>
      </c>
      <c r="N20" s="42">
        <v>129</v>
      </c>
      <c r="O20" s="42">
        <v>13</v>
      </c>
      <c r="P20" s="42">
        <v>46.62</v>
      </c>
      <c r="Q20" s="42">
        <v>8.0500000000000007</v>
      </c>
      <c r="R20" s="42">
        <v>34.85</v>
      </c>
      <c r="S20" s="42">
        <v>250000</v>
      </c>
      <c r="T20" s="42">
        <v>800000</v>
      </c>
    </row>
    <row r="21" spans="1:20" x14ac:dyDescent="0.35">
      <c r="A21" s="42" t="s">
        <v>84</v>
      </c>
      <c r="B21" s="42" t="s">
        <v>191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11</v>
      </c>
      <c r="K21" s="42">
        <v>11</v>
      </c>
      <c r="L21" s="42">
        <v>5.5</v>
      </c>
      <c r="M21" s="42">
        <v>68.75</v>
      </c>
      <c r="N21" s="42">
        <v>1</v>
      </c>
      <c r="O21" s="42">
        <v>1</v>
      </c>
      <c r="P21" s="42">
        <v>40</v>
      </c>
      <c r="Q21" s="42">
        <v>6.66</v>
      </c>
      <c r="R21" s="42">
        <v>36</v>
      </c>
      <c r="S21" s="42">
        <v>100000</v>
      </c>
      <c r="T21" s="42">
        <v>650000</v>
      </c>
    </row>
    <row r="22" spans="1:20" x14ac:dyDescent="0.35">
      <c r="A22" s="42" t="s">
        <v>85</v>
      </c>
      <c r="B22" s="42" t="s">
        <v>191</v>
      </c>
      <c r="C22" s="42">
        <v>0</v>
      </c>
      <c r="D22" s="42">
        <v>0</v>
      </c>
      <c r="E22" s="42">
        <v>18</v>
      </c>
      <c r="F22" s="42">
        <v>60</v>
      </c>
      <c r="G22" s="42">
        <v>1</v>
      </c>
      <c r="H22" s="42">
        <v>90</v>
      </c>
      <c r="I22" s="42">
        <v>0</v>
      </c>
      <c r="J22" s="42">
        <v>49</v>
      </c>
      <c r="K22" s="42">
        <v>30</v>
      </c>
      <c r="L22" s="42">
        <v>16.329999999999998</v>
      </c>
      <c r="M22" s="42">
        <v>108.89</v>
      </c>
      <c r="N22" s="42">
        <v>1</v>
      </c>
      <c r="O22" s="42">
        <v>3</v>
      </c>
      <c r="P22" s="42">
        <v>47.33</v>
      </c>
      <c r="Q22" s="42">
        <v>8.82</v>
      </c>
      <c r="R22" s="42">
        <v>32.33</v>
      </c>
      <c r="S22" s="42">
        <v>50000</v>
      </c>
      <c r="T22" s="42">
        <v>50000</v>
      </c>
    </row>
    <row r="23" spans="1:20" x14ac:dyDescent="0.35">
      <c r="A23" s="42" t="s">
        <v>87</v>
      </c>
      <c r="B23" s="42" t="s">
        <v>191</v>
      </c>
      <c r="C23" s="42">
        <v>0</v>
      </c>
      <c r="D23" s="42">
        <v>0</v>
      </c>
      <c r="E23" s="42">
        <v>1326</v>
      </c>
      <c r="F23" s="42">
        <v>93.71</v>
      </c>
      <c r="G23" s="42">
        <v>67</v>
      </c>
      <c r="H23" s="42">
        <v>47.1</v>
      </c>
      <c r="I23" s="42">
        <v>0</v>
      </c>
      <c r="J23" s="42">
        <v>417</v>
      </c>
      <c r="K23" s="42">
        <v>71</v>
      </c>
      <c r="L23" s="42">
        <v>26.06</v>
      </c>
      <c r="M23" s="42">
        <v>136.27000000000001</v>
      </c>
      <c r="N23" s="42">
        <v>11</v>
      </c>
      <c r="O23" s="42">
        <v>14</v>
      </c>
      <c r="P23" s="42">
        <v>39.14</v>
      </c>
      <c r="Q23" s="42">
        <v>9.1300000000000008</v>
      </c>
      <c r="R23" s="42">
        <v>25.71</v>
      </c>
      <c r="S23" s="42">
        <v>200000</v>
      </c>
      <c r="T23" s="42">
        <v>350000</v>
      </c>
    </row>
    <row r="24" spans="1:20" x14ac:dyDescent="0.35">
      <c r="A24" s="42" t="s">
        <v>88</v>
      </c>
      <c r="B24" s="42" t="s">
        <v>191</v>
      </c>
      <c r="C24" s="42">
        <v>0</v>
      </c>
      <c r="D24" s="42">
        <v>0</v>
      </c>
      <c r="E24" s="42">
        <v>1488</v>
      </c>
      <c r="F24" s="42">
        <v>91.4</v>
      </c>
      <c r="G24" s="42">
        <v>18</v>
      </c>
      <c r="H24" s="42">
        <v>36.200000000000003</v>
      </c>
      <c r="I24" s="42">
        <v>0</v>
      </c>
      <c r="J24" s="42">
        <v>971</v>
      </c>
      <c r="K24" s="42">
        <v>71</v>
      </c>
      <c r="L24" s="42">
        <v>26.24</v>
      </c>
      <c r="M24" s="42">
        <v>125.78</v>
      </c>
      <c r="N24" s="42">
        <v>48</v>
      </c>
      <c r="O24" s="42">
        <v>6</v>
      </c>
      <c r="P24" s="42">
        <v>57.5</v>
      </c>
      <c r="Q24" s="42">
        <v>8.85</v>
      </c>
      <c r="R24" s="42">
        <v>39</v>
      </c>
      <c r="S24" s="42">
        <v>100000</v>
      </c>
      <c r="T24" s="42">
        <v>625000</v>
      </c>
    </row>
    <row r="25" spans="1:20" x14ac:dyDescent="0.35">
      <c r="A25" s="42" t="s">
        <v>93</v>
      </c>
      <c r="B25" s="42" t="s">
        <v>191</v>
      </c>
      <c r="C25" s="42">
        <v>6973</v>
      </c>
      <c r="D25" s="42">
        <v>98</v>
      </c>
      <c r="E25" s="42">
        <v>13430</v>
      </c>
      <c r="F25" s="42">
        <v>91.21</v>
      </c>
      <c r="G25" s="42">
        <v>323</v>
      </c>
      <c r="H25" s="42">
        <v>46</v>
      </c>
      <c r="I25" s="42">
        <v>1</v>
      </c>
      <c r="J25" s="42">
        <v>768</v>
      </c>
      <c r="K25" s="42">
        <v>114</v>
      </c>
      <c r="L25" s="42">
        <v>27.43</v>
      </c>
      <c r="M25" s="42">
        <v>144.36000000000001</v>
      </c>
      <c r="N25" s="42">
        <v>39</v>
      </c>
      <c r="O25" s="42">
        <v>13</v>
      </c>
      <c r="P25" s="42">
        <v>30</v>
      </c>
      <c r="Q25" s="42">
        <v>7.96</v>
      </c>
      <c r="R25" s="42">
        <v>22.62</v>
      </c>
      <c r="S25" s="42">
        <v>250000</v>
      </c>
      <c r="T25" s="42">
        <v>975000</v>
      </c>
    </row>
    <row r="26" spans="1:20" x14ac:dyDescent="0.35">
      <c r="A26" s="42" t="s">
        <v>97</v>
      </c>
      <c r="B26" s="42" t="s">
        <v>191</v>
      </c>
      <c r="C26" s="42">
        <v>12379</v>
      </c>
      <c r="D26" s="42">
        <v>276</v>
      </c>
      <c r="E26" s="42">
        <v>11498</v>
      </c>
      <c r="F26" s="42">
        <v>72.97</v>
      </c>
      <c r="G26" s="42">
        <v>270</v>
      </c>
      <c r="H26" s="42">
        <v>39.299999999999997</v>
      </c>
      <c r="I26" s="42">
        <v>1</v>
      </c>
      <c r="J26" s="42">
        <v>1965</v>
      </c>
      <c r="K26" s="42">
        <v>89</v>
      </c>
      <c r="L26" s="42">
        <v>30.7</v>
      </c>
      <c r="M26" s="42">
        <v>110.95</v>
      </c>
      <c r="N26" s="42">
        <v>37</v>
      </c>
      <c r="O26" s="42">
        <v>45</v>
      </c>
      <c r="P26" s="42">
        <v>38.07</v>
      </c>
      <c r="Q26" s="42">
        <v>7.96</v>
      </c>
      <c r="R26" s="42">
        <v>28.71</v>
      </c>
      <c r="S26" s="42">
        <v>225000</v>
      </c>
      <c r="T26" s="42">
        <v>900000</v>
      </c>
    </row>
    <row r="27" spans="1:20" x14ac:dyDescent="0.35">
      <c r="A27" s="42" t="s">
        <v>111</v>
      </c>
      <c r="B27" s="42" t="s">
        <v>191</v>
      </c>
      <c r="C27" s="42">
        <v>556</v>
      </c>
      <c r="D27" s="42">
        <v>25</v>
      </c>
      <c r="E27" s="42">
        <v>1042</v>
      </c>
      <c r="F27" s="42">
        <v>84.44</v>
      </c>
      <c r="G27" s="42">
        <v>133</v>
      </c>
      <c r="H27" s="42">
        <v>33.299999999999997</v>
      </c>
      <c r="I27" s="42">
        <v>0</v>
      </c>
      <c r="J27" s="42">
        <v>177</v>
      </c>
      <c r="K27" s="42">
        <v>39</v>
      </c>
      <c r="L27" s="42">
        <v>17.7</v>
      </c>
      <c r="M27" s="42">
        <v>143.9</v>
      </c>
      <c r="N27" s="42">
        <v>9</v>
      </c>
      <c r="O27" s="42">
        <v>27</v>
      </c>
      <c r="P27" s="42">
        <v>19.260000000000002</v>
      </c>
      <c r="Q27" s="42">
        <v>7.43</v>
      </c>
      <c r="R27" s="42">
        <v>15.56</v>
      </c>
      <c r="S27" s="42">
        <v>150000</v>
      </c>
      <c r="T27" s="42">
        <v>225000</v>
      </c>
    </row>
    <row r="28" spans="1:20" x14ac:dyDescent="0.35">
      <c r="A28" s="42" t="s">
        <v>114</v>
      </c>
      <c r="B28" s="42" t="s">
        <v>191</v>
      </c>
      <c r="C28" s="42">
        <v>0</v>
      </c>
      <c r="D28" s="42">
        <v>0</v>
      </c>
      <c r="E28" s="42">
        <v>245</v>
      </c>
      <c r="F28" s="42">
        <v>95.33</v>
      </c>
      <c r="G28" s="42">
        <v>13</v>
      </c>
      <c r="H28" s="42">
        <v>63.2</v>
      </c>
      <c r="I28" s="42">
        <v>0</v>
      </c>
      <c r="J28" s="42">
        <v>74</v>
      </c>
      <c r="K28" s="42">
        <v>27</v>
      </c>
      <c r="L28" s="42">
        <v>8.2200000000000006</v>
      </c>
      <c r="M28" s="42">
        <v>101.37</v>
      </c>
      <c r="N28" s="42">
        <v>1</v>
      </c>
      <c r="O28" s="42">
        <v>19</v>
      </c>
      <c r="P28" s="42">
        <v>17.420000000000002</v>
      </c>
      <c r="Q28" s="42">
        <v>7.01</v>
      </c>
      <c r="R28" s="42">
        <v>14.95</v>
      </c>
      <c r="S28" s="42">
        <v>100000</v>
      </c>
      <c r="T28" s="42">
        <v>100000</v>
      </c>
    </row>
    <row r="29" spans="1:20" x14ac:dyDescent="0.35">
      <c r="A29" s="42" t="s">
        <v>115</v>
      </c>
      <c r="B29" s="42" t="s">
        <v>191</v>
      </c>
      <c r="C29" s="42">
        <v>1219</v>
      </c>
      <c r="D29" s="42">
        <v>7</v>
      </c>
      <c r="E29" s="42">
        <v>1447</v>
      </c>
      <c r="F29" s="42">
        <v>82.59</v>
      </c>
      <c r="G29" s="42">
        <v>42</v>
      </c>
      <c r="H29" s="42">
        <v>43</v>
      </c>
      <c r="I29" s="42">
        <v>0</v>
      </c>
      <c r="J29" s="42">
        <v>376</v>
      </c>
      <c r="K29" s="42">
        <v>65</v>
      </c>
      <c r="L29" s="42">
        <v>25.07</v>
      </c>
      <c r="M29" s="42">
        <v>123.28</v>
      </c>
      <c r="N29" s="42">
        <v>12</v>
      </c>
      <c r="O29" s="42">
        <v>15</v>
      </c>
      <c r="P29" s="42">
        <v>35.799999999999997</v>
      </c>
      <c r="Q29" s="42">
        <v>8.1999999999999993</v>
      </c>
      <c r="R29" s="42">
        <v>26.33</v>
      </c>
      <c r="S29" s="42">
        <v>300000</v>
      </c>
      <c r="T29" s="42">
        <v>950000</v>
      </c>
    </row>
    <row r="30" spans="1:20" x14ac:dyDescent="0.35">
      <c r="A30" s="42" t="s">
        <v>117</v>
      </c>
      <c r="B30" s="42" t="s">
        <v>191</v>
      </c>
      <c r="C30" s="42">
        <v>107</v>
      </c>
      <c r="D30" s="42">
        <v>9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123</v>
      </c>
      <c r="K30" s="42">
        <v>33</v>
      </c>
      <c r="L30" s="42">
        <v>30.75</v>
      </c>
      <c r="M30" s="42">
        <v>125.51</v>
      </c>
      <c r="N30" s="42">
        <v>4</v>
      </c>
      <c r="O30" s="42">
        <v>10</v>
      </c>
      <c r="P30" s="42">
        <v>24.4</v>
      </c>
      <c r="Q30" s="42">
        <v>8.41</v>
      </c>
      <c r="R30" s="42">
        <v>17.399999999999999</v>
      </c>
      <c r="S30" s="42">
        <v>50000</v>
      </c>
      <c r="T30" s="42">
        <v>80000</v>
      </c>
    </row>
    <row r="31" spans="1:20" x14ac:dyDescent="0.35">
      <c r="A31" s="42" t="s">
        <v>123</v>
      </c>
      <c r="B31" s="42" t="s">
        <v>191</v>
      </c>
      <c r="C31" s="42">
        <v>58</v>
      </c>
      <c r="D31" s="42">
        <v>1</v>
      </c>
      <c r="E31" s="42">
        <v>782</v>
      </c>
      <c r="F31" s="42">
        <v>100.25</v>
      </c>
      <c r="G31" s="42">
        <v>50</v>
      </c>
      <c r="H31" s="42">
        <v>41.4</v>
      </c>
      <c r="I31" s="42">
        <v>0</v>
      </c>
      <c r="J31" s="42">
        <v>781</v>
      </c>
      <c r="K31" s="42">
        <v>71</v>
      </c>
      <c r="L31" s="42">
        <v>24.41</v>
      </c>
      <c r="M31" s="42">
        <v>146.25</v>
      </c>
      <c r="N31" s="42">
        <v>45</v>
      </c>
      <c r="O31" s="42">
        <v>69</v>
      </c>
      <c r="P31" s="42">
        <v>27.52</v>
      </c>
      <c r="Q31" s="42">
        <v>8.25</v>
      </c>
      <c r="R31" s="42">
        <v>20.010000000000002</v>
      </c>
      <c r="S31" s="42">
        <v>225000</v>
      </c>
      <c r="T31" s="42">
        <v>675000</v>
      </c>
    </row>
    <row r="32" spans="1:20" x14ac:dyDescent="0.35">
      <c r="A32" s="42" t="s">
        <v>129</v>
      </c>
      <c r="B32" s="42" t="s">
        <v>191</v>
      </c>
      <c r="C32" s="42">
        <v>0</v>
      </c>
      <c r="D32" s="42">
        <v>0</v>
      </c>
      <c r="E32" s="42">
        <v>0</v>
      </c>
      <c r="F32" s="42">
        <v>0</v>
      </c>
      <c r="G32" s="42">
        <v>1</v>
      </c>
      <c r="H32" s="42">
        <v>54</v>
      </c>
      <c r="I32" s="42">
        <v>0</v>
      </c>
      <c r="J32" s="42">
        <v>9</v>
      </c>
      <c r="K32" s="42">
        <v>9</v>
      </c>
      <c r="L32" s="42">
        <v>9</v>
      </c>
      <c r="M32" s="42">
        <v>90</v>
      </c>
      <c r="N32" s="42">
        <v>0</v>
      </c>
      <c r="O32" s="42">
        <v>1</v>
      </c>
      <c r="P32" s="42">
        <v>40</v>
      </c>
      <c r="Q32" s="42">
        <v>10</v>
      </c>
      <c r="R32" s="42">
        <v>24</v>
      </c>
      <c r="S32" s="42">
        <v>20000</v>
      </c>
      <c r="T32" s="42">
        <v>20000</v>
      </c>
    </row>
    <row r="33" spans="1:20" x14ac:dyDescent="0.35">
      <c r="A33" s="42" t="s">
        <v>133</v>
      </c>
      <c r="B33" s="42" t="s">
        <v>191</v>
      </c>
      <c r="C33" s="42">
        <v>1780</v>
      </c>
      <c r="D33" s="42">
        <v>60</v>
      </c>
      <c r="E33" s="42">
        <v>2377</v>
      </c>
      <c r="F33" s="42">
        <v>87.16</v>
      </c>
      <c r="G33" s="42">
        <v>168</v>
      </c>
      <c r="H33" s="42">
        <v>39.700000000000003</v>
      </c>
      <c r="I33" s="42">
        <v>0</v>
      </c>
      <c r="J33" s="42">
        <v>106</v>
      </c>
      <c r="K33" s="42">
        <v>41</v>
      </c>
      <c r="L33" s="42">
        <v>13.25</v>
      </c>
      <c r="M33" s="42">
        <v>98.15</v>
      </c>
      <c r="N33" s="42">
        <v>5</v>
      </c>
      <c r="O33" s="42">
        <v>9</v>
      </c>
      <c r="P33" s="42">
        <v>36.33</v>
      </c>
      <c r="Q33" s="42">
        <v>9.26</v>
      </c>
      <c r="R33" s="42">
        <v>23.67</v>
      </c>
      <c r="S33" s="42">
        <v>200000</v>
      </c>
      <c r="T33" s="42">
        <v>675000</v>
      </c>
    </row>
    <row r="34" spans="1:20" x14ac:dyDescent="0.35">
      <c r="A34" s="42" t="s">
        <v>140</v>
      </c>
      <c r="B34" s="42" t="s">
        <v>191</v>
      </c>
      <c r="C34" s="42">
        <v>3781</v>
      </c>
      <c r="D34" s="42">
        <v>421</v>
      </c>
      <c r="E34" s="42">
        <v>3519</v>
      </c>
      <c r="F34" s="42">
        <v>86.69</v>
      </c>
      <c r="G34" s="42">
        <v>393</v>
      </c>
      <c r="H34" s="42">
        <v>39.9</v>
      </c>
      <c r="I34" s="42">
        <v>1</v>
      </c>
      <c r="J34" s="42">
        <v>147</v>
      </c>
      <c r="K34" s="42">
        <v>33</v>
      </c>
      <c r="L34" s="42">
        <v>18.37</v>
      </c>
      <c r="M34" s="42">
        <v>132.43</v>
      </c>
      <c r="N34" s="42">
        <v>8</v>
      </c>
      <c r="O34" s="42">
        <v>11</v>
      </c>
      <c r="P34" s="42">
        <v>27.36</v>
      </c>
      <c r="Q34" s="42">
        <v>6.54</v>
      </c>
      <c r="R34" s="42">
        <v>25</v>
      </c>
      <c r="S34" s="42">
        <v>200000</v>
      </c>
      <c r="T34" s="42">
        <v>550000</v>
      </c>
    </row>
    <row r="35" spans="1:20" x14ac:dyDescent="0.35">
      <c r="A35" s="42" t="s">
        <v>145</v>
      </c>
      <c r="B35" s="42" t="s">
        <v>191</v>
      </c>
      <c r="C35" s="42">
        <v>1269</v>
      </c>
      <c r="D35" s="42">
        <v>5</v>
      </c>
      <c r="E35" s="42">
        <v>1100</v>
      </c>
      <c r="F35" s="42">
        <v>89.72</v>
      </c>
      <c r="G35" s="42">
        <v>11</v>
      </c>
      <c r="H35" s="42">
        <v>34.799999999999997</v>
      </c>
      <c r="I35" s="42">
        <v>0</v>
      </c>
      <c r="J35" s="42">
        <v>604</v>
      </c>
      <c r="K35" s="42">
        <v>86</v>
      </c>
      <c r="L35" s="42">
        <v>21.57</v>
      </c>
      <c r="M35" s="42">
        <v>131.88</v>
      </c>
      <c r="N35" s="42">
        <v>19</v>
      </c>
      <c r="O35" s="42">
        <v>8</v>
      </c>
      <c r="P35" s="42">
        <v>37.880000000000003</v>
      </c>
      <c r="Q35" s="42">
        <v>7.73</v>
      </c>
      <c r="R35" s="42">
        <v>29.5</v>
      </c>
      <c r="S35" s="42">
        <v>100000</v>
      </c>
      <c r="T35" s="42">
        <v>160000</v>
      </c>
    </row>
    <row r="36" spans="1:20" x14ac:dyDescent="0.35">
      <c r="A36" s="42" t="s">
        <v>150</v>
      </c>
      <c r="B36" s="42" t="s">
        <v>191</v>
      </c>
      <c r="C36" s="42">
        <v>1716</v>
      </c>
      <c r="D36" s="42">
        <v>48</v>
      </c>
      <c r="E36" s="42">
        <v>7040</v>
      </c>
      <c r="F36" s="42">
        <v>113.87</v>
      </c>
      <c r="G36" s="42">
        <v>344</v>
      </c>
      <c r="H36" s="42">
        <v>43.4</v>
      </c>
      <c r="I36" s="42">
        <v>1</v>
      </c>
      <c r="J36" s="42">
        <v>81</v>
      </c>
      <c r="K36" s="42">
        <v>33</v>
      </c>
      <c r="L36" s="42">
        <v>10.119999999999999</v>
      </c>
      <c r="M36" s="42">
        <v>176.08</v>
      </c>
      <c r="N36" s="42">
        <v>6</v>
      </c>
      <c r="O36" s="42">
        <v>9</v>
      </c>
      <c r="P36" s="42">
        <v>25</v>
      </c>
      <c r="Q36" s="42">
        <v>7.5</v>
      </c>
      <c r="R36" s="42">
        <v>20</v>
      </c>
      <c r="S36" s="42">
        <v>225000</v>
      </c>
      <c r="T36" s="42">
        <v>675000</v>
      </c>
    </row>
    <row r="37" spans="1:20" x14ac:dyDescent="0.35">
      <c r="A37" s="42" t="s">
        <v>155</v>
      </c>
      <c r="B37" s="42" t="s">
        <v>191</v>
      </c>
      <c r="C37" s="42">
        <v>1606</v>
      </c>
      <c r="D37" s="42">
        <v>21</v>
      </c>
      <c r="E37" s="42">
        <v>5253</v>
      </c>
      <c r="F37" s="42">
        <v>78.37</v>
      </c>
      <c r="G37" s="42">
        <v>139</v>
      </c>
      <c r="H37" s="42">
        <v>47.6</v>
      </c>
      <c r="I37" s="42">
        <v>1</v>
      </c>
      <c r="J37" s="42">
        <v>52</v>
      </c>
      <c r="K37" s="42">
        <v>24</v>
      </c>
      <c r="L37" s="42">
        <v>13</v>
      </c>
      <c r="M37" s="42">
        <v>110.63</v>
      </c>
      <c r="N37" s="42">
        <v>0</v>
      </c>
      <c r="O37" s="42">
        <v>2</v>
      </c>
      <c r="P37" s="42">
        <v>42.5</v>
      </c>
      <c r="Q37" s="42">
        <v>10</v>
      </c>
      <c r="R37" s="42">
        <v>25.5</v>
      </c>
      <c r="S37" s="42">
        <v>300000</v>
      </c>
      <c r="T37" s="42">
        <v>500000</v>
      </c>
    </row>
    <row r="38" spans="1:20" x14ac:dyDescent="0.35">
      <c r="A38" s="42" t="s">
        <v>158</v>
      </c>
      <c r="B38" s="42" t="s">
        <v>191</v>
      </c>
      <c r="C38" s="42">
        <v>320</v>
      </c>
      <c r="D38" s="42">
        <v>7</v>
      </c>
      <c r="E38" s="42">
        <v>925</v>
      </c>
      <c r="F38" s="42">
        <v>97.26</v>
      </c>
      <c r="G38" s="42">
        <v>56</v>
      </c>
      <c r="H38" s="42">
        <v>44.8</v>
      </c>
      <c r="I38" s="42">
        <v>0</v>
      </c>
      <c r="J38" s="42">
        <v>439</v>
      </c>
      <c r="K38" s="42">
        <v>87</v>
      </c>
      <c r="L38" s="42">
        <v>25.82</v>
      </c>
      <c r="M38" s="42">
        <v>148.81</v>
      </c>
      <c r="N38" s="42">
        <v>24</v>
      </c>
      <c r="O38" s="42">
        <v>9</v>
      </c>
      <c r="P38" s="42">
        <v>37.56</v>
      </c>
      <c r="Q38" s="42">
        <v>8.14</v>
      </c>
      <c r="R38" s="42">
        <v>27.89</v>
      </c>
      <c r="S38" s="42">
        <v>100000</v>
      </c>
      <c r="T38" s="42">
        <v>100000</v>
      </c>
    </row>
    <row r="39" spans="1:20" x14ac:dyDescent="0.35">
      <c r="A39" s="42" t="s">
        <v>163</v>
      </c>
      <c r="B39" s="42" t="s">
        <v>191</v>
      </c>
      <c r="C39" s="42">
        <v>1586</v>
      </c>
      <c r="D39" s="42">
        <v>20</v>
      </c>
      <c r="E39" s="42">
        <v>4483</v>
      </c>
      <c r="F39" s="42">
        <v>79.41</v>
      </c>
      <c r="G39" s="42">
        <v>137</v>
      </c>
      <c r="H39" s="42">
        <v>44.6</v>
      </c>
      <c r="I39" s="42">
        <v>0</v>
      </c>
      <c r="J39" s="42">
        <v>131</v>
      </c>
      <c r="K39" s="42">
        <v>36</v>
      </c>
      <c r="L39" s="42">
        <v>18.71</v>
      </c>
      <c r="M39" s="42">
        <v>98.5</v>
      </c>
      <c r="N39" s="42">
        <v>3</v>
      </c>
      <c r="O39" s="42">
        <v>8</v>
      </c>
      <c r="P39" s="42">
        <v>34.5</v>
      </c>
      <c r="Q39" s="42">
        <v>7.67</v>
      </c>
      <c r="R39" s="42">
        <v>27</v>
      </c>
      <c r="S39" s="42">
        <v>175000</v>
      </c>
      <c r="T39" s="42">
        <v>175000</v>
      </c>
    </row>
    <row r="40" spans="1:20" x14ac:dyDescent="0.35">
      <c r="A40" s="42" t="s">
        <v>164</v>
      </c>
      <c r="B40" s="42" t="s">
        <v>191</v>
      </c>
      <c r="C40" s="42">
        <v>1462</v>
      </c>
      <c r="D40" s="42">
        <v>24</v>
      </c>
      <c r="E40" s="42">
        <v>5088</v>
      </c>
      <c r="F40" s="42">
        <v>92.44</v>
      </c>
      <c r="G40" s="42">
        <v>133</v>
      </c>
      <c r="H40" s="42">
        <v>44.6</v>
      </c>
      <c r="I40" s="42">
        <v>0</v>
      </c>
      <c r="J40" s="42">
        <v>974</v>
      </c>
      <c r="K40" s="42">
        <v>117</v>
      </c>
      <c r="L40" s="42">
        <v>36.07</v>
      </c>
      <c r="M40" s="42">
        <v>129.87</v>
      </c>
      <c r="N40" s="42">
        <v>41</v>
      </c>
      <c r="O40" s="42">
        <v>20</v>
      </c>
      <c r="P40" s="42">
        <v>33.700000000000003</v>
      </c>
      <c r="Q40" s="42">
        <v>7.7</v>
      </c>
      <c r="R40" s="42">
        <v>26.35</v>
      </c>
      <c r="S40" s="42">
        <v>250000</v>
      </c>
      <c r="T40" s="42">
        <v>1350000</v>
      </c>
    </row>
    <row r="41" spans="1:20" x14ac:dyDescent="0.35">
      <c r="A41" s="42" t="s">
        <v>175</v>
      </c>
      <c r="B41" s="42" t="s">
        <v>191</v>
      </c>
      <c r="C41" s="42">
        <v>0</v>
      </c>
      <c r="D41" s="42">
        <v>0</v>
      </c>
      <c r="E41" s="42">
        <v>39</v>
      </c>
      <c r="F41" s="42">
        <v>95.12</v>
      </c>
      <c r="G41" s="42">
        <v>17</v>
      </c>
      <c r="H41" s="42">
        <v>41.4</v>
      </c>
      <c r="I41" s="42">
        <v>0</v>
      </c>
      <c r="J41" s="42">
        <v>137</v>
      </c>
      <c r="K41" s="42">
        <v>35</v>
      </c>
      <c r="L41" s="42">
        <v>15.22</v>
      </c>
      <c r="M41" s="42">
        <v>118.1</v>
      </c>
      <c r="N41" s="42">
        <v>8</v>
      </c>
      <c r="O41" s="42">
        <v>18</v>
      </c>
      <c r="P41" s="42">
        <v>23.72</v>
      </c>
      <c r="Q41" s="42">
        <v>6.83</v>
      </c>
      <c r="R41" s="42">
        <v>20.94</v>
      </c>
      <c r="S41" s="42">
        <v>50000</v>
      </c>
      <c r="T41" s="42">
        <v>50000</v>
      </c>
    </row>
    <row r="42" spans="1:20" x14ac:dyDescent="0.35">
      <c r="A42" s="42" t="s">
        <v>177</v>
      </c>
      <c r="B42" s="42" t="s">
        <v>191</v>
      </c>
      <c r="C42" s="42">
        <v>4486</v>
      </c>
      <c r="D42" s="42">
        <v>359</v>
      </c>
      <c r="E42" s="42">
        <v>2105</v>
      </c>
      <c r="F42" s="42">
        <v>81.93</v>
      </c>
      <c r="G42" s="42">
        <v>282</v>
      </c>
      <c r="H42" s="42">
        <v>45.7</v>
      </c>
      <c r="I42" s="42">
        <v>1</v>
      </c>
      <c r="J42" s="42">
        <v>121</v>
      </c>
      <c r="K42" s="42">
        <v>29</v>
      </c>
      <c r="L42" s="42">
        <v>15.13</v>
      </c>
      <c r="M42" s="42">
        <v>107.08</v>
      </c>
      <c r="N42" s="42">
        <v>2</v>
      </c>
      <c r="O42" s="42">
        <v>28</v>
      </c>
      <c r="P42" s="42">
        <v>31.36</v>
      </c>
      <c r="Q42" s="42">
        <v>6.81</v>
      </c>
      <c r="R42" s="42">
        <v>27.75</v>
      </c>
      <c r="S42" s="42">
        <v>250000</v>
      </c>
      <c r="T42" s="42">
        <v>625000</v>
      </c>
    </row>
    <row r="46" spans="1:20" ht="28.5" x14ac:dyDescent="0.65">
      <c r="A46" s="54" t="s">
        <v>373</v>
      </c>
      <c r="B46" s="48"/>
      <c r="C46" s="48"/>
      <c r="D46" s="48"/>
      <c r="E46" s="48"/>
      <c r="F46" s="48"/>
    </row>
    <row r="50" spans="2:7" x14ac:dyDescent="0.35">
      <c r="B50" s="48" t="s">
        <v>283</v>
      </c>
      <c r="F50" s="48" t="s">
        <v>329</v>
      </c>
      <c r="G50" s="48"/>
    </row>
    <row r="51" spans="2:7" ht="15" thickBot="1" x14ac:dyDescent="0.4"/>
    <row r="52" spans="2:7" x14ac:dyDescent="0.35">
      <c r="B52" s="44" t="s">
        <v>284</v>
      </c>
      <c r="C52" s="44"/>
    </row>
    <row r="53" spans="2:7" x14ac:dyDescent="0.35">
      <c r="B53" s="42" t="s">
        <v>285</v>
      </c>
      <c r="C53" s="42">
        <v>0.47449106004627362</v>
      </c>
    </row>
    <row r="54" spans="2:7" x14ac:dyDescent="0.35">
      <c r="B54" s="42" t="s">
        <v>286</v>
      </c>
      <c r="C54" s="42">
        <v>0.22514176606383643</v>
      </c>
      <c r="D54" s="47" t="s">
        <v>327</v>
      </c>
    </row>
    <row r="55" spans="2:7" x14ac:dyDescent="0.35">
      <c r="B55" s="42" t="s">
        <v>287</v>
      </c>
      <c r="C55" s="42">
        <v>0.20166121352031632</v>
      </c>
    </row>
    <row r="56" spans="2:7" x14ac:dyDescent="0.35">
      <c r="B56" s="42" t="s">
        <v>236</v>
      </c>
      <c r="C56" s="42">
        <v>353713.21464241302</v>
      </c>
    </row>
    <row r="57" spans="2:7" ht="15" thickBot="1" x14ac:dyDescent="0.4">
      <c r="B57" s="45" t="s">
        <v>288</v>
      </c>
      <c r="C57" s="45">
        <v>35</v>
      </c>
    </row>
    <row r="59" spans="2:7" ht="15" thickBot="1" x14ac:dyDescent="0.4">
      <c r="B59" s="42" t="s">
        <v>289</v>
      </c>
    </row>
    <row r="60" spans="2:7" x14ac:dyDescent="0.35">
      <c r="B60" s="46"/>
      <c r="C60" s="46" t="s">
        <v>294</v>
      </c>
      <c r="D60" s="46" t="s">
        <v>295</v>
      </c>
      <c r="E60" s="46" t="s">
        <v>296</v>
      </c>
      <c r="F60" s="46" t="s">
        <v>297</v>
      </c>
      <c r="G60" s="46" t="s">
        <v>298</v>
      </c>
    </row>
    <row r="61" spans="2:7" x14ac:dyDescent="0.35">
      <c r="B61" s="42" t="s">
        <v>290</v>
      </c>
      <c r="C61" s="42">
        <v>1</v>
      </c>
      <c r="D61" s="42">
        <v>1199638310410.4697</v>
      </c>
      <c r="E61" s="42">
        <v>1199638310410.4697</v>
      </c>
      <c r="F61" s="42">
        <v>9.5884356062978799</v>
      </c>
      <c r="G61" s="48">
        <v>3.9784352370796075E-3</v>
      </c>
    </row>
    <row r="62" spans="2:7" x14ac:dyDescent="0.35">
      <c r="B62" s="42" t="s">
        <v>291</v>
      </c>
      <c r="C62" s="42">
        <v>33</v>
      </c>
      <c r="D62" s="42">
        <v>4128730261018.1016</v>
      </c>
      <c r="E62" s="42">
        <v>125113038212.66974</v>
      </c>
    </row>
    <row r="63" spans="2:7" ht="15" thickBot="1" x14ac:dyDescent="0.4">
      <c r="B63" s="45" t="s">
        <v>292</v>
      </c>
      <c r="C63" s="45">
        <v>34</v>
      </c>
      <c r="D63" s="45">
        <v>5328368571428.5713</v>
      </c>
      <c r="E63" s="45"/>
      <c r="F63" s="45"/>
    </row>
    <row r="64" spans="2:7" ht="15" thickBot="1" x14ac:dyDescent="0.4"/>
    <row r="65" spans="2:7" x14ac:dyDescent="0.35">
      <c r="B65" s="46"/>
      <c r="C65" s="46" t="s">
        <v>299</v>
      </c>
      <c r="D65" s="46" t="s">
        <v>236</v>
      </c>
      <c r="E65" s="46" t="s">
        <v>300</v>
      </c>
      <c r="F65" s="46" t="s">
        <v>301</v>
      </c>
    </row>
    <row r="66" spans="2:7" x14ac:dyDescent="0.35">
      <c r="B66" s="42" t="s">
        <v>293</v>
      </c>
      <c r="C66" s="42">
        <v>120401.48268070864</v>
      </c>
      <c r="D66" s="42">
        <v>142099.41394317691</v>
      </c>
      <c r="E66" s="42">
        <v>0.84730456896081985</v>
      </c>
      <c r="F66" s="42">
        <v>0.40292884103450044</v>
      </c>
    </row>
    <row r="67" spans="2:7" ht="15" thickBot="1" x14ac:dyDescent="0.4">
      <c r="B67" s="45" t="s">
        <v>306</v>
      </c>
      <c r="C67" s="61">
        <v>19051.119680059994</v>
      </c>
      <c r="D67" s="45">
        <v>6152.4292369680979</v>
      </c>
      <c r="E67" s="45">
        <v>3.0965199186018331</v>
      </c>
      <c r="F67" s="61">
        <v>3.9784352370795684E-3</v>
      </c>
      <c r="G67" s="42" t="s">
        <v>401</v>
      </c>
    </row>
    <row r="68" spans="2:7" x14ac:dyDescent="0.35">
      <c r="G68" s="42" t="s">
        <v>402</v>
      </c>
    </row>
    <row r="71" spans="2:7" x14ac:dyDescent="0.35">
      <c r="B71" s="48" t="s">
        <v>283</v>
      </c>
      <c r="E71" s="48" t="s">
        <v>328</v>
      </c>
      <c r="F71" s="48"/>
    </row>
    <row r="72" spans="2:7" ht="15" thickBot="1" x14ac:dyDescent="0.4"/>
    <row r="73" spans="2:7" x14ac:dyDescent="0.35">
      <c r="B73" s="44" t="s">
        <v>284</v>
      </c>
      <c r="C73" s="44"/>
    </row>
    <row r="74" spans="2:7" x14ac:dyDescent="0.35">
      <c r="B74" s="42" t="s">
        <v>285</v>
      </c>
      <c r="C74" s="42">
        <v>0.35645271128678147</v>
      </c>
    </row>
    <row r="75" spans="2:7" x14ac:dyDescent="0.35">
      <c r="B75" s="42" t="s">
        <v>286</v>
      </c>
      <c r="C75" s="48">
        <v>0.12705853538369757</v>
      </c>
    </row>
    <row r="76" spans="2:7" x14ac:dyDescent="0.35">
      <c r="B76" s="42" t="s">
        <v>287</v>
      </c>
      <c r="C76" s="42">
        <v>0.10060576372865812</v>
      </c>
    </row>
    <row r="77" spans="2:7" x14ac:dyDescent="0.35">
      <c r="B77" s="42" t="s">
        <v>236</v>
      </c>
      <c r="C77" s="42">
        <v>375433.23922355205</v>
      </c>
    </row>
    <row r="78" spans="2:7" ht="15" thickBot="1" x14ac:dyDescent="0.4">
      <c r="B78" s="45" t="s">
        <v>288</v>
      </c>
      <c r="C78" s="61">
        <v>35</v>
      </c>
    </row>
    <row r="80" spans="2:7" ht="15" thickBot="1" x14ac:dyDescent="0.4">
      <c r="B80" s="42" t="s">
        <v>289</v>
      </c>
    </row>
    <row r="81" spans="2:47" x14ac:dyDescent="0.35">
      <c r="B81" s="46"/>
      <c r="C81" s="46" t="s">
        <v>294</v>
      </c>
      <c r="D81" s="46" t="s">
        <v>295</v>
      </c>
      <c r="E81" s="46" t="s">
        <v>296</v>
      </c>
      <c r="F81" s="46" t="s">
        <v>297</v>
      </c>
      <c r="G81" s="46" t="s">
        <v>298</v>
      </c>
    </row>
    <row r="82" spans="2:47" x14ac:dyDescent="0.35">
      <c r="B82" s="42" t="s">
        <v>290</v>
      </c>
      <c r="C82" s="42">
        <v>1</v>
      </c>
      <c r="D82" s="42">
        <v>677014706670.23926</v>
      </c>
      <c r="E82" s="42">
        <v>677014706670.23926</v>
      </c>
      <c r="F82" s="42">
        <v>4.8032220230310685</v>
      </c>
      <c r="G82" s="48">
        <v>3.5569796144575533E-2</v>
      </c>
    </row>
    <row r="83" spans="2:47" x14ac:dyDescent="0.35">
      <c r="B83" s="42" t="s">
        <v>291</v>
      </c>
      <c r="C83" s="42">
        <v>33</v>
      </c>
      <c r="D83" s="42">
        <v>4651353864758.332</v>
      </c>
      <c r="E83" s="42">
        <v>140950117113.88885</v>
      </c>
    </row>
    <row r="84" spans="2:47" ht="15" thickBot="1" x14ac:dyDescent="0.4">
      <c r="B84" s="45" t="s">
        <v>292</v>
      </c>
      <c r="C84" s="45">
        <v>34</v>
      </c>
      <c r="D84" s="45">
        <v>5328368571428.5713</v>
      </c>
      <c r="E84" s="45"/>
      <c r="F84" s="45"/>
    </row>
    <row r="85" spans="2:47" ht="15" thickBot="1" x14ac:dyDescent="0.4"/>
    <row r="86" spans="2:47" x14ac:dyDescent="0.35">
      <c r="B86" s="46"/>
      <c r="C86" s="46" t="s">
        <v>299</v>
      </c>
      <c r="D86" s="46" t="s">
        <v>236</v>
      </c>
      <c r="E86" s="46" t="s">
        <v>300</v>
      </c>
      <c r="F86" s="46" t="s">
        <v>301</v>
      </c>
    </row>
    <row r="87" spans="2:47" x14ac:dyDescent="0.35">
      <c r="B87" s="42" t="s">
        <v>293</v>
      </c>
      <c r="C87" s="42">
        <v>388222.84152563359</v>
      </c>
      <c r="D87" s="42">
        <v>87286.859540188292</v>
      </c>
      <c r="E87" s="42">
        <v>4.4476665052531699</v>
      </c>
      <c r="F87" s="42">
        <v>9.2946182944551043E-5</v>
      </c>
    </row>
    <row r="88" spans="2:47" ht="15" thickBot="1" x14ac:dyDescent="0.4">
      <c r="B88" s="45" t="s">
        <v>306</v>
      </c>
      <c r="C88" s="61">
        <v>270.15340815671539</v>
      </c>
      <c r="D88" s="45">
        <v>123.26623177755917</v>
      </c>
      <c r="E88" s="45">
        <v>2.1916254294543731</v>
      </c>
      <c r="F88" s="61">
        <v>3.5569796144575533E-2</v>
      </c>
    </row>
    <row r="91" spans="2:47" x14ac:dyDescent="0.35">
      <c r="B91" s="48" t="s">
        <v>283</v>
      </c>
      <c r="E91" s="48" t="s">
        <v>335</v>
      </c>
      <c r="F91" s="48"/>
      <c r="L91" s="48" t="s">
        <v>283</v>
      </c>
      <c r="M91" s="48"/>
      <c r="O91" s="48" t="s">
        <v>333</v>
      </c>
      <c r="P91" s="48"/>
      <c r="V91" s="48" t="s">
        <v>283</v>
      </c>
      <c r="W91" s="48"/>
      <c r="Y91" s="48" t="s">
        <v>338</v>
      </c>
      <c r="AF91" s="48" t="s">
        <v>283</v>
      </c>
      <c r="AG91" s="48"/>
      <c r="AI91" s="48" t="s">
        <v>324</v>
      </c>
      <c r="AJ91" s="48"/>
      <c r="AP91" s="48" t="s">
        <v>283</v>
      </c>
      <c r="AQ91" s="48"/>
      <c r="AR91" s="48"/>
      <c r="AS91" s="48" t="s">
        <v>339</v>
      </c>
      <c r="AT91" s="48"/>
      <c r="AU91" s="48"/>
    </row>
    <row r="92" spans="2:47" ht="15" thickBot="1" x14ac:dyDescent="0.4"/>
    <row r="93" spans="2:47" x14ac:dyDescent="0.35">
      <c r="B93" s="44" t="s">
        <v>284</v>
      </c>
      <c r="C93" s="44"/>
      <c r="L93" s="44" t="s">
        <v>284</v>
      </c>
      <c r="M93" s="44"/>
      <c r="V93" s="44" t="s">
        <v>284</v>
      </c>
      <c r="W93" s="44"/>
      <c r="AF93" s="44" t="s">
        <v>284</v>
      </c>
      <c r="AG93" s="44"/>
      <c r="AP93" s="44" t="s">
        <v>284</v>
      </c>
      <c r="AQ93" s="44"/>
    </row>
    <row r="94" spans="2:47" x14ac:dyDescent="0.35">
      <c r="B94" s="42" t="s">
        <v>285</v>
      </c>
      <c r="C94" s="42">
        <v>0.24671159070354146</v>
      </c>
      <c r="L94" s="42" t="s">
        <v>285</v>
      </c>
      <c r="M94" s="42">
        <v>0.42031231805648916</v>
      </c>
      <c r="V94" s="42" t="s">
        <v>285</v>
      </c>
      <c r="W94" s="42">
        <v>0.21800012895643783</v>
      </c>
      <c r="AF94" s="42" t="s">
        <v>285</v>
      </c>
      <c r="AG94" s="42">
        <v>0.43131359212353859</v>
      </c>
      <c r="AP94" s="42" t="s">
        <v>285</v>
      </c>
      <c r="AQ94" s="42">
        <v>9.5954600466031575E-2</v>
      </c>
    </row>
    <row r="95" spans="2:47" x14ac:dyDescent="0.35">
      <c r="B95" s="42" t="s">
        <v>286</v>
      </c>
      <c r="C95" s="48">
        <v>6.0866608987471767E-2</v>
      </c>
      <c r="L95" s="42" t="s">
        <v>286</v>
      </c>
      <c r="M95" s="48">
        <v>0.1766624447100193</v>
      </c>
      <c r="V95" s="42" t="s">
        <v>286</v>
      </c>
      <c r="W95" s="48">
        <v>4.752405622502353E-2</v>
      </c>
      <c r="AF95" s="42" t="s">
        <v>286</v>
      </c>
      <c r="AG95" s="48">
        <v>0.18603141475051022</v>
      </c>
      <c r="AP95" s="42" t="s">
        <v>286</v>
      </c>
      <c r="AQ95" s="48">
        <v>9.207285350595746E-3</v>
      </c>
    </row>
    <row r="96" spans="2:47" x14ac:dyDescent="0.35">
      <c r="B96" s="42" t="s">
        <v>287</v>
      </c>
      <c r="C96" s="42">
        <v>3.2408021381031514E-2</v>
      </c>
      <c r="L96" s="42" t="s">
        <v>287</v>
      </c>
      <c r="M96" s="42">
        <v>0.15171282182244414</v>
      </c>
      <c r="V96" s="42" t="s">
        <v>287</v>
      </c>
      <c r="W96" s="42">
        <v>1.8661148837903031E-2</v>
      </c>
      <c r="AF96" s="42" t="s">
        <v>287</v>
      </c>
      <c r="AG96" s="42">
        <v>0.16136570004598022</v>
      </c>
      <c r="AP96" s="42" t="s">
        <v>287</v>
      </c>
      <c r="AQ96" s="42">
        <v>-2.0816736305446809E-2</v>
      </c>
    </row>
    <row r="97" spans="2:47" x14ac:dyDescent="0.35">
      <c r="B97" s="42" t="s">
        <v>236</v>
      </c>
      <c r="C97" s="42">
        <v>389407.04126839165</v>
      </c>
      <c r="L97" s="42" t="s">
        <v>236</v>
      </c>
      <c r="M97" s="42">
        <v>364610.45852135197</v>
      </c>
      <c r="V97" s="42" t="s">
        <v>236</v>
      </c>
      <c r="W97" s="42">
        <v>392163.49728344992</v>
      </c>
      <c r="AF97" s="42" t="s">
        <v>236</v>
      </c>
      <c r="AG97" s="42">
        <v>362530.02499578043</v>
      </c>
      <c r="AP97" s="42" t="s">
        <v>236</v>
      </c>
      <c r="AQ97" s="42">
        <v>399973.81586792396</v>
      </c>
    </row>
    <row r="98" spans="2:47" ht="15" thickBot="1" x14ac:dyDescent="0.4">
      <c r="B98" s="45" t="s">
        <v>288</v>
      </c>
      <c r="C98" s="61">
        <v>35</v>
      </c>
      <c r="L98" s="45" t="s">
        <v>288</v>
      </c>
      <c r="M98" s="61">
        <v>35</v>
      </c>
      <c r="V98" s="45" t="s">
        <v>288</v>
      </c>
      <c r="W98" s="61">
        <v>35</v>
      </c>
      <c r="AF98" s="45" t="s">
        <v>288</v>
      </c>
      <c r="AG98" s="61">
        <v>35</v>
      </c>
      <c r="AP98" s="45" t="s">
        <v>288</v>
      </c>
      <c r="AQ98" s="61">
        <v>35</v>
      </c>
    </row>
    <row r="100" spans="2:47" ht="15" thickBot="1" x14ac:dyDescent="0.4">
      <c r="B100" s="42" t="s">
        <v>289</v>
      </c>
      <c r="L100" s="42" t="s">
        <v>289</v>
      </c>
      <c r="V100" s="42" t="s">
        <v>289</v>
      </c>
      <c r="AF100" s="42" t="s">
        <v>289</v>
      </c>
      <c r="AP100" s="42" t="s">
        <v>289</v>
      </c>
    </row>
    <row r="101" spans="2:47" x14ac:dyDescent="0.35">
      <c r="B101" s="46"/>
      <c r="C101" s="46" t="s">
        <v>294</v>
      </c>
      <c r="D101" s="46" t="s">
        <v>295</v>
      </c>
      <c r="E101" s="46" t="s">
        <v>296</v>
      </c>
      <c r="F101" s="46" t="s">
        <v>297</v>
      </c>
      <c r="G101" s="46" t="s">
        <v>298</v>
      </c>
      <c r="L101" s="46"/>
      <c r="M101" s="46" t="s">
        <v>294</v>
      </c>
      <c r="N101" s="46" t="s">
        <v>295</v>
      </c>
      <c r="O101" s="46" t="s">
        <v>296</v>
      </c>
      <c r="P101" s="46" t="s">
        <v>297</v>
      </c>
      <c r="Q101" s="46" t="s">
        <v>298</v>
      </c>
      <c r="V101" s="46"/>
      <c r="W101" s="46" t="s">
        <v>294</v>
      </c>
      <c r="X101" s="46" t="s">
        <v>295</v>
      </c>
      <c r="Y101" s="46" t="s">
        <v>296</v>
      </c>
      <c r="Z101" s="46" t="s">
        <v>297</v>
      </c>
      <c r="AA101" s="46" t="s">
        <v>298</v>
      </c>
      <c r="AF101" s="46"/>
      <c r="AG101" s="46" t="s">
        <v>294</v>
      </c>
      <c r="AH101" s="46" t="s">
        <v>295</v>
      </c>
      <c r="AI101" s="46" t="s">
        <v>296</v>
      </c>
      <c r="AJ101" s="46" t="s">
        <v>297</v>
      </c>
      <c r="AK101" s="46" t="s">
        <v>298</v>
      </c>
      <c r="AP101" s="46"/>
      <c r="AQ101" s="46" t="s">
        <v>294</v>
      </c>
      <c r="AR101" s="46" t="s">
        <v>295</v>
      </c>
      <c r="AS101" s="46" t="s">
        <v>296</v>
      </c>
      <c r="AT101" s="46" t="s">
        <v>297</v>
      </c>
      <c r="AU101" s="46" t="s">
        <v>298</v>
      </c>
    </row>
    <row r="102" spans="2:47" x14ac:dyDescent="0.35">
      <c r="B102" s="42" t="s">
        <v>290</v>
      </c>
      <c r="C102" s="42">
        <v>1</v>
      </c>
      <c r="D102" s="42">
        <v>324319726378.27637</v>
      </c>
      <c r="E102" s="42">
        <v>324319726378.27637</v>
      </c>
      <c r="F102" s="42">
        <v>2.1387782777279329</v>
      </c>
      <c r="G102" s="48">
        <v>0.15307549265904583</v>
      </c>
      <c r="L102" s="42" t="s">
        <v>290</v>
      </c>
      <c r="M102" s="42">
        <v>1</v>
      </c>
      <c r="N102" s="42">
        <v>941322618144.60449</v>
      </c>
      <c r="O102" s="42">
        <v>941322618144.60449</v>
      </c>
      <c r="P102" s="42">
        <v>7.0807661304570892</v>
      </c>
      <c r="Q102" s="48">
        <v>1.1938613000073019E-2</v>
      </c>
      <c r="V102" s="42" t="s">
        <v>290</v>
      </c>
      <c r="W102" s="42">
        <v>1</v>
      </c>
      <c r="X102" s="42">
        <v>253225687576.21973</v>
      </c>
      <c r="Y102" s="42">
        <v>253225687576.21973</v>
      </c>
      <c r="Z102" s="42">
        <v>1.6465443202797441</v>
      </c>
      <c r="AA102" s="42">
        <v>0.20836864174845587</v>
      </c>
      <c r="AF102" s="42" t="s">
        <v>290</v>
      </c>
      <c r="AG102" s="42">
        <v>1</v>
      </c>
      <c r="AH102" s="42">
        <v>991243943655.01221</v>
      </c>
      <c r="AI102" s="42">
        <v>991243943655.01221</v>
      </c>
      <c r="AJ102" s="42">
        <v>7.5421051844220246</v>
      </c>
      <c r="AK102" s="48">
        <v>9.683870041381052E-3</v>
      </c>
      <c r="AP102" s="42" t="s">
        <v>290</v>
      </c>
      <c r="AQ102" s="42">
        <v>1</v>
      </c>
      <c r="AR102" s="42">
        <v>49059809890.289063</v>
      </c>
      <c r="AS102" s="42">
        <v>49059809890.289063</v>
      </c>
      <c r="AT102" s="42">
        <v>0.30666395914828126</v>
      </c>
      <c r="AU102" s="48">
        <v>0.58346771047880541</v>
      </c>
    </row>
    <row r="103" spans="2:47" x14ac:dyDescent="0.35">
      <c r="B103" s="42" t="s">
        <v>291</v>
      </c>
      <c r="C103" s="42">
        <v>33</v>
      </c>
      <c r="D103" s="42">
        <v>5004048845050.2949</v>
      </c>
      <c r="E103" s="42">
        <v>151637843789.40286</v>
      </c>
      <c r="L103" s="42" t="s">
        <v>291</v>
      </c>
      <c r="M103" s="42">
        <v>33</v>
      </c>
      <c r="N103" s="42">
        <v>4387045953283.9668</v>
      </c>
      <c r="O103" s="42">
        <v>132940786463.15051</v>
      </c>
      <c r="V103" s="42" t="s">
        <v>291</v>
      </c>
      <c r="W103" s="42">
        <v>33</v>
      </c>
      <c r="X103" s="42">
        <v>5075142883852.3516</v>
      </c>
      <c r="Y103" s="42">
        <v>153792208601.58643</v>
      </c>
      <c r="AF103" s="42" t="s">
        <v>291</v>
      </c>
      <c r="AG103" s="42">
        <v>33</v>
      </c>
      <c r="AH103" s="42">
        <v>4337124627773.5591</v>
      </c>
      <c r="AI103" s="42">
        <v>131428019023.44118</v>
      </c>
      <c r="AP103" s="42" t="s">
        <v>291</v>
      </c>
      <c r="AQ103" s="42">
        <v>33</v>
      </c>
      <c r="AR103" s="42">
        <v>5279308761538.2822</v>
      </c>
      <c r="AS103" s="42">
        <v>159979053379.94794</v>
      </c>
    </row>
    <row r="104" spans="2:47" ht="15" thickBot="1" x14ac:dyDescent="0.4">
      <c r="B104" s="45" t="s">
        <v>292</v>
      </c>
      <c r="C104" s="45">
        <v>34</v>
      </c>
      <c r="D104" s="45">
        <v>5328368571428.5713</v>
      </c>
      <c r="E104" s="45"/>
      <c r="F104" s="45"/>
      <c r="G104" s="45"/>
      <c r="L104" s="45" t="s">
        <v>292</v>
      </c>
      <c r="M104" s="45">
        <v>34</v>
      </c>
      <c r="N104" s="45">
        <v>5328368571428.5713</v>
      </c>
      <c r="O104" s="45"/>
      <c r="P104" s="45"/>
      <c r="Q104" s="45"/>
      <c r="V104" s="45" t="s">
        <v>292</v>
      </c>
      <c r="W104" s="45">
        <v>34</v>
      </c>
      <c r="X104" s="45">
        <v>5328368571428.5713</v>
      </c>
      <c r="Y104" s="45"/>
      <c r="Z104" s="45"/>
      <c r="AA104" s="45"/>
      <c r="AF104" s="45" t="s">
        <v>292</v>
      </c>
      <c r="AG104" s="45">
        <v>34</v>
      </c>
      <c r="AH104" s="45">
        <v>5328368571428.5713</v>
      </c>
      <c r="AI104" s="45"/>
      <c r="AJ104" s="45"/>
      <c r="AK104" s="45"/>
      <c r="AP104" s="45" t="s">
        <v>292</v>
      </c>
      <c r="AQ104" s="45">
        <v>34</v>
      </c>
      <c r="AR104" s="45">
        <v>5328368571428.5713</v>
      </c>
      <c r="AS104" s="45"/>
      <c r="AT104" s="45"/>
    </row>
    <row r="105" spans="2:47" ht="15" thickBot="1" x14ac:dyDescent="0.4"/>
    <row r="106" spans="2:47" x14ac:dyDescent="0.35">
      <c r="B106" s="46"/>
      <c r="C106" s="46" t="s">
        <v>299</v>
      </c>
      <c r="D106" s="46" t="s">
        <v>236</v>
      </c>
      <c r="E106" s="46" t="s">
        <v>300</v>
      </c>
      <c r="F106" s="46" t="s">
        <v>301</v>
      </c>
      <c r="G106" s="46" t="s">
        <v>302</v>
      </c>
      <c r="H106" s="46" t="s">
        <v>303</v>
      </c>
      <c r="I106" s="46" t="s">
        <v>304</v>
      </c>
      <c r="J106" s="46" t="s">
        <v>305</v>
      </c>
      <c r="L106" s="46"/>
      <c r="M106" s="46" t="s">
        <v>299</v>
      </c>
      <c r="N106" s="46" t="s">
        <v>236</v>
      </c>
      <c r="O106" s="46" t="s">
        <v>300</v>
      </c>
      <c r="P106" s="46" t="s">
        <v>301</v>
      </c>
      <c r="Q106" s="46" t="s">
        <v>302</v>
      </c>
      <c r="R106" s="46" t="s">
        <v>303</v>
      </c>
      <c r="S106" s="46" t="s">
        <v>304</v>
      </c>
      <c r="T106" s="46" t="s">
        <v>305</v>
      </c>
      <c r="V106" s="46"/>
      <c r="W106" s="46" t="s">
        <v>299</v>
      </c>
      <c r="X106" s="46" t="s">
        <v>236</v>
      </c>
      <c r="Y106" s="46" t="s">
        <v>300</v>
      </c>
      <c r="Z106" s="46" t="s">
        <v>301</v>
      </c>
      <c r="AA106" s="46" t="s">
        <v>302</v>
      </c>
      <c r="AB106" s="46" t="s">
        <v>303</v>
      </c>
      <c r="AC106" s="46" t="s">
        <v>304</v>
      </c>
      <c r="AD106" s="46" t="s">
        <v>305</v>
      </c>
      <c r="AF106" s="46"/>
      <c r="AG106" s="46" t="s">
        <v>299</v>
      </c>
      <c r="AH106" s="46" t="s">
        <v>236</v>
      </c>
      <c r="AI106" s="46" t="s">
        <v>300</v>
      </c>
      <c r="AJ106" s="46" t="s">
        <v>301</v>
      </c>
      <c r="AK106" s="46" t="s">
        <v>302</v>
      </c>
      <c r="AL106" s="46" t="s">
        <v>303</v>
      </c>
      <c r="AM106" s="46" t="s">
        <v>304</v>
      </c>
      <c r="AN106" s="46" t="s">
        <v>305</v>
      </c>
      <c r="AP106" s="46"/>
      <c r="AQ106" s="46" t="s">
        <v>299</v>
      </c>
      <c r="AR106" s="46" t="s">
        <v>236</v>
      </c>
      <c r="AS106" s="46" t="s">
        <v>300</v>
      </c>
      <c r="AT106" s="46" t="s">
        <v>301</v>
      </c>
    </row>
    <row r="107" spans="2:47" x14ac:dyDescent="0.35">
      <c r="B107" s="42" t="s">
        <v>293</v>
      </c>
      <c r="C107" s="42">
        <v>121818.69503598049</v>
      </c>
      <c r="D107" s="42">
        <v>279827.36657828023</v>
      </c>
      <c r="E107" s="42">
        <v>0.43533517298745816</v>
      </c>
      <c r="F107" s="42">
        <v>0.66615331439700176</v>
      </c>
      <c r="G107" s="42">
        <v>-447494.36291249475</v>
      </c>
      <c r="H107" s="42">
        <v>691131.75298445579</v>
      </c>
      <c r="I107" s="42">
        <v>-447494.36291249475</v>
      </c>
      <c r="J107" s="42">
        <v>691131.75298445579</v>
      </c>
      <c r="L107" s="42" t="s">
        <v>293</v>
      </c>
      <c r="M107" s="42">
        <v>395638.5448140378</v>
      </c>
      <c r="N107" s="42">
        <v>77249.430692335562</v>
      </c>
      <c r="O107" s="42">
        <v>5.1215723050408419</v>
      </c>
      <c r="P107" s="42">
        <v>1.2890621718243691E-5</v>
      </c>
      <c r="Q107" s="42">
        <v>238473.39635122856</v>
      </c>
      <c r="R107" s="42">
        <v>552803.69327684701</v>
      </c>
      <c r="S107" s="42">
        <v>238473.39635122856</v>
      </c>
      <c r="T107" s="42">
        <v>552803.69327684701</v>
      </c>
      <c r="V107" s="42" t="s">
        <v>293</v>
      </c>
      <c r="W107" s="42">
        <v>329524.38795261225</v>
      </c>
      <c r="X107" s="42">
        <v>162264.06471238172</v>
      </c>
      <c r="Y107" s="42">
        <v>2.0307909119416232</v>
      </c>
      <c r="Z107" s="42">
        <v>5.0396994817344554E-2</v>
      </c>
      <c r="AA107" s="42">
        <v>-604.33393103792332</v>
      </c>
      <c r="AB107" s="42">
        <v>659653.10983626242</v>
      </c>
      <c r="AC107" s="42">
        <v>-604.33393103792332</v>
      </c>
      <c r="AD107" s="42">
        <v>659653.10983626242</v>
      </c>
      <c r="AF107" s="42" t="s">
        <v>293</v>
      </c>
      <c r="AG107" s="42">
        <v>364616.62223704217</v>
      </c>
      <c r="AH107" s="42">
        <v>83298.73402510595</v>
      </c>
      <c r="AI107" s="42">
        <v>4.3772168509445528</v>
      </c>
      <c r="AJ107" s="42">
        <v>1.1401050974642456E-4</v>
      </c>
      <c r="AK107" s="42">
        <v>195144.0736048003</v>
      </c>
      <c r="AL107" s="42">
        <v>534089.17086928408</v>
      </c>
      <c r="AM107" s="42">
        <v>195144.0736048003</v>
      </c>
      <c r="AN107" s="42">
        <v>534089.17086928408</v>
      </c>
      <c r="AP107" s="42" t="s">
        <v>293</v>
      </c>
      <c r="AQ107" s="42">
        <v>578822.89216639742</v>
      </c>
      <c r="AR107" s="42">
        <v>126566.12162413355</v>
      </c>
      <c r="AS107" s="42">
        <v>4.5732845783592992</v>
      </c>
      <c r="AT107" s="42">
        <v>6.4485538744571825E-5</v>
      </c>
    </row>
    <row r="108" spans="2:47" ht="15" thickBot="1" x14ac:dyDescent="0.4">
      <c r="B108" s="45" t="s">
        <v>306</v>
      </c>
      <c r="C108" s="61">
        <v>3332.514410472631</v>
      </c>
      <c r="D108" s="45">
        <v>2278.7105013963678</v>
      </c>
      <c r="E108" s="45">
        <v>1.4624562481414396</v>
      </c>
      <c r="F108" s="45">
        <v>0.15307549265904549</v>
      </c>
      <c r="G108" s="45">
        <v>-1303.5569630767345</v>
      </c>
      <c r="H108" s="45">
        <v>7968.585784021996</v>
      </c>
      <c r="I108" s="45">
        <v>-1303.5569630767345</v>
      </c>
      <c r="J108" s="45">
        <v>7968.585784021996</v>
      </c>
      <c r="L108" s="45" t="s">
        <v>306</v>
      </c>
      <c r="M108" s="61">
        <v>49.872387829935924</v>
      </c>
      <c r="N108" s="45">
        <v>18.742177086793422</v>
      </c>
      <c r="O108" s="45">
        <v>2.6609708999643509</v>
      </c>
      <c r="P108" s="61">
        <v>1.1938613000073019E-2</v>
      </c>
      <c r="Q108" s="45">
        <v>11.741141839350206</v>
      </c>
      <c r="R108" s="45">
        <v>88.003633820521642</v>
      </c>
      <c r="S108" s="45">
        <v>11.741141839350206</v>
      </c>
      <c r="T108" s="45">
        <v>88.003633820521642</v>
      </c>
      <c r="V108" s="45" t="s">
        <v>306</v>
      </c>
      <c r="W108" s="61">
        <v>2560.8765738403149</v>
      </c>
      <c r="X108" s="45">
        <v>1995.7306848687624</v>
      </c>
      <c r="Y108" s="45">
        <v>1.2831774313319815</v>
      </c>
      <c r="Z108" s="61">
        <v>0.20836864174845587</v>
      </c>
      <c r="AA108" s="45">
        <v>-1499.4680341142298</v>
      </c>
      <c r="AB108" s="45">
        <v>6621.2211817948591</v>
      </c>
      <c r="AC108" s="45">
        <v>-1499.4680341142298</v>
      </c>
      <c r="AD108" s="45">
        <v>6621.2211817948591</v>
      </c>
      <c r="AF108" s="45" t="s">
        <v>306</v>
      </c>
      <c r="AG108" s="45">
        <v>1553.0980016333119</v>
      </c>
      <c r="AH108" s="45">
        <v>565.52598968189363</v>
      </c>
      <c r="AI108" s="45">
        <v>2.7462893482701372</v>
      </c>
      <c r="AJ108" s="61">
        <v>9.6838700413811058E-3</v>
      </c>
      <c r="AK108" s="45">
        <v>402.52672452032198</v>
      </c>
      <c r="AL108" s="45">
        <v>2703.6692787463016</v>
      </c>
      <c r="AM108" s="45">
        <v>402.52672452032198</v>
      </c>
      <c r="AN108" s="45">
        <v>2703.6692787463016</v>
      </c>
      <c r="AP108" s="45" t="s">
        <v>306</v>
      </c>
      <c r="AQ108" s="45">
        <v>-1421.0931445377303</v>
      </c>
      <c r="AR108" s="45">
        <v>2566.2039861511166</v>
      </c>
      <c r="AS108" s="45">
        <v>-0.55377247958730513</v>
      </c>
      <c r="AT108" s="61">
        <v>0.58346771047881096</v>
      </c>
    </row>
    <row r="111" spans="2:47" x14ac:dyDescent="0.35">
      <c r="B111" s="42" t="s">
        <v>283</v>
      </c>
      <c r="E111" s="42" t="s">
        <v>334</v>
      </c>
    </row>
    <row r="112" spans="2:47" ht="15" thickBot="1" x14ac:dyDescent="0.4">
      <c r="L112" s="42" t="s">
        <v>283</v>
      </c>
      <c r="P112" s="42" t="s">
        <v>340</v>
      </c>
      <c r="V112" s="42" t="s">
        <v>283</v>
      </c>
      <c r="Z112" s="42" t="s">
        <v>326</v>
      </c>
      <c r="AR112" s="48"/>
    </row>
    <row r="113" spans="2:30" ht="15" thickBot="1" x14ac:dyDescent="0.4">
      <c r="B113" s="44" t="s">
        <v>284</v>
      </c>
      <c r="C113" s="44"/>
    </row>
    <row r="114" spans="2:30" x14ac:dyDescent="0.35">
      <c r="B114" s="42" t="s">
        <v>285</v>
      </c>
      <c r="C114" s="42">
        <v>0.29217194148296582</v>
      </c>
      <c r="L114" s="44" t="s">
        <v>284</v>
      </c>
      <c r="M114" s="44"/>
      <c r="V114" s="44" t="s">
        <v>284</v>
      </c>
      <c r="W114" s="44"/>
    </row>
    <row r="115" spans="2:30" x14ac:dyDescent="0.35">
      <c r="B115" s="42" t="s">
        <v>286</v>
      </c>
      <c r="C115" s="42">
        <v>8.5364443389925604E-2</v>
      </c>
      <c r="L115" s="42" t="s">
        <v>285</v>
      </c>
      <c r="M115" s="42">
        <v>0.36190769291152924</v>
      </c>
      <c r="V115" s="42" t="s">
        <v>285</v>
      </c>
      <c r="W115" s="42">
        <v>0.34232254155642738</v>
      </c>
    </row>
    <row r="116" spans="2:30" x14ac:dyDescent="0.35">
      <c r="B116" s="42" t="s">
        <v>287</v>
      </c>
      <c r="C116" s="42">
        <v>5.7648214401741532E-2</v>
      </c>
      <c r="L116" s="42" t="s">
        <v>286</v>
      </c>
      <c r="M116" s="42">
        <v>0.13097717818854576</v>
      </c>
      <c r="V116" s="42" t="s">
        <v>286</v>
      </c>
      <c r="W116" s="42">
        <v>0.11718472245765196</v>
      </c>
    </row>
    <row r="117" spans="2:30" x14ac:dyDescent="0.35">
      <c r="B117" s="42" t="s">
        <v>236</v>
      </c>
      <c r="C117" s="42">
        <v>384294.52697007998</v>
      </c>
      <c r="L117" s="42" t="s">
        <v>287</v>
      </c>
      <c r="M117" s="42">
        <v>0.10464315328516836</v>
      </c>
      <c r="V117" s="42" t="s">
        <v>287</v>
      </c>
      <c r="W117" s="42">
        <v>9.0432744350308084E-2</v>
      </c>
    </row>
    <row r="118" spans="2:30" ht="15" thickBot="1" x14ac:dyDescent="0.4">
      <c r="B118" s="45" t="s">
        <v>288</v>
      </c>
      <c r="C118" s="45">
        <v>35</v>
      </c>
      <c r="L118" s="42" t="s">
        <v>236</v>
      </c>
      <c r="M118" s="42">
        <v>374589.62966741814</v>
      </c>
      <c r="V118" s="42" t="s">
        <v>236</v>
      </c>
      <c r="W118" s="42">
        <v>377550.52558659791</v>
      </c>
    </row>
    <row r="119" spans="2:30" ht="15" thickBot="1" x14ac:dyDescent="0.4">
      <c r="L119" s="45" t="s">
        <v>288</v>
      </c>
      <c r="M119" s="45">
        <v>35</v>
      </c>
      <c r="V119" s="45" t="s">
        <v>288</v>
      </c>
      <c r="W119" s="45">
        <v>35</v>
      </c>
    </row>
    <row r="120" spans="2:30" ht="15" thickBot="1" x14ac:dyDescent="0.4">
      <c r="B120" s="42" t="s">
        <v>289</v>
      </c>
    </row>
    <row r="121" spans="2:30" ht="15" thickBot="1" x14ac:dyDescent="0.4">
      <c r="B121" s="46"/>
      <c r="C121" s="46" t="s">
        <v>294</v>
      </c>
      <c r="D121" s="46" t="s">
        <v>295</v>
      </c>
      <c r="E121" s="46" t="s">
        <v>296</v>
      </c>
      <c r="F121" s="46" t="s">
        <v>297</v>
      </c>
      <c r="G121" s="46" t="s">
        <v>298</v>
      </c>
      <c r="L121" s="42" t="s">
        <v>289</v>
      </c>
      <c r="V121" s="42" t="s">
        <v>289</v>
      </c>
    </row>
    <row r="122" spans="2:30" x14ac:dyDescent="0.35">
      <c r="B122" s="42" t="s">
        <v>290</v>
      </c>
      <c r="C122" s="42">
        <v>1</v>
      </c>
      <c r="D122" s="42">
        <v>454853217276.37305</v>
      </c>
      <c r="E122" s="42">
        <v>454853217276.37305</v>
      </c>
      <c r="F122" s="42">
        <v>3.0799443685617551</v>
      </c>
      <c r="G122" s="42">
        <v>8.8544595284670999E-2</v>
      </c>
      <c r="L122" s="46"/>
      <c r="M122" s="46" t="s">
        <v>294</v>
      </c>
      <c r="N122" s="46" t="s">
        <v>295</v>
      </c>
      <c r="O122" s="46" t="s">
        <v>296</v>
      </c>
      <c r="P122" s="46" t="s">
        <v>297</v>
      </c>
      <c r="Q122" s="46" t="s">
        <v>298</v>
      </c>
      <c r="V122" s="46"/>
      <c r="W122" s="46" t="s">
        <v>294</v>
      </c>
      <c r="X122" s="46" t="s">
        <v>295</v>
      </c>
      <c r="Y122" s="46" t="s">
        <v>296</v>
      </c>
      <c r="Z122" s="46" t="s">
        <v>297</v>
      </c>
      <c r="AA122" s="46" t="s">
        <v>298</v>
      </c>
    </row>
    <row r="123" spans="2:30" x14ac:dyDescent="0.35">
      <c r="B123" s="42" t="s">
        <v>291</v>
      </c>
      <c r="C123" s="42">
        <v>33</v>
      </c>
      <c r="D123" s="42">
        <v>4873515354152.1982</v>
      </c>
      <c r="E123" s="42">
        <v>147682283459.15753</v>
      </c>
      <c r="L123" s="42" t="s">
        <v>290</v>
      </c>
      <c r="M123" s="42">
        <v>1</v>
      </c>
      <c r="N123" s="42">
        <v>697894679834.24707</v>
      </c>
      <c r="O123" s="42">
        <v>697894679834.24707</v>
      </c>
      <c r="P123" s="42">
        <v>4.9736862735231799</v>
      </c>
      <c r="Q123" s="42">
        <v>3.2652605867071138E-2</v>
      </c>
      <c r="V123" s="42" t="s">
        <v>290</v>
      </c>
      <c r="W123" s="42">
        <v>1</v>
      </c>
      <c r="X123" s="42">
        <v>624403392194.93262</v>
      </c>
      <c r="Y123" s="42">
        <v>624403392194.93262</v>
      </c>
      <c r="Z123" s="42">
        <v>4.3804133656001589</v>
      </c>
      <c r="AA123" s="42">
        <v>4.4121577057440069E-2</v>
      </c>
    </row>
    <row r="124" spans="2:30" ht="15" thickBot="1" x14ac:dyDescent="0.4">
      <c r="B124" s="45" t="s">
        <v>292</v>
      </c>
      <c r="C124" s="45">
        <v>34</v>
      </c>
      <c r="D124" s="45">
        <v>5328368571428.5713</v>
      </c>
      <c r="E124" s="45"/>
      <c r="F124" s="45"/>
      <c r="G124" s="45"/>
      <c r="L124" s="42" t="s">
        <v>291</v>
      </c>
      <c r="M124" s="42">
        <v>33</v>
      </c>
      <c r="N124" s="42">
        <v>4630473891594.3242</v>
      </c>
      <c r="O124" s="42">
        <v>140317390654.37347</v>
      </c>
      <c r="V124" s="42" t="s">
        <v>291</v>
      </c>
      <c r="W124" s="42">
        <v>33</v>
      </c>
      <c r="X124" s="42">
        <v>4703965179233.6387</v>
      </c>
      <c r="Y124" s="42">
        <v>142544399370.71631</v>
      </c>
    </row>
    <row r="125" spans="2:30" ht="15" thickBot="1" x14ac:dyDescent="0.4">
      <c r="L125" s="45" t="s">
        <v>292</v>
      </c>
      <c r="M125" s="45">
        <v>34</v>
      </c>
      <c r="N125" s="45">
        <v>5328368571428.5713</v>
      </c>
      <c r="O125" s="45"/>
      <c r="P125" s="45"/>
      <c r="Q125" s="45"/>
      <c r="V125" s="45" t="s">
        <v>292</v>
      </c>
      <c r="W125" s="45">
        <v>34</v>
      </c>
      <c r="X125" s="45">
        <v>5328368571428.5713</v>
      </c>
      <c r="Y125" s="45"/>
      <c r="Z125" s="45"/>
      <c r="AA125" s="45"/>
    </row>
    <row r="126" spans="2:30" ht="15" thickBot="1" x14ac:dyDescent="0.4">
      <c r="B126" s="46"/>
      <c r="C126" s="46" t="s">
        <v>299</v>
      </c>
      <c r="D126" s="46" t="s">
        <v>236</v>
      </c>
      <c r="E126" s="46" t="s">
        <v>300</v>
      </c>
      <c r="F126" s="46" t="s">
        <v>301</v>
      </c>
      <c r="G126" s="46" t="s">
        <v>302</v>
      </c>
      <c r="H126" s="46" t="s">
        <v>303</v>
      </c>
      <c r="I126" s="46" t="s">
        <v>304</v>
      </c>
      <c r="J126" s="46" t="s">
        <v>305</v>
      </c>
    </row>
    <row r="127" spans="2:30" x14ac:dyDescent="0.35">
      <c r="B127" s="42" t="s">
        <v>293</v>
      </c>
      <c r="C127" s="42">
        <v>432769.1467546362</v>
      </c>
      <c r="D127" s="42">
        <v>81644.647288845459</v>
      </c>
      <c r="E127" s="42">
        <v>5.3006432280069689</v>
      </c>
      <c r="F127" s="42">
        <v>7.5976006348990106E-6</v>
      </c>
      <c r="G127" s="42">
        <v>266661.86289062432</v>
      </c>
      <c r="H127" s="42">
        <v>598876.43061864807</v>
      </c>
      <c r="I127" s="42">
        <v>266661.86289062432</v>
      </c>
      <c r="J127" s="42">
        <v>598876.43061864807</v>
      </c>
      <c r="L127" s="46"/>
      <c r="M127" s="46" t="s">
        <v>299</v>
      </c>
      <c r="N127" s="46" t="s">
        <v>236</v>
      </c>
      <c r="O127" s="46" t="s">
        <v>300</v>
      </c>
      <c r="P127" s="46" t="s">
        <v>301</v>
      </c>
      <c r="Q127" s="46" t="s">
        <v>302</v>
      </c>
      <c r="R127" s="46" t="s">
        <v>303</v>
      </c>
      <c r="S127" s="46" t="s">
        <v>304</v>
      </c>
      <c r="T127" s="46" t="s">
        <v>305</v>
      </c>
      <c r="V127" s="46"/>
      <c r="W127" s="46" t="s">
        <v>299</v>
      </c>
      <c r="X127" s="46" t="s">
        <v>236</v>
      </c>
      <c r="Y127" s="46" t="s">
        <v>300</v>
      </c>
      <c r="Z127" s="46" t="s">
        <v>301</v>
      </c>
      <c r="AA127" s="46" t="s">
        <v>302</v>
      </c>
      <c r="AB127" s="46" t="s">
        <v>303</v>
      </c>
      <c r="AC127" s="46" t="s">
        <v>304</v>
      </c>
      <c r="AD127" s="46" t="s">
        <v>305</v>
      </c>
    </row>
    <row r="128" spans="2:30" ht="15" thickBot="1" x14ac:dyDescent="0.4">
      <c r="B128" s="45" t="s">
        <v>306</v>
      </c>
      <c r="C128" s="45">
        <v>4321.5929780764354</v>
      </c>
      <c r="D128" s="45">
        <v>2462.478373961364</v>
      </c>
      <c r="E128" s="45">
        <v>1.7549770279299275</v>
      </c>
      <c r="F128" s="45">
        <v>8.8544595284670777E-2</v>
      </c>
      <c r="G128" s="45">
        <v>-688.35694338613575</v>
      </c>
      <c r="H128" s="45">
        <v>9331.5428995390066</v>
      </c>
      <c r="I128" s="45">
        <v>-688.35694338613575</v>
      </c>
      <c r="J128" s="45">
        <v>9331.5428995390066</v>
      </c>
      <c r="L128" s="42" t="s">
        <v>293</v>
      </c>
      <c r="M128" s="42">
        <v>427647.22593566211</v>
      </c>
      <c r="N128" s="42">
        <v>75551.447816482978</v>
      </c>
      <c r="O128" s="42">
        <v>5.660344550569457</v>
      </c>
      <c r="P128" s="42">
        <v>2.6254136429790007E-6</v>
      </c>
      <c r="Q128" s="42">
        <v>273936.64960858197</v>
      </c>
      <c r="R128" s="42">
        <v>581357.80226274231</v>
      </c>
      <c r="S128" s="42">
        <v>273936.64960858197</v>
      </c>
      <c r="T128" s="42">
        <v>581357.80226274231</v>
      </c>
      <c r="V128" s="42" t="s">
        <v>293</v>
      </c>
      <c r="W128" s="42">
        <v>448327.97498451755</v>
      </c>
      <c r="X128" s="42">
        <v>72328.468338510953</v>
      </c>
      <c r="Y128" s="42">
        <v>6.1984995021083202</v>
      </c>
      <c r="Z128" s="42">
        <v>5.3855500167440546E-7</v>
      </c>
      <c r="AA128" s="42">
        <v>301174.59970873676</v>
      </c>
      <c r="AB128" s="42">
        <v>595481.35026029835</v>
      </c>
      <c r="AC128" s="42">
        <v>301174.59970873676</v>
      </c>
      <c r="AD128" s="42">
        <v>595481.35026029835</v>
      </c>
    </row>
    <row r="129" spans="2:30" ht="15" thickBot="1" x14ac:dyDescent="0.4">
      <c r="L129" s="45" t="s">
        <v>306</v>
      </c>
      <c r="M129" s="45">
        <v>54.004986861130121</v>
      </c>
      <c r="N129" s="45">
        <v>24.215568591039727</v>
      </c>
      <c r="O129" s="45">
        <v>2.2301762875439195</v>
      </c>
      <c r="P129" s="45">
        <v>3.2652605867071138E-2</v>
      </c>
      <c r="Q129" s="45">
        <v>4.7380421262260413</v>
      </c>
      <c r="R129" s="45">
        <v>103.27193159603419</v>
      </c>
      <c r="S129" s="45">
        <v>4.7380421262260413</v>
      </c>
      <c r="T129" s="45">
        <v>103.27193159603419</v>
      </c>
      <c r="V129" s="45" t="s">
        <v>306</v>
      </c>
      <c r="W129" s="45">
        <v>1299.3855526534064</v>
      </c>
      <c r="X129" s="45">
        <v>620.8411375692632</v>
      </c>
      <c r="Y129" s="45">
        <v>2.092943708177589</v>
      </c>
      <c r="Z129" s="45">
        <v>4.4121577057440284E-2</v>
      </c>
      <c r="AA129" s="45">
        <v>36.274760982890484</v>
      </c>
      <c r="AB129" s="45">
        <v>2562.4963443239221</v>
      </c>
      <c r="AC129" s="45">
        <v>36.274760982890484</v>
      </c>
      <c r="AD129" s="45">
        <v>2562.4963443239221</v>
      </c>
    </row>
    <row r="132" spans="2:30" x14ac:dyDescent="0.35">
      <c r="B132" s="42" t="s">
        <v>283</v>
      </c>
      <c r="E132" s="42" t="s">
        <v>337</v>
      </c>
    </row>
    <row r="133" spans="2:30" ht="15" thickBot="1" x14ac:dyDescent="0.4"/>
    <row r="134" spans="2:30" x14ac:dyDescent="0.35">
      <c r="B134" s="44" t="s">
        <v>284</v>
      </c>
      <c r="C134" s="44"/>
    </row>
    <row r="135" spans="2:30" x14ac:dyDescent="0.35">
      <c r="B135" s="42" t="s">
        <v>285</v>
      </c>
      <c r="C135" s="42">
        <v>0.34821492704023604</v>
      </c>
    </row>
    <row r="136" spans="2:30" x14ac:dyDescent="0.35">
      <c r="B136" s="42" t="s">
        <v>286</v>
      </c>
      <c r="C136" s="42">
        <v>0.12125363541363693</v>
      </c>
    </row>
    <row r="137" spans="2:30" x14ac:dyDescent="0.35">
      <c r="B137" s="42" t="s">
        <v>287</v>
      </c>
      <c r="C137" s="42">
        <v>9.4624957698898671E-2</v>
      </c>
    </row>
    <row r="138" spans="2:30" x14ac:dyDescent="0.35">
      <c r="B138" s="42" t="s">
        <v>236</v>
      </c>
      <c r="C138" s="42">
        <v>376679.45183393243</v>
      </c>
    </row>
    <row r="139" spans="2:30" ht="15" thickBot="1" x14ac:dyDescent="0.4">
      <c r="B139" s="45" t="s">
        <v>288</v>
      </c>
      <c r="C139" s="45">
        <v>35</v>
      </c>
    </row>
    <row r="141" spans="2:30" ht="15" thickBot="1" x14ac:dyDescent="0.4">
      <c r="B141" s="42" t="s">
        <v>289</v>
      </c>
    </row>
    <row r="142" spans="2:30" x14ac:dyDescent="0.35">
      <c r="B142" s="46"/>
      <c r="C142" s="46" t="s">
        <v>294</v>
      </c>
      <c r="D142" s="46" t="s">
        <v>295</v>
      </c>
      <c r="E142" s="46" t="s">
        <v>296</v>
      </c>
      <c r="F142" s="46" t="s">
        <v>297</v>
      </c>
      <c r="G142" s="46" t="s">
        <v>298</v>
      </c>
    </row>
    <row r="143" spans="2:30" x14ac:dyDescent="0.35">
      <c r="B143" s="42" t="s">
        <v>290</v>
      </c>
      <c r="C143" s="42">
        <v>1</v>
      </c>
      <c r="D143" s="42">
        <v>646084060109.48145</v>
      </c>
      <c r="E143" s="42">
        <v>646084060109.48145</v>
      </c>
      <c r="F143" s="42">
        <v>4.5534981763862135</v>
      </c>
      <c r="G143" s="42">
        <v>4.0373735239962544E-2</v>
      </c>
    </row>
    <row r="144" spans="2:30" x14ac:dyDescent="0.35">
      <c r="B144" s="42" t="s">
        <v>291</v>
      </c>
      <c r="C144" s="42">
        <v>33</v>
      </c>
      <c r="D144" s="42">
        <v>4682284511319.0898</v>
      </c>
      <c r="E144" s="42">
        <v>141887409433.9118</v>
      </c>
    </row>
    <row r="145" spans="2:34" ht="15" thickBot="1" x14ac:dyDescent="0.4">
      <c r="B145" s="45" t="s">
        <v>292</v>
      </c>
      <c r="C145" s="45">
        <v>34</v>
      </c>
      <c r="D145" s="45">
        <v>5328368571428.5713</v>
      </c>
      <c r="E145" s="45"/>
      <c r="F145" s="45"/>
      <c r="G145" s="45"/>
    </row>
    <row r="146" spans="2:34" ht="15" thickBot="1" x14ac:dyDescent="0.4"/>
    <row r="147" spans="2:34" x14ac:dyDescent="0.35">
      <c r="B147" s="46"/>
      <c r="C147" s="46" t="s">
        <v>299</v>
      </c>
      <c r="D147" s="46" t="s">
        <v>236</v>
      </c>
      <c r="E147" s="46" t="s">
        <v>300</v>
      </c>
      <c r="F147" s="46" t="s">
        <v>301</v>
      </c>
      <c r="G147" s="46" t="s">
        <v>302</v>
      </c>
      <c r="H147" s="46" t="s">
        <v>303</v>
      </c>
      <c r="I147" s="46" t="s">
        <v>304</v>
      </c>
      <c r="J147" s="46" t="s">
        <v>305</v>
      </c>
    </row>
    <row r="148" spans="2:34" x14ac:dyDescent="0.35">
      <c r="B148" s="42" t="s">
        <v>293</v>
      </c>
      <c r="C148" s="42">
        <v>295965.85417254269</v>
      </c>
      <c r="D148" s="42">
        <v>122614.74068607664</v>
      </c>
      <c r="E148" s="42">
        <v>2.4137868947607761</v>
      </c>
      <c r="F148" s="42">
        <v>2.1497960571406339E-2</v>
      </c>
      <c r="G148" s="42">
        <v>46504.288553935825</v>
      </c>
      <c r="H148" s="42">
        <v>545427.41979114956</v>
      </c>
      <c r="I148" s="42">
        <v>46504.288553935825</v>
      </c>
      <c r="J148" s="42">
        <v>545427.41979114956</v>
      </c>
    </row>
    <row r="149" spans="2:34" ht="15" thickBot="1" x14ac:dyDescent="0.4">
      <c r="B149" s="45" t="s">
        <v>306</v>
      </c>
      <c r="C149" s="45">
        <v>4232.6636581725297</v>
      </c>
      <c r="D149" s="45">
        <v>1983.5409727060996</v>
      </c>
      <c r="E149" s="45">
        <v>2.1338927284158911</v>
      </c>
      <c r="F149" s="45">
        <v>4.037373523996246E-2</v>
      </c>
      <c r="G149" s="45">
        <v>197.11920608442688</v>
      </c>
      <c r="H149" s="45">
        <v>8268.2081102606317</v>
      </c>
      <c r="I149" s="45">
        <v>197.11920608442688</v>
      </c>
      <c r="J149" s="45">
        <v>8268.2081102606317</v>
      </c>
    </row>
    <row r="152" spans="2:34" x14ac:dyDescent="0.35">
      <c r="B152" s="42" t="s">
        <v>283</v>
      </c>
      <c r="F152" s="42" t="s">
        <v>330</v>
      </c>
      <c r="L152" s="42" t="s">
        <v>283</v>
      </c>
      <c r="P152" s="42" t="s">
        <v>331</v>
      </c>
      <c r="V152" s="42" t="s">
        <v>283</v>
      </c>
      <c r="Y152" s="42" t="s">
        <v>332</v>
      </c>
      <c r="AE152" s="42" t="s">
        <v>283</v>
      </c>
      <c r="AH152" s="42" t="s">
        <v>336</v>
      </c>
    </row>
    <row r="153" spans="2:34" ht="15" thickBot="1" x14ac:dyDescent="0.4"/>
    <row r="154" spans="2:34" x14ac:dyDescent="0.35">
      <c r="B154" s="44" t="s">
        <v>284</v>
      </c>
      <c r="C154" s="44"/>
      <c r="L154" s="44" t="s">
        <v>284</v>
      </c>
      <c r="M154" s="44"/>
      <c r="V154" s="44" t="s">
        <v>284</v>
      </c>
      <c r="W154" s="44"/>
      <c r="AE154" s="44" t="s">
        <v>284</v>
      </c>
      <c r="AF154" s="44"/>
    </row>
    <row r="155" spans="2:34" x14ac:dyDescent="0.35">
      <c r="B155" s="42" t="s">
        <v>285</v>
      </c>
      <c r="C155" s="42">
        <v>0.14439431651569218</v>
      </c>
      <c r="L155" s="42" t="s">
        <v>285</v>
      </c>
      <c r="M155" s="42">
        <v>9.8599277997969817E-2</v>
      </c>
      <c r="V155" s="42" t="s">
        <v>285</v>
      </c>
      <c r="W155" s="42">
        <v>2.0957024177697795E-2</v>
      </c>
      <c r="AE155" s="42" t="s">
        <v>285</v>
      </c>
      <c r="AF155" s="42">
        <v>0.10000431015142261</v>
      </c>
    </row>
    <row r="156" spans="2:34" x14ac:dyDescent="0.35">
      <c r="B156" s="42" t="s">
        <v>286</v>
      </c>
      <c r="C156" s="42">
        <v>2.0849718642033895E-2</v>
      </c>
      <c r="L156" s="42" t="s">
        <v>286</v>
      </c>
      <c r="M156" s="42">
        <v>9.7218176217209341E-3</v>
      </c>
      <c r="V156" s="42" t="s">
        <v>286</v>
      </c>
      <c r="W156" s="42">
        <v>4.3919686238461E-4</v>
      </c>
      <c r="AE156" s="42" t="s">
        <v>286</v>
      </c>
      <c r="AF156" s="42">
        <v>1.0000862048861926E-2</v>
      </c>
    </row>
    <row r="157" spans="2:34" x14ac:dyDescent="0.35">
      <c r="B157" s="42" t="s">
        <v>287</v>
      </c>
      <c r="C157" s="42">
        <v>-8.8215020051772008E-3</v>
      </c>
      <c r="L157" s="42" t="s">
        <v>287</v>
      </c>
      <c r="M157" s="42">
        <v>-2.0286612147317824E-2</v>
      </c>
      <c r="V157" s="42" t="s">
        <v>287</v>
      </c>
      <c r="W157" s="42">
        <v>-2.9850524444815858E-2</v>
      </c>
      <c r="AE157" s="42" t="s">
        <v>287</v>
      </c>
      <c r="AF157" s="42">
        <v>-1.9999111828445292E-2</v>
      </c>
    </row>
    <row r="158" spans="2:34" x14ac:dyDescent="0.35">
      <c r="B158" s="42" t="s">
        <v>236</v>
      </c>
      <c r="C158" s="42">
        <v>397616.90051168861</v>
      </c>
      <c r="L158" s="42" t="s">
        <v>236</v>
      </c>
      <c r="M158" s="42">
        <v>399869.94643167127</v>
      </c>
      <c r="V158" s="42" t="s">
        <v>236</v>
      </c>
      <c r="W158" s="42">
        <v>401739.7155505257</v>
      </c>
      <c r="AE158" s="42" t="s">
        <v>236</v>
      </c>
      <c r="AF158" s="42">
        <v>399813.60401007108</v>
      </c>
    </row>
    <row r="159" spans="2:34" ht="15" thickBot="1" x14ac:dyDescent="0.4">
      <c r="B159" s="45" t="s">
        <v>288</v>
      </c>
      <c r="C159" s="45">
        <v>35</v>
      </c>
      <c r="L159" s="45" t="s">
        <v>288</v>
      </c>
      <c r="M159" s="45">
        <v>35</v>
      </c>
      <c r="V159" s="45" t="s">
        <v>288</v>
      </c>
      <c r="W159" s="45">
        <v>35</v>
      </c>
      <c r="AE159" s="45" t="s">
        <v>288</v>
      </c>
      <c r="AF159" s="45">
        <v>35</v>
      </c>
    </row>
    <row r="161" spans="1:39" ht="15" thickBot="1" x14ac:dyDescent="0.4">
      <c r="B161" s="42" t="s">
        <v>289</v>
      </c>
      <c r="L161" s="42" t="s">
        <v>289</v>
      </c>
      <c r="V161" s="42" t="s">
        <v>289</v>
      </c>
      <c r="AE161" s="42" t="s">
        <v>289</v>
      </c>
    </row>
    <row r="162" spans="1:39" x14ac:dyDescent="0.35">
      <c r="B162" s="46"/>
      <c r="C162" s="46" t="s">
        <v>294</v>
      </c>
      <c r="D162" s="46" t="s">
        <v>295</v>
      </c>
      <c r="E162" s="46" t="s">
        <v>296</v>
      </c>
      <c r="F162" s="46" t="s">
        <v>297</v>
      </c>
      <c r="G162" s="46" t="s">
        <v>298</v>
      </c>
      <c r="L162" s="46"/>
      <c r="M162" s="46" t="s">
        <v>294</v>
      </c>
      <c r="N162" s="46" t="s">
        <v>295</v>
      </c>
      <c r="O162" s="46" t="s">
        <v>296</v>
      </c>
      <c r="P162" s="46" t="s">
        <v>297</v>
      </c>
      <c r="Q162" s="46" t="s">
        <v>298</v>
      </c>
      <c r="V162" s="46"/>
      <c r="W162" s="46" t="s">
        <v>294</v>
      </c>
      <c r="X162" s="46" t="s">
        <v>295</v>
      </c>
      <c r="Y162" s="46" t="s">
        <v>296</v>
      </c>
      <c r="Z162" s="46" t="s">
        <v>297</v>
      </c>
      <c r="AA162" s="46" t="s">
        <v>298</v>
      </c>
      <c r="AE162" s="46"/>
      <c r="AF162" s="46" t="s">
        <v>294</v>
      </c>
      <c r="AG162" s="46" t="s">
        <v>295</v>
      </c>
      <c r="AH162" s="46" t="s">
        <v>296</v>
      </c>
      <c r="AI162" s="46" t="s">
        <v>297</v>
      </c>
      <c r="AJ162" s="46" t="s">
        <v>298</v>
      </c>
    </row>
    <row r="163" spans="1:39" x14ac:dyDescent="0.35">
      <c r="B163" s="42" t="s">
        <v>290</v>
      </c>
      <c r="C163" s="42">
        <v>1</v>
      </c>
      <c r="D163" s="42">
        <v>111094985535.3418</v>
      </c>
      <c r="E163" s="42">
        <v>111094985535.3418</v>
      </c>
      <c r="F163" s="42">
        <v>0.70269163813432922</v>
      </c>
      <c r="G163" s="42">
        <v>0.40791165532120632</v>
      </c>
      <c r="L163" s="42" t="s">
        <v>290</v>
      </c>
      <c r="M163" s="42">
        <v>1</v>
      </c>
      <c r="N163" s="42">
        <v>51801427472.738281</v>
      </c>
      <c r="O163" s="42">
        <v>51801427472.738281</v>
      </c>
      <c r="P163" s="42">
        <v>0.32396955444004716</v>
      </c>
      <c r="Q163" s="42">
        <v>0.57308586606235146</v>
      </c>
      <c r="V163" s="42" t="s">
        <v>290</v>
      </c>
      <c r="W163" s="42">
        <v>1</v>
      </c>
      <c r="X163" s="42">
        <v>2340202758.2001953</v>
      </c>
      <c r="Y163" s="42">
        <v>2340202758.2001953</v>
      </c>
      <c r="Z163" s="42">
        <v>1.4499864753797E-2</v>
      </c>
      <c r="AA163" s="42">
        <v>0.90488427781774583</v>
      </c>
      <c r="AE163" s="42" t="s">
        <v>290</v>
      </c>
      <c r="AF163" s="42">
        <v>1</v>
      </c>
      <c r="AG163" s="42">
        <v>53288279028.348633</v>
      </c>
      <c r="AH163" s="42">
        <v>53288279028.348633</v>
      </c>
      <c r="AI163" s="42">
        <v>0.33336235857281349</v>
      </c>
      <c r="AJ163" s="42">
        <v>0.56760455402700472</v>
      </c>
    </row>
    <row r="164" spans="1:39" x14ac:dyDescent="0.35">
      <c r="B164" s="42" t="s">
        <v>291</v>
      </c>
      <c r="C164" s="42">
        <v>33</v>
      </c>
      <c r="D164" s="42">
        <v>5217273585893.2295</v>
      </c>
      <c r="E164" s="42">
        <v>158099199572.52209</v>
      </c>
      <c r="L164" s="42" t="s">
        <v>291</v>
      </c>
      <c r="M164" s="42">
        <v>33</v>
      </c>
      <c r="N164" s="42">
        <v>5276567143955.833</v>
      </c>
      <c r="O164" s="42">
        <v>159895974059.26767</v>
      </c>
      <c r="V164" s="42" t="s">
        <v>291</v>
      </c>
      <c r="W164" s="42">
        <v>33</v>
      </c>
      <c r="X164" s="42">
        <v>5326028368670.3711</v>
      </c>
      <c r="Y164" s="42">
        <v>161394799050.61731</v>
      </c>
      <c r="AE164" s="42" t="s">
        <v>291</v>
      </c>
      <c r="AF164" s="42">
        <v>33</v>
      </c>
      <c r="AG164" s="42">
        <v>5275080292400.2227</v>
      </c>
      <c r="AH164" s="42">
        <v>159850917951.52191</v>
      </c>
    </row>
    <row r="165" spans="1:39" ht="15" thickBot="1" x14ac:dyDescent="0.4">
      <c r="B165" s="45" t="s">
        <v>292</v>
      </c>
      <c r="C165" s="45">
        <v>34</v>
      </c>
      <c r="D165" s="45">
        <v>5328368571428.5713</v>
      </c>
      <c r="E165" s="45"/>
      <c r="F165" s="45"/>
      <c r="G165" s="45"/>
      <c r="L165" s="45" t="s">
        <v>292</v>
      </c>
      <c r="M165" s="45">
        <v>34</v>
      </c>
      <c r="N165" s="45">
        <v>5328368571428.5713</v>
      </c>
      <c r="O165" s="45"/>
      <c r="P165" s="45"/>
      <c r="Q165" s="45"/>
      <c r="V165" s="45" t="s">
        <v>292</v>
      </c>
      <c r="W165" s="45">
        <v>34</v>
      </c>
      <c r="X165" s="45">
        <v>5328368571428.5713</v>
      </c>
      <c r="Y165" s="45"/>
      <c r="Z165" s="45"/>
      <c r="AA165" s="45"/>
      <c r="AE165" s="45" t="s">
        <v>292</v>
      </c>
      <c r="AF165" s="45">
        <v>34</v>
      </c>
      <c r="AG165" s="45">
        <v>5328368571428.5713</v>
      </c>
      <c r="AH165" s="45"/>
      <c r="AI165" s="45"/>
      <c r="AJ165" s="45"/>
    </row>
    <row r="166" spans="1:39" ht="15" thickBot="1" x14ac:dyDescent="0.4"/>
    <row r="167" spans="1:39" x14ac:dyDescent="0.35">
      <c r="B167" s="46"/>
      <c r="C167" s="46" t="s">
        <v>299</v>
      </c>
      <c r="D167" s="46" t="s">
        <v>236</v>
      </c>
      <c r="E167" s="46" t="s">
        <v>300</v>
      </c>
      <c r="F167" s="46" t="s">
        <v>301</v>
      </c>
      <c r="G167" s="46" t="s">
        <v>302</v>
      </c>
      <c r="H167" s="46" t="s">
        <v>303</v>
      </c>
      <c r="I167" s="46" t="s">
        <v>304</v>
      </c>
      <c r="J167" s="46" t="s">
        <v>305</v>
      </c>
      <c r="L167" s="46"/>
      <c r="M167" s="46" t="s">
        <v>299</v>
      </c>
      <c r="N167" s="46" t="s">
        <v>236</v>
      </c>
      <c r="O167" s="46" t="s">
        <v>300</v>
      </c>
      <c r="P167" s="46" t="s">
        <v>301</v>
      </c>
      <c r="Q167" s="46" t="s">
        <v>302</v>
      </c>
      <c r="R167" s="46" t="s">
        <v>303</v>
      </c>
      <c r="S167" s="46" t="s">
        <v>304</v>
      </c>
      <c r="T167" s="46" t="s">
        <v>305</v>
      </c>
      <c r="V167" s="46"/>
      <c r="W167" s="46" t="s">
        <v>299</v>
      </c>
      <c r="X167" s="46" t="s">
        <v>236</v>
      </c>
      <c r="Y167" s="46" t="s">
        <v>300</v>
      </c>
      <c r="Z167" s="46" t="s">
        <v>301</v>
      </c>
      <c r="AA167" s="46" t="s">
        <v>302</v>
      </c>
      <c r="AB167" s="46" t="s">
        <v>303</v>
      </c>
      <c r="AC167" s="46" t="s">
        <v>304</v>
      </c>
      <c r="AD167" s="46" t="s">
        <v>305</v>
      </c>
      <c r="AE167" s="46"/>
      <c r="AF167" s="46" t="s">
        <v>299</v>
      </c>
      <c r="AG167" s="46" t="s">
        <v>236</v>
      </c>
      <c r="AH167" s="46" t="s">
        <v>300</v>
      </c>
      <c r="AI167" s="46" t="s">
        <v>301</v>
      </c>
      <c r="AJ167" s="46" t="s">
        <v>302</v>
      </c>
      <c r="AK167" s="46" t="s">
        <v>303</v>
      </c>
      <c r="AL167" s="46" t="s">
        <v>304</v>
      </c>
      <c r="AM167" s="46" t="s">
        <v>305</v>
      </c>
    </row>
    <row r="168" spans="1:39" x14ac:dyDescent="0.35">
      <c r="B168" s="42" t="s">
        <v>293</v>
      </c>
      <c r="C168" s="42">
        <v>463483.47871941089</v>
      </c>
      <c r="D168" s="42">
        <v>94836.641501142745</v>
      </c>
      <c r="E168" s="42">
        <v>4.8871772701253455</v>
      </c>
      <c r="F168" s="42">
        <v>2.5711519348132372E-5</v>
      </c>
      <c r="G168" s="42">
        <v>270536.88082661707</v>
      </c>
      <c r="H168" s="42">
        <v>656430.07661220478</v>
      </c>
      <c r="I168" s="42">
        <v>270536.88082661707</v>
      </c>
      <c r="J168" s="42">
        <v>656430.07661220478</v>
      </c>
      <c r="L168" s="42" t="s">
        <v>293</v>
      </c>
      <c r="M168" s="42">
        <v>447293.02235704067</v>
      </c>
      <c r="N168" s="42">
        <v>143853.90853900911</v>
      </c>
      <c r="O168" s="42">
        <v>3.1093560606019088</v>
      </c>
      <c r="P168" s="42">
        <v>3.8475213228867959E-3</v>
      </c>
      <c r="Q168" s="42">
        <v>154620.04483654845</v>
      </c>
      <c r="R168" s="42">
        <v>739965.99987753294</v>
      </c>
      <c r="S168" s="42">
        <v>154620.04483654845</v>
      </c>
      <c r="T168" s="42">
        <v>739965.99987753294</v>
      </c>
      <c r="V168" s="42" t="s">
        <v>293</v>
      </c>
      <c r="W168" s="42">
        <v>533034.25917142257</v>
      </c>
      <c r="X168" s="42">
        <v>130809.95900705717</v>
      </c>
      <c r="Y168" s="42">
        <v>4.0748752099422756</v>
      </c>
      <c r="Z168" s="42">
        <v>2.7189780433890229E-4</v>
      </c>
      <c r="AA168" s="42">
        <v>266899.39651284373</v>
      </c>
      <c r="AB168" s="42">
        <v>799169.12183000147</v>
      </c>
      <c r="AC168" s="42">
        <v>266899.39651284373</v>
      </c>
      <c r="AD168" s="42">
        <v>799169.12183000147</v>
      </c>
      <c r="AE168" s="42" t="s">
        <v>293</v>
      </c>
      <c r="AF168" s="42">
        <v>448426.74954425212</v>
      </c>
      <c r="AG168" s="42">
        <v>140536.62527175262</v>
      </c>
      <c r="AH168" s="42">
        <v>3.190817686685866</v>
      </c>
      <c r="AI168" s="42">
        <v>3.107409445531921E-3</v>
      </c>
      <c r="AJ168" s="42">
        <v>162502.83557696594</v>
      </c>
      <c r="AK168" s="42">
        <v>734350.6635115383</v>
      </c>
      <c r="AL168" s="42">
        <v>162502.83557696594</v>
      </c>
      <c r="AM168" s="42">
        <v>734350.6635115383</v>
      </c>
    </row>
    <row r="169" spans="1:39" ht="15" thickBot="1" x14ac:dyDescent="0.4">
      <c r="B169" s="45" t="s">
        <v>306</v>
      </c>
      <c r="C169" s="45">
        <v>2947.5649321630926</v>
      </c>
      <c r="D169" s="45">
        <v>3516.2600641407644</v>
      </c>
      <c r="E169" s="45">
        <v>0.8382670446428887</v>
      </c>
      <c r="F169" s="45">
        <v>0.40791165532120854</v>
      </c>
      <c r="G169" s="45">
        <v>-4206.3199581414892</v>
      </c>
      <c r="H169" s="45">
        <v>10101.449822467675</v>
      </c>
      <c r="I169" s="45">
        <v>-4206.3199581414892</v>
      </c>
      <c r="J169" s="45">
        <v>10101.449822467675</v>
      </c>
      <c r="L169" s="45" t="s">
        <v>306</v>
      </c>
      <c r="M169" s="45">
        <v>1965.7354128489544</v>
      </c>
      <c r="N169" s="45">
        <v>3453.6073687468024</v>
      </c>
      <c r="O169" s="45">
        <v>0.56918323450365271</v>
      </c>
      <c r="P169" s="45">
        <v>0.5730858660623559</v>
      </c>
      <c r="Q169" s="45">
        <v>-5060.681610250178</v>
      </c>
      <c r="R169" s="45">
        <v>8992.1524359480863</v>
      </c>
      <c r="S169" s="45">
        <v>-5060.681610250178</v>
      </c>
      <c r="T169" s="45">
        <v>8992.1524359480863</v>
      </c>
      <c r="V169" s="45" t="s">
        <v>306</v>
      </c>
      <c r="W169" s="45">
        <v>-1542.8915225926382</v>
      </c>
      <c r="X169" s="45">
        <v>12813.076441597519</v>
      </c>
      <c r="Y169" s="45">
        <v>-0.12041538420731317</v>
      </c>
      <c r="Z169" s="45">
        <v>0.90488427781775282</v>
      </c>
      <c r="AA169" s="45">
        <v>-27611.291550410544</v>
      </c>
      <c r="AB169" s="45">
        <v>24525.508505225265</v>
      </c>
      <c r="AC169" s="45">
        <v>-27611.291550410544</v>
      </c>
      <c r="AD169" s="45">
        <v>24525.508505225265</v>
      </c>
      <c r="AE169" s="45" t="s">
        <v>306</v>
      </c>
      <c r="AF169" s="45">
        <v>2591.5218462311241</v>
      </c>
      <c r="AG169" s="45">
        <v>4488.4520932554606</v>
      </c>
      <c r="AH169" s="45">
        <v>0.57737540523719866</v>
      </c>
      <c r="AI169" s="45">
        <v>0.56760455402700127</v>
      </c>
      <c r="AJ169" s="45">
        <v>-6540.3025993656211</v>
      </c>
      <c r="AK169" s="45">
        <v>11723.346291827869</v>
      </c>
      <c r="AL169" s="45">
        <v>-6540.3025993656211</v>
      </c>
      <c r="AM169" s="45">
        <v>11723.346291827869</v>
      </c>
    </row>
    <row r="176" spans="1:39" ht="21" x14ac:dyDescent="0.5">
      <c r="A176" s="52" t="s">
        <v>375</v>
      </c>
      <c r="B176" s="48"/>
      <c r="C176" s="48"/>
      <c r="D176" s="48"/>
      <c r="E176" s="48"/>
    </row>
    <row r="179" spans="2:7" x14ac:dyDescent="0.35">
      <c r="B179" s="42" t="s">
        <v>283</v>
      </c>
    </row>
    <row r="180" spans="2:7" ht="15" thickBot="1" x14ac:dyDescent="0.4"/>
    <row r="181" spans="2:7" x14ac:dyDescent="0.35">
      <c r="B181" s="44" t="s">
        <v>284</v>
      </c>
      <c r="C181" s="44"/>
    </row>
    <row r="182" spans="2:7" x14ac:dyDescent="0.35">
      <c r="B182" s="42" t="s">
        <v>285</v>
      </c>
      <c r="C182" s="42">
        <v>0.67823340240288799</v>
      </c>
    </row>
    <row r="183" spans="2:7" x14ac:dyDescent="0.35">
      <c r="B183" s="42" t="s">
        <v>286</v>
      </c>
      <c r="C183" s="48">
        <v>0.4600005481349978</v>
      </c>
    </row>
    <row r="184" spans="2:7" x14ac:dyDescent="0.35">
      <c r="B184" s="42" t="s">
        <v>287</v>
      </c>
      <c r="C184" s="42">
        <v>-1.9998964633893043E-2</v>
      </c>
    </row>
    <row r="185" spans="2:7" x14ac:dyDescent="0.35">
      <c r="B185" s="42" t="s">
        <v>236</v>
      </c>
      <c r="C185" s="42">
        <v>399813.57516181725</v>
      </c>
    </row>
    <row r="186" spans="2:7" ht="15" thickBot="1" x14ac:dyDescent="0.4">
      <c r="B186" s="45" t="s">
        <v>288</v>
      </c>
      <c r="C186" s="61">
        <v>35</v>
      </c>
    </row>
    <row r="188" spans="2:7" ht="15" thickBot="1" x14ac:dyDescent="0.4">
      <c r="B188" s="42" t="s">
        <v>289</v>
      </c>
    </row>
    <row r="189" spans="2:7" x14ac:dyDescent="0.35">
      <c r="B189" s="46"/>
      <c r="C189" s="46" t="s">
        <v>294</v>
      </c>
      <c r="D189" s="46" t="s">
        <v>295</v>
      </c>
      <c r="E189" s="46" t="s">
        <v>296</v>
      </c>
      <c r="F189" s="46" t="s">
        <v>297</v>
      </c>
      <c r="G189" s="46" t="s">
        <v>298</v>
      </c>
    </row>
    <row r="190" spans="2:7" x14ac:dyDescent="0.35">
      <c r="B190" s="42" t="s">
        <v>290</v>
      </c>
      <c r="C190" s="42">
        <v>16</v>
      </c>
      <c r="D190" s="42">
        <v>2451052463522.438</v>
      </c>
      <c r="E190" s="42">
        <v>153190778970.15237</v>
      </c>
      <c r="F190" s="42">
        <v>0.95833544805383564</v>
      </c>
      <c r="G190" s="48">
        <v>0.53055225170708231</v>
      </c>
    </row>
    <row r="191" spans="2:7" x14ac:dyDescent="0.35">
      <c r="B191" s="42" t="s">
        <v>291</v>
      </c>
      <c r="C191" s="42">
        <v>18</v>
      </c>
      <c r="D191" s="42">
        <v>2877316107906.1333</v>
      </c>
      <c r="E191" s="42">
        <v>159850894883.67407</v>
      </c>
    </row>
    <row r="192" spans="2:7" ht="15" thickBot="1" x14ac:dyDescent="0.4">
      <c r="B192" s="45" t="s">
        <v>292</v>
      </c>
      <c r="C192" s="45">
        <v>34</v>
      </c>
      <c r="D192" s="45">
        <v>5328368571428.5713</v>
      </c>
      <c r="E192" s="45"/>
      <c r="F192" s="45"/>
      <c r="G192" s="45"/>
    </row>
    <row r="193" spans="2:7" ht="15" thickBot="1" x14ac:dyDescent="0.4"/>
    <row r="194" spans="2:7" x14ac:dyDescent="0.35">
      <c r="B194" s="46"/>
      <c r="C194" s="46" t="s">
        <v>299</v>
      </c>
      <c r="D194" s="46" t="s">
        <v>236</v>
      </c>
      <c r="E194" s="46" t="s">
        <v>300</v>
      </c>
      <c r="F194" s="46" t="s">
        <v>301</v>
      </c>
    </row>
    <row r="195" spans="2:7" x14ac:dyDescent="0.35">
      <c r="B195" s="42" t="s">
        <v>293</v>
      </c>
      <c r="C195" s="48">
        <v>281981.97647601599</v>
      </c>
      <c r="D195" s="42">
        <v>347271.18789099756</v>
      </c>
      <c r="E195" s="42">
        <v>0.81199358400134614</v>
      </c>
      <c r="F195" s="42">
        <v>0.42740374078217691</v>
      </c>
    </row>
    <row r="196" spans="2:7" x14ac:dyDescent="0.35">
      <c r="B196" s="42" t="s">
        <v>403</v>
      </c>
      <c r="C196" s="48">
        <v>-119.21423708762552</v>
      </c>
      <c r="D196" s="42">
        <v>107.84750866901683</v>
      </c>
      <c r="E196" s="42">
        <v>-1.1053963003771659</v>
      </c>
      <c r="F196" s="42">
        <v>0.28354448401824117</v>
      </c>
      <c r="G196" s="42" t="s">
        <v>387</v>
      </c>
    </row>
    <row r="197" spans="2:7" x14ac:dyDescent="0.35">
      <c r="B197" s="42" t="s">
        <v>404</v>
      </c>
      <c r="C197" s="48">
        <v>1041.5620083042611</v>
      </c>
      <c r="D197" s="42">
        <v>2620.1155490482001</v>
      </c>
      <c r="E197" s="42">
        <v>0.39752521932959239</v>
      </c>
      <c r="F197" s="42">
        <v>0.695654834969474</v>
      </c>
    </row>
    <row r="198" spans="2:7" x14ac:dyDescent="0.35">
      <c r="B198" s="42" t="s">
        <v>405</v>
      </c>
      <c r="C198" s="48">
        <v>63.125061279526072</v>
      </c>
      <c r="D198" s="42">
        <v>108.18967851525596</v>
      </c>
      <c r="E198" s="42">
        <v>0.5834665759786386</v>
      </c>
      <c r="F198" s="42">
        <v>0.56681904229817026</v>
      </c>
    </row>
    <row r="199" spans="2:7" x14ac:dyDescent="0.35">
      <c r="B199" s="42" t="s">
        <v>406</v>
      </c>
      <c r="C199" s="48">
        <v>1591.7435650564103</v>
      </c>
      <c r="D199" s="42">
        <v>3974.2217978100521</v>
      </c>
      <c r="E199" s="42">
        <v>0.40051704359669149</v>
      </c>
      <c r="F199" s="42">
        <v>0.69348955925626488</v>
      </c>
    </row>
    <row r="200" spans="2:7" x14ac:dyDescent="0.35">
      <c r="B200" s="42" t="s">
        <v>407</v>
      </c>
      <c r="C200" s="48">
        <v>710.94167023985392</v>
      </c>
      <c r="D200" s="42">
        <v>2963.579969773326</v>
      </c>
      <c r="E200" s="42">
        <v>0.23989285846544287</v>
      </c>
      <c r="F200" s="42">
        <v>0.81312396269270903</v>
      </c>
    </row>
    <row r="201" spans="2:7" x14ac:dyDescent="0.35">
      <c r="B201" s="42" t="s">
        <v>408</v>
      </c>
      <c r="C201" s="48">
        <v>-2448.8093746605346</v>
      </c>
      <c r="D201" s="42">
        <v>3871.6721621900865</v>
      </c>
      <c r="E201" s="42">
        <v>-0.63249399021308617</v>
      </c>
      <c r="F201" s="42">
        <v>0.5350168573774079</v>
      </c>
      <c r="G201" s="42" t="s">
        <v>387</v>
      </c>
    </row>
    <row r="202" spans="2:7" x14ac:dyDescent="0.35">
      <c r="B202" s="42" t="s">
        <v>409</v>
      </c>
      <c r="C202" s="48">
        <v>126097.66316661806</v>
      </c>
      <c r="D202" s="42">
        <v>301141.98022733442</v>
      </c>
      <c r="E202" s="42">
        <v>0.41873159986337993</v>
      </c>
      <c r="F202" s="42">
        <v>0.68036625545055196</v>
      </c>
    </row>
    <row r="203" spans="2:7" x14ac:dyDescent="0.35">
      <c r="B203" s="42" t="s">
        <v>410</v>
      </c>
      <c r="C203" s="48">
        <v>281.55156498860231</v>
      </c>
      <c r="D203" s="42">
        <v>471.34704783190477</v>
      </c>
      <c r="E203" s="42">
        <v>0.59733388865736836</v>
      </c>
      <c r="F203" s="42">
        <v>0.55772475731547799</v>
      </c>
    </row>
    <row r="204" spans="2:7" x14ac:dyDescent="0.35">
      <c r="B204" s="42" t="s">
        <v>411</v>
      </c>
      <c r="C204" s="48">
        <v>-2446.068613754619</v>
      </c>
      <c r="D204" s="42">
        <v>6402.3160755604604</v>
      </c>
      <c r="E204" s="42">
        <v>-0.38205995844097551</v>
      </c>
      <c r="F204" s="42">
        <v>0.70689014459986033</v>
      </c>
      <c r="G204" s="42" t="s">
        <v>387</v>
      </c>
    </row>
    <row r="205" spans="2:7" x14ac:dyDescent="0.35">
      <c r="B205" s="42" t="s">
        <v>412</v>
      </c>
      <c r="C205" s="48">
        <v>23013.296933454134</v>
      </c>
      <c r="D205" s="42">
        <v>16227.240313608612</v>
      </c>
      <c r="E205" s="42">
        <v>1.4181891984525887</v>
      </c>
      <c r="F205" s="42">
        <v>0.17321675740061132</v>
      </c>
    </row>
    <row r="206" spans="2:7" x14ac:dyDescent="0.35">
      <c r="B206" s="42" t="s">
        <v>413</v>
      </c>
      <c r="C206" s="48">
        <v>-3223.1782841110171</v>
      </c>
      <c r="D206" s="42">
        <v>4123.6493318569883</v>
      </c>
      <c r="E206" s="42">
        <v>-0.78163248732392454</v>
      </c>
      <c r="F206" s="42">
        <v>0.44459086155069594</v>
      </c>
      <c r="G206" s="42" t="s">
        <v>387</v>
      </c>
    </row>
    <row r="207" spans="2:7" x14ac:dyDescent="0.35">
      <c r="B207" s="42" t="s">
        <v>414</v>
      </c>
      <c r="C207" s="48">
        <v>-3269.3740304985818</v>
      </c>
      <c r="D207" s="42">
        <v>6135.2740226904261</v>
      </c>
      <c r="E207" s="42">
        <v>-0.532881501039281</v>
      </c>
      <c r="F207" s="42">
        <v>0.60063340640877294</v>
      </c>
      <c r="G207" s="42" t="s">
        <v>387</v>
      </c>
    </row>
    <row r="208" spans="2:7" x14ac:dyDescent="0.35">
      <c r="B208" s="42" t="s">
        <v>415</v>
      </c>
      <c r="C208" s="48">
        <v>2476.1646127156619</v>
      </c>
      <c r="D208" s="42">
        <v>7296.0428240051169</v>
      </c>
      <c r="E208" s="42">
        <v>0.33938460511343144</v>
      </c>
      <c r="F208" s="42">
        <v>0.73824763537772431</v>
      </c>
    </row>
    <row r="209" spans="2:7" x14ac:dyDescent="0.35">
      <c r="B209" s="42" t="s">
        <v>416</v>
      </c>
      <c r="C209" s="48">
        <v>10204.298437713005</v>
      </c>
      <c r="D209" s="42">
        <v>22696.584780072579</v>
      </c>
      <c r="E209" s="42">
        <v>0.44959620738501144</v>
      </c>
      <c r="F209" s="42">
        <v>0.65836858259502429</v>
      </c>
    </row>
    <row r="210" spans="2:7" x14ac:dyDescent="0.35">
      <c r="B210" s="42" t="s">
        <v>417</v>
      </c>
      <c r="C210" s="48">
        <v>-7610.698582410093</v>
      </c>
      <c r="D210" s="42">
        <v>44088.204773840953</v>
      </c>
      <c r="E210" s="42">
        <v>-0.17262437020175025</v>
      </c>
      <c r="F210" s="42">
        <v>0.86487288049470235</v>
      </c>
      <c r="G210" s="42" t="s">
        <v>387</v>
      </c>
    </row>
    <row r="211" spans="2:7" ht="15" thickBot="1" x14ac:dyDescent="0.4">
      <c r="B211" s="45" t="s">
        <v>418</v>
      </c>
      <c r="C211" s="61">
        <v>-10630.80032605355</v>
      </c>
      <c r="D211" s="45">
        <v>26788.213398867636</v>
      </c>
      <c r="E211" s="45">
        <v>-0.39684618633443186</v>
      </c>
      <c r="F211" s="45">
        <v>0.69614664816183147</v>
      </c>
      <c r="G211" s="42" t="s">
        <v>387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F116"/>
  <sheetViews>
    <sheetView topLeftCell="A84" zoomScale="80" zoomScaleNormal="80" workbookViewId="0">
      <selection activeCell="J109" sqref="J109"/>
    </sheetView>
  </sheetViews>
  <sheetFormatPr defaultRowHeight="14.5" x14ac:dyDescent="0.35"/>
  <cols>
    <col min="1" max="1" width="26.1796875" style="42" customWidth="1"/>
    <col min="2" max="2" width="28.7265625" style="42" customWidth="1"/>
    <col min="3" max="3" width="16.1796875" style="42" customWidth="1"/>
    <col min="4" max="4" width="17.90625" style="42" bestFit="1" customWidth="1"/>
    <col min="5" max="5" width="16.36328125" style="42" customWidth="1"/>
    <col min="6" max="7" width="8.81640625" style="42" bestFit="1" customWidth="1"/>
    <col min="8" max="8" width="15.1796875" style="42" customWidth="1"/>
    <col min="9" max="9" width="8.81640625" style="42" bestFit="1" customWidth="1"/>
    <col min="10" max="10" width="12.453125" style="42" customWidth="1"/>
    <col min="11" max="11" width="13.26953125" style="42" customWidth="1"/>
    <col min="12" max="12" width="8.7265625" style="42"/>
    <col min="13" max="13" width="16.453125" style="42" customWidth="1"/>
    <col min="14" max="14" width="10.26953125" style="42" bestFit="1" customWidth="1"/>
    <col min="15" max="15" width="17.90625" style="42" bestFit="1" customWidth="1"/>
    <col min="16" max="16" width="16.81640625" style="42" bestFit="1" customWidth="1"/>
    <col min="17" max="17" width="10.1796875" style="42" customWidth="1"/>
    <col min="18" max="18" width="13.7265625" style="42" customWidth="1"/>
    <col min="19" max="19" width="13.54296875" style="42" customWidth="1"/>
    <col min="20" max="20" width="10.26953125" style="42" bestFit="1" customWidth="1"/>
    <col min="21" max="21" width="10.6328125" style="42" bestFit="1" customWidth="1"/>
    <col min="22" max="23" width="8.7265625" style="42"/>
    <col min="24" max="24" width="10.26953125" style="42" bestFit="1" customWidth="1"/>
    <col min="25" max="25" width="17.90625" style="42" bestFit="1" customWidth="1"/>
    <col min="26" max="26" width="15.81640625" style="42" bestFit="1" customWidth="1"/>
    <col min="27" max="27" width="8.90625" style="42" bestFit="1" customWidth="1"/>
    <col min="28" max="28" width="9.54296875" style="42" bestFit="1" customWidth="1"/>
    <col min="29" max="29" width="10.26953125" style="42" bestFit="1" customWidth="1"/>
    <col min="30" max="30" width="9.54296875" style="42" bestFit="1" customWidth="1"/>
    <col min="31" max="31" width="10.26953125" style="42" bestFit="1" customWidth="1"/>
    <col min="32" max="33" width="8.7265625" style="42"/>
    <col min="34" max="34" width="10.26953125" style="42" bestFit="1" customWidth="1"/>
    <col min="35" max="35" width="17.90625" style="42" bestFit="1" customWidth="1"/>
    <col min="36" max="36" width="15.81640625" style="42" bestFit="1" customWidth="1"/>
    <col min="37" max="37" width="13.54296875" style="42" bestFit="1" customWidth="1"/>
    <col min="38" max="38" width="9.90625" style="42" bestFit="1" customWidth="1"/>
    <col min="39" max="39" width="10.26953125" style="42" bestFit="1" customWidth="1"/>
    <col min="40" max="40" width="9.90625" style="42" bestFit="1" customWidth="1"/>
    <col min="41" max="41" width="10.26953125" style="42" bestFit="1" customWidth="1"/>
    <col min="42" max="42" width="8.7265625" style="42"/>
    <col min="43" max="43" width="9.90625" style="42" bestFit="1" customWidth="1"/>
    <col min="44" max="44" width="17.90625" style="42" bestFit="1" customWidth="1"/>
    <col min="45" max="45" width="15.453125" style="42" bestFit="1" customWidth="1"/>
    <col min="46" max="46" width="13.54296875" style="42" bestFit="1" customWidth="1"/>
    <col min="47" max="47" width="9.81640625" style="42" bestFit="1" customWidth="1"/>
    <col min="48" max="48" width="10.26953125" style="42" bestFit="1" customWidth="1"/>
    <col min="49" max="49" width="9.54296875" style="42" bestFit="1" customWidth="1"/>
    <col min="50" max="50" width="10.26953125" style="42" bestFit="1" customWidth="1"/>
    <col min="51" max="16384" width="8.7265625" style="42"/>
  </cols>
  <sheetData>
    <row r="1" spans="1:47" ht="26" x14ac:dyDescent="0.6">
      <c r="A1" s="63" t="s">
        <v>277</v>
      </c>
    </row>
    <row r="3" spans="1:47" x14ac:dyDescent="0.35">
      <c r="A3" s="42" t="s">
        <v>419</v>
      </c>
    </row>
    <row r="5" spans="1:47" x14ac:dyDescent="0.35">
      <c r="A5" s="64" t="s">
        <v>1</v>
      </c>
      <c r="B5" s="64" t="s">
        <v>189</v>
      </c>
      <c r="C5" s="64" t="s">
        <v>7</v>
      </c>
      <c r="D5" s="64" t="s">
        <v>10</v>
      </c>
      <c r="E5" s="64" t="s">
        <v>11</v>
      </c>
      <c r="F5" s="64" t="s">
        <v>279</v>
      </c>
      <c r="G5" s="64" t="s">
        <v>20</v>
      </c>
      <c r="H5" s="64" t="s">
        <v>21</v>
      </c>
      <c r="I5" s="64" t="s">
        <v>22</v>
      </c>
      <c r="J5" s="64" t="s">
        <v>24</v>
      </c>
      <c r="K5" s="65" t="s">
        <v>25</v>
      </c>
    </row>
    <row r="6" spans="1:47" x14ac:dyDescent="0.35">
      <c r="A6" s="57" t="s">
        <v>30</v>
      </c>
      <c r="B6" s="57" t="s">
        <v>191</v>
      </c>
      <c r="C6" s="57">
        <v>18</v>
      </c>
      <c r="D6" s="57">
        <v>185</v>
      </c>
      <c r="E6" s="57">
        <v>37.6</v>
      </c>
      <c r="F6" s="57">
        <v>0</v>
      </c>
      <c r="G6" s="57">
        <v>0</v>
      </c>
      <c r="H6" s="57">
        <v>14.5</v>
      </c>
      <c r="I6" s="57">
        <v>0</v>
      </c>
      <c r="J6" s="57">
        <v>50000</v>
      </c>
      <c r="K6" s="59">
        <v>50000</v>
      </c>
      <c r="M6" s="48" t="s">
        <v>283</v>
      </c>
      <c r="N6" s="48" t="s">
        <v>320</v>
      </c>
      <c r="O6" s="48"/>
      <c r="W6" s="42" t="s">
        <v>283</v>
      </c>
      <c r="Y6" s="42" t="s">
        <v>322</v>
      </c>
      <c r="AG6" s="42" t="s">
        <v>283</v>
      </c>
      <c r="AI6" s="42" t="s">
        <v>323</v>
      </c>
      <c r="AP6" s="42" t="s">
        <v>283</v>
      </c>
      <c r="AR6" s="42" t="s">
        <v>324</v>
      </c>
    </row>
    <row r="7" spans="1:47" ht="15" thickBot="1" x14ac:dyDescent="0.4">
      <c r="A7" s="58" t="s">
        <v>34</v>
      </c>
      <c r="B7" s="58" t="s">
        <v>190</v>
      </c>
      <c r="C7" s="58">
        <v>58</v>
      </c>
      <c r="D7" s="58">
        <v>288</v>
      </c>
      <c r="E7" s="58">
        <v>32.9</v>
      </c>
      <c r="F7" s="58">
        <v>29</v>
      </c>
      <c r="G7" s="58">
        <v>36.520000000000003</v>
      </c>
      <c r="H7" s="58">
        <v>8.81</v>
      </c>
      <c r="I7" s="58">
        <v>24.9</v>
      </c>
      <c r="J7" s="58">
        <v>200000</v>
      </c>
      <c r="K7" s="60">
        <v>350000</v>
      </c>
    </row>
    <row r="8" spans="1:47" x14ac:dyDescent="0.35">
      <c r="A8" s="57" t="s">
        <v>37</v>
      </c>
      <c r="B8" s="57" t="s">
        <v>190</v>
      </c>
      <c r="C8" s="57">
        <v>31</v>
      </c>
      <c r="D8" s="57">
        <v>51</v>
      </c>
      <c r="E8" s="57">
        <v>36.799999999999997</v>
      </c>
      <c r="F8" s="57">
        <v>49</v>
      </c>
      <c r="G8" s="57">
        <v>22.96</v>
      </c>
      <c r="H8" s="57">
        <v>6.23</v>
      </c>
      <c r="I8" s="57">
        <v>22.14</v>
      </c>
      <c r="J8" s="57">
        <v>100000</v>
      </c>
      <c r="K8" s="59">
        <v>850000</v>
      </c>
      <c r="M8" s="44" t="s">
        <v>284</v>
      </c>
      <c r="N8" s="44"/>
      <c r="W8" s="44" t="s">
        <v>284</v>
      </c>
      <c r="X8" s="44"/>
      <c r="AG8" s="44" t="s">
        <v>284</v>
      </c>
      <c r="AH8" s="44"/>
      <c r="AP8" s="44" t="s">
        <v>284</v>
      </c>
      <c r="AQ8" s="44"/>
    </row>
    <row r="9" spans="1:47" x14ac:dyDescent="0.35">
      <c r="A9" s="58" t="s">
        <v>43</v>
      </c>
      <c r="B9" s="58" t="s">
        <v>190</v>
      </c>
      <c r="C9" s="58">
        <v>27</v>
      </c>
      <c r="D9" s="58">
        <v>34</v>
      </c>
      <c r="E9" s="58">
        <v>42.5</v>
      </c>
      <c r="F9" s="58">
        <v>52</v>
      </c>
      <c r="G9" s="58">
        <v>25.81</v>
      </c>
      <c r="H9" s="58">
        <v>7.98</v>
      </c>
      <c r="I9" s="58">
        <v>19.399999999999999</v>
      </c>
      <c r="J9" s="58">
        <v>100000</v>
      </c>
      <c r="K9" s="60">
        <v>500000</v>
      </c>
      <c r="M9" s="42" t="s">
        <v>285</v>
      </c>
      <c r="N9" s="42">
        <v>0.4472859950252947</v>
      </c>
      <c r="W9" s="42" t="s">
        <v>285</v>
      </c>
      <c r="X9" s="42">
        <v>9.0677428764949108E-2</v>
      </c>
      <c r="AG9" s="42" t="s">
        <v>285</v>
      </c>
      <c r="AH9" s="42">
        <v>0.16356586700372511</v>
      </c>
      <c r="AP9" s="42" t="s">
        <v>285</v>
      </c>
      <c r="AQ9" s="42">
        <v>0.11585737534657817</v>
      </c>
    </row>
    <row r="10" spans="1:47" x14ac:dyDescent="0.35">
      <c r="A10" s="57" t="s">
        <v>45</v>
      </c>
      <c r="B10" s="57" t="s">
        <v>191</v>
      </c>
      <c r="C10" s="57">
        <v>50</v>
      </c>
      <c r="D10" s="57">
        <v>62</v>
      </c>
      <c r="E10" s="57">
        <v>31.3</v>
      </c>
      <c r="F10" s="57">
        <v>37</v>
      </c>
      <c r="G10" s="57">
        <v>18.73</v>
      </c>
      <c r="H10" s="57">
        <v>7.22</v>
      </c>
      <c r="I10" s="57">
        <v>15.57</v>
      </c>
      <c r="J10" s="57">
        <v>200000</v>
      </c>
      <c r="K10" s="59">
        <v>700000</v>
      </c>
      <c r="M10" s="42" t="s">
        <v>286</v>
      </c>
      <c r="N10" s="48">
        <v>0.20006476134576795</v>
      </c>
      <c r="O10" s="48" t="s">
        <v>327</v>
      </c>
      <c r="W10" s="42" t="s">
        <v>286</v>
      </c>
      <c r="X10" s="42">
        <v>8.2223960874224199E-3</v>
      </c>
      <c r="AG10" s="42" t="s">
        <v>286</v>
      </c>
      <c r="AH10" s="42">
        <v>2.6753792848680291E-2</v>
      </c>
      <c r="AP10" s="42" t="s">
        <v>286</v>
      </c>
      <c r="AQ10" s="42">
        <v>1.3422931422197899E-2</v>
      </c>
    </row>
    <row r="11" spans="1:47" x14ac:dyDescent="0.35">
      <c r="A11" s="58" t="s">
        <v>62</v>
      </c>
      <c r="B11" s="58" t="s">
        <v>190</v>
      </c>
      <c r="C11" s="58">
        <v>0</v>
      </c>
      <c r="D11" s="58">
        <v>5</v>
      </c>
      <c r="E11" s="58">
        <v>61.4</v>
      </c>
      <c r="F11" s="58">
        <v>36</v>
      </c>
      <c r="G11" s="58">
        <v>25.72</v>
      </c>
      <c r="H11" s="58">
        <v>7.29</v>
      </c>
      <c r="I11" s="58">
        <v>21.19</v>
      </c>
      <c r="J11" s="58">
        <v>100000</v>
      </c>
      <c r="K11" s="60">
        <v>375000</v>
      </c>
      <c r="M11" s="42" t="s">
        <v>287</v>
      </c>
      <c r="N11" s="42">
        <v>0.1810186842349529</v>
      </c>
      <c r="W11" s="42" t="s">
        <v>287</v>
      </c>
      <c r="X11" s="42">
        <v>-1.539135638668657E-2</v>
      </c>
      <c r="AG11" s="42" t="s">
        <v>287</v>
      </c>
      <c r="AH11" s="42">
        <v>3.5812641069822028E-3</v>
      </c>
      <c r="AP11" s="42" t="s">
        <v>287</v>
      </c>
      <c r="AQ11" s="42">
        <v>-1.0066998782035486E-2</v>
      </c>
    </row>
    <row r="12" spans="1:47" x14ac:dyDescent="0.35">
      <c r="A12" s="57" t="s">
        <v>66</v>
      </c>
      <c r="B12" s="57" t="s">
        <v>191</v>
      </c>
      <c r="C12" s="57">
        <v>157</v>
      </c>
      <c r="D12" s="57">
        <v>60</v>
      </c>
      <c r="E12" s="57">
        <v>35.6</v>
      </c>
      <c r="F12" s="57">
        <v>5</v>
      </c>
      <c r="G12" s="57">
        <v>30.8</v>
      </c>
      <c r="H12" s="57">
        <v>6.6</v>
      </c>
      <c r="I12" s="57">
        <v>28</v>
      </c>
      <c r="J12" s="57">
        <v>150000</v>
      </c>
      <c r="K12" s="59">
        <v>150000</v>
      </c>
      <c r="M12" s="42" t="s">
        <v>236</v>
      </c>
      <c r="N12" s="42">
        <v>235119.26115608076</v>
      </c>
      <c r="W12" s="42" t="s">
        <v>236</v>
      </c>
      <c r="X12" s="42">
        <v>261798.97535256491</v>
      </c>
      <c r="AG12" s="42" t="s">
        <v>236</v>
      </c>
      <c r="AH12" s="42">
        <v>259341.58091862488</v>
      </c>
      <c r="AP12" s="42" t="s">
        <v>236</v>
      </c>
      <c r="AQ12" s="42">
        <v>261111.68199556586</v>
      </c>
    </row>
    <row r="13" spans="1:47" ht="15" thickBot="1" x14ac:dyDescent="0.4">
      <c r="A13" s="58" t="s">
        <v>68</v>
      </c>
      <c r="B13" s="58" t="s">
        <v>191</v>
      </c>
      <c r="C13" s="58">
        <v>97</v>
      </c>
      <c r="D13" s="58">
        <v>187</v>
      </c>
      <c r="E13" s="58">
        <v>34.700000000000003</v>
      </c>
      <c r="F13" s="58">
        <v>17</v>
      </c>
      <c r="G13" s="58">
        <v>17.53</v>
      </c>
      <c r="H13" s="58">
        <v>7.64</v>
      </c>
      <c r="I13" s="58">
        <v>13.76</v>
      </c>
      <c r="J13" s="58">
        <v>150000</v>
      </c>
      <c r="K13" s="60">
        <v>150000</v>
      </c>
      <c r="M13" s="45" t="s">
        <v>288</v>
      </c>
      <c r="N13" s="61">
        <v>44</v>
      </c>
      <c r="W13" s="45" t="s">
        <v>288</v>
      </c>
      <c r="X13" s="45">
        <v>44</v>
      </c>
      <c r="AG13" s="45" t="s">
        <v>288</v>
      </c>
      <c r="AH13" s="45">
        <v>44</v>
      </c>
      <c r="AP13" s="45" t="s">
        <v>288</v>
      </c>
      <c r="AQ13" s="45">
        <v>44</v>
      </c>
    </row>
    <row r="14" spans="1:47" x14ac:dyDescent="0.35">
      <c r="A14" s="57" t="s">
        <v>80</v>
      </c>
      <c r="B14" s="57" t="s">
        <v>190</v>
      </c>
      <c r="C14" s="57">
        <v>0</v>
      </c>
      <c r="D14" s="57">
        <v>2</v>
      </c>
      <c r="E14" s="57">
        <v>39</v>
      </c>
      <c r="F14" s="57">
        <v>30</v>
      </c>
      <c r="G14" s="57">
        <v>33.299999999999997</v>
      </c>
      <c r="H14" s="57">
        <v>8.4700000000000006</v>
      </c>
      <c r="I14" s="57">
        <v>23.6</v>
      </c>
      <c r="J14" s="57">
        <v>50000</v>
      </c>
      <c r="K14" s="59">
        <v>290000</v>
      </c>
    </row>
    <row r="15" spans="1:47" ht="15" thickBot="1" x14ac:dyDescent="0.4">
      <c r="A15" s="58" t="s">
        <v>81</v>
      </c>
      <c r="B15" s="58" t="s">
        <v>190</v>
      </c>
      <c r="C15" s="58">
        <v>406</v>
      </c>
      <c r="D15" s="58">
        <v>259</v>
      </c>
      <c r="E15" s="58">
        <v>46.5</v>
      </c>
      <c r="F15" s="58">
        <v>54</v>
      </c>
      <c r="G15" s="58">
        <v>27.2</v>
      </c>
      <c r="H15" s="58">
        <v>6.85</v>
      </c>
      <c r="I15" s="58">
        <v>23.83</v>
      </c>
      <c r="J15" s="58">
        <v>250000</v>
      </c>
      <c r="K15" s="60">
        <v>850000</v>
      </c>
      <c r="M15" s="42" t="s">
        <v>289</v>
      </c>
      <c r="W15" s="42" t="s">
        <v>289</v>
      </c>
      <c r="AG15" s="42" t="s">
        <v>289</v>
      </c>
      <c r="AP15" s="42" t="s">
        <v>289</v>
      </c>
    </row>
    <row r="16" spans="1:47" x14ac:dyDescent="0.35">
      <c r="A16" s="57" t="s">
        <v>82</v>
      </c>
      <c r="B16" s="57" t="s">
        <v>191</v>
      </c>
      <c r="C16" s="57">
        <v>46</v>
      </c>
      <c r="D16" s="57">
        <v>44</v>
      </c>
      <c r="E16" s="57">
        <v>23.4</v>
      </c>
      <c r="F16" s="57">
        <v>44</v>
      </c>
      <c r="G16" s="57">
        <v>22.16</v>
      </c>
      <c r="H16" s="57">
        <v>7.71</v>
      </c>
      <c r="I16" s="57">
        <v>17.27</v>
      </c>
      <c r="J16" s="57">
        <v>200000</v>
      </c>
      <c r="K16" s="59">
        <v>325000</v>
      </c>
      <c r="M16" s="46"/>
      <c r="N16" s="46" t="s">
        <v>294</v>
      </c>
      <c r="O16" s="46" t="s">
        <v>295</v>
      </c>
      <c r="P16" s="46" t="s">
        <v>296</v>
      </c>
      <c r="Q16" s="46" t="s">
        <v>297</v>
      </c>
      <c r="R16" s="46" t="s">
        <v>298</v>
      </c>
      <c r="W16" s="46"/>
      <c r="X16" s="46" t="s">
        <v>294</v>
      </c>
      <c r="Y16" s="46" t="s">
        <v>295</v>
      </c>
      <c r="Z16" s="46" t="s">
        <v>296</v>
      </c>
      <c r="AA16" s="46" t="s">
        <v>297</v>
      </c>
      <c r="AB16" s="46" t="s">
        <v>298</v>
      </c>
      <c r="AG16" s="46"/>
      <c r="AH16" s="46" t="s">
        <v>294</v>
      </c>
      <c r="AI16" s="46" t="s">
        <v>295</v>
      </c>
      <c r="AJ16" s="46" t="s">
        <v>296</v>
      </c>
      <c r="AK16" s="46" t="s">
        <v>297</v>
      </c>
      <c r="AL16" s="46" t="s">
        <v>298</v>
      </c>
      <c r="AP16" s="46"/>
      <c r="AQ16" s="46" t="s">
        <v>294</v>
      </c>
      <c r="AR16" s="46" t="s">
        <v>295</v>
      </c>
      <c r="AS16" s="46" t="s">
        <v>296</v>
      </c>
      <c r="AT16" s="46" t="s">
        <v>297</v>
      </c>
      <c r="AU16" s="46" t="s">
        <v>298</v>
      </c>
    </row>
    <row r="17" spans="1:133" x14ac:dyDescent="0.35">
      <c r="A17" s="58" t="s">
        <v>100</v>
      </c>
      <c r="B17" s="58" t="s">
        <v>190</v>
      </c>
      <c r="C17" s="58">
        <v>0</v>
      </c>
      <c r="D17" s="58">
        <v>0</v>
      </c>
      <c r="E17" s="58">
        <v>0</v>
      </c>
      <c r="F17" s="58">
        <v>9</v>
      </c>
      <c r="G17" s="58">
        <v>24.89</v>
      </c>
      <c r="H17" s="58">
        <v>8.48</v>
      </c>
      <c r="I17" s="58">
        <v>17.78</v>
      </c>
      <c r="J17" s="58">
        <v>20000</v>
      </c>
      <c r="K17" s="60">
        <v>24000</v>
      </c>
      <c r="M17" s="42" t="s">
        <v>290</v>
      </c>
      <c r="N17" s="42">
        <v>1</v>
      </c>
      <c r="O17" s="42">
        <v>580686164676.31299</v>
      </c>
      <c r="P17" s="42">
        <v>580686164676.31299</v>
      </c>
      <c r="Q17" s="42">
        <v>10.504250307385554</v>
      </c>
      <c r="R17" s="48">
        <v>2.333751909305729E-3</v>
      </c>
      <c r="W17" s="42" t="s">
        <v>290</v>
      </c>
      <c r="X17" s="42">
        <v>1</v>
      </c>
      <c r="Y17" s="42">
        <v>23865430455.306152</v>
      </c>
      <c r="Z17" s="42">
        <v>23865430455.306152</v>
      </c>
      <c r="AA17" s="42">
        <v>0.3482037044488277</v>
      </c>
      <c r="AB17" s="42">
        <v>0.55829338621827906</v>
      </c>
      <c r="AG17" s="42" t="s">
        <v>290</v>
      </c>
      <c r="AH17" s="42">
        <v>1</v>
      </c>
      <c r="AI17" s="42">
        <v>77652642351.118164</v>
      </c>
      <c r="AJ17" s="42">
        <v>77652642351.118164</v>
      </c>
      <c r="AK17" s="42">
        <v>1.1545478332081147</v>
      </c>
      <c r="AL17" s="42">
        <v>0.28873356168482117</v>
      </c>
      <c r="AP17" s="42" t="s">
        <v>290</v>
      </c>
      <c r="AQ17" s="42">
        <v>1</v>
      </c>
      <c r="AR17" s="42">
        <v>38959937341.47998</v>
      </c>
      <c r="AS17" s="42">
        <v>38959937341.47998</v>
      </c>
      <c r="AT17" s="42">
        <v>0.57143343149562875</v>
      </c>
      <c r="AU17" s="42">
        <v>0.45390896026157401</v>
      </c>
    </row>
    <row r="18" spans="1:133" x14ac:dyDescent="0.35">
      <c r="A18" s="57" t="s">
        <v>102</v>
      </c>
      <c r="B18" s="57" t="s">
        <v>190</v>
      </c>
      <c r="C18" s="57">
        <v>24</v>
      </c>
      <c r="D18" s="57">
        <v>37</v>
      </c>
      <c r="E18" s="57">
        <v>51.5</v>
      </c>
      <c r="F18" s="57">
        <v>21</v>
      </c>
      <c r="G18" s="57">
        <v>48.24</v>
      </c>
      <c r="H18" s="57">
        <v>7.02</v>
      </c>
      <c r="I18" s="57">
        <v>41.33</v>
      </c>
      <c r="J18" s="57">
        <v>200000</v>
      </c>
      <c r="K18" s="59">
        <v>425000</v>
      </c>
      <c r="M18" s="42" t="s">
        <v>291</v>
      </c>
      <c r="N18" s="42">
        <v>42</v>
      </c>
      <c r="O18" s="42">
        <v>2321804812596.4146</v>
      </c>
      <c r="P18" s="42">
        <v>55281066966.581299</v>
      </c>
      <c r="W18" s="42" t="s">
        <v>291</v>
      </c>
      <c r="X18" s="42">
        <v>42</v>
      </c>
      <c r="Y18" s="42">
        <v>2878625546817.4214</v>
      </c>
      <c r="Z18" s="42">
        <v>68538703495.652893</v>
      </c>
      <c r="AG18" s="42" t="s">
        <v>291</v>
      </c>
      <c r="AH18" s="42">
        <v>42</v>
      </c>
      <c r="AI18" s="42">
        <v>2824838334921.6094</v>
      </c>
      <c r="AJ18" s="42">
        <v>67258055593.371651</v>
      </c>
      <c r="AP18" s="42" t="s">
        <v>291</v>
      </c>
      <c r="AQ18" s="42">
        <v>42</v>
      </c>
      <c r="AR18" s="42">
        <v>2863531039931.2476</v>
      </c>
      <c r="AS18" s="42">
        <v>68179310474.553513</v>
      </c>
    </row>
    <row r="19" spans="1:133" ht="15" thickBot="1" x14ac:dyDescent="0.4">
      <c r="A19" s="58" t="s">
        <v>105</v>
      </c>
      <c r="B19" s="58" t="s">
        <v>190</v>
      </c>
      <c r="C19" s="58">
        <v>27</v>
      </c>
      <c r="D19" s="58">
        <v>77</v>
      </c>
      <c r="E19" s="58">
        <v>42.1</v>
      </c>
      <c r="F19" s="58">
        <v>53</v>
      </c>
      <c r="G19" s="58">
        <v>36.21</v>
      </c>
      <c r="H19" s="58">
        <v>7.73</v>
      </c>
      <c r="I19" s="58">
        <v>28.11</v>
      </c>
      <c r="J19" s="58">
        <v>200000</v>
      </c>
      <c r="K19" s="60">
        <v>800000</v>
      </c>
      <c r="M19" s="45" t="s">
        <v>292</v>
      </c>
      <c r="N19" s="45">
        <v>43</v>
      </c>
      <c r="O19" s="45">
        <v>2902490977272.7275</v>
      </c>
      <c r="P19" s="45"/>
      <c r="Q19" s="45"/>
      <c r="R19" s="45"/>
      <c r="W19" s="45" t="s">
        <v>292</v>
      </c>
      <c r="X19" s="45">
        <v>43</v>
      </c>
      <c r="Y19" s="45">
        <v>2902490977272.7275</v>
      </c>
      <c r="Z19" s="45"/>
      <c r="AA19" s="45"/>
      <c r="AB19" s="45"/>
      <c r="AG19" s="45" t="s">
        <v>292</v>
      </c>
      <c r="AH19" s="45">
        <v>43</v>
      </c>
      <c r="AI19" s="45">
        <v>2902490977272.7275</v>
      </c>
      <c r="AJ19" s="45"/>
      <c r="AK19" s="45"/>
      <c r="AL19" s="45"/>
      <c r="AP19" s="45" t="s">
        <v>292</v>
      </c>
      <c r="AQ19" s="45">
        <v>43</v>
      </c>
      <c r="AR19" s="45">
        <v>2902490977272.7275</v>
      </c>
      <c r="AS19" s="45"/>
      <c r="AT19" s="45"/>
      <c r="AU19" s="45"/>
    </row>
    <row r="20" spans="1:133" ht="15" thickBot="1" x14ac:dyDescent="0.4">
      <c r="A20" s="57" t="s">
        <v>106</v>
      </c>
      <c r="B20" s="57" t="s">
        <v>190</v>
      </c>
      <c r="C20" s="57">
        <v>619</v>
      </c>
      <c r="D20" s="57">
        <v>337</v>
      </c>
      <c r="E20" s="57">
        <v>43</v>
      </c>
      <c r="F20" s="57">
        <v>2</v>
      </c>
      <c r="G20" s="57">
        <v>52.5</v>
      </c>
      <c r="H20" s="57">
        <v>9.5500000000000007</v>
      </c>
      <c r="I20" s="57">
        <v>33</v>
      </c>
      <c r="J20" s="57">
        <v>250000</v>
      </c>
      <c r="K20" s="59">
        <v>500000</v>
      </c>
    </row>
    <row r="21" spans="1:133" x14ac:dyDescent="0.35">
      <c r="A21" s="58" t="s">
        <v>107</v>
      </c>
      <c r="B21" s="58" t="s">
        <v>191</v>
      </c>
      <c r="C21" s="58">
        <v>16</v>
      </c>
      <c r="D21" s="58">
        <v>100</v>
      </c>
      <c r="E21" s="58">
        <v>34.799999999999997</v>
      </c>
      <c r="F21" s="58">
        <v>13</v>
      </c>
      <c r="G21" s="58">
        <v>14.38</v>
      </c>
      <c r="H21" s="58">
        <v>7.19</v>
      </c>
      <c r="I21" s="58">
        <v>12</v>
      </c>
      <c r="J21" s="58">
        <v>100000</v>
      </c>
      <c r="K21" s="60">
        <v>140000</v>
      </c>
      <c r="M21" s="46"/>
      <c r="N21" s="46" t="s">
        <v>299</v>
      </c>
      <c r="O21" s="46" t="s">
        <v>236</v>
      </c>
      <c r="P21" s="46" t="s">
        <v>300</v>
      </c>
      <c r="Q21" s="46" t="s">
        <v>301</v>
      </c>
      <c r="R21" s="46" t="s">
        <v>302</v>
      </c>
      <c r="S21" s="46" t="s">
        <v>303</v>
      </c>
      <c r="T21" s="46" t="s">
        <v>304</v>
      </c>
      <c r="U21" s="46" t="s">
        <v>305</v>
      </c>
      <c r="W21" s="46"/>
      <c r="X21" s="46" t="s">
        <v>299</v>
      </c>
      <c r="Y21" s="46" t="s">
        <v>236</v>
      </c>
      <c r="Z21" s="46" t="s">
        <v>300</v>
      </c>
      <c r="AA21" s="46" t="s">
        <v>301</v>
      </c>
      <c r="AB21" s="46" t="s">
        <v>302</v>
      </c>
      <c r="AC21" s="46" t="s">
        <v>303</v>
      </c>
      <c r="AD21" s="46" t="s">
        <v>304</v>
      </c>
      <c r="AE21" s="46" t="s">
        <v>305</v>
      </c>
      <c r="AG21" s="46"/>
      <c r="AH21" s="46" t="s">
        <v>299</v>
      </c>
      <c r="AI21" s="46" t="s">
        <v>236</v>
      </c>
      <c r="AJ21" s="46" t="s">
        <v>300</v>
      </c>
      <c r="AK21" s="46" t="s">
        <v>301</v>
      </c>
      <c r="AL21" s="46" t="s">
        <v>302</v>
      </c>
      <c r="AM21" s="46" t="s">
        <v>303</v>
      </c>
      <c r="AN21" s="46" t="s">
        <v>304</v>
      </c>
      <c r="AO21" s="46" t="s">
        <v>305</v>
      </c>
      <c r="AP21" s="46"/>
      <c r="AQ21" s="46" t="s">
        <v>299</v>
      </c>
      <c r="AR21" s="46" t="s">
        <v>236</v>
      </c>
      <c r="AS21" s="46" t="s">
        <v>300</v>
      </c>
      <c r="AT21" s="46" t="s">
        <v>301</v>
      </c>
      <c r="AU21" s="46" t="s">
        <v>302</v>
      </c>
      <c r="AV21" s="46" t="s">
        <v>303</v>
      </c>
      <c r="AW21" s="46" t="s">
        <v>304</v>
      </c>
      <c r="AX21" s="46" t="s">
        <v>305</v>
      </c>
    </row>
    <row r="22" spans="1:133" ht="15" thickBot="1" x14ac:dyDescent="0.4">
      <c r="A22" s="57" t="s">
        <v>109</v>
      </c>
      <c r="B22" s="57" t="s">
        <v>191</v>
      </c>
      <c r="C22" s="57">
        <v>310</v>
      </c>
      <c r="D22" s="57">
        <v>377</v>
      </c>
      <c r="E22" s="57">
        <v>29.2</v>
      </c>
      <c r="F22" s="57">
        <v>21</v>
      </c>
      <c r="G22" s="57">
        <v>48.05</v>
      </c>
      <c r="H22" s="57">
        <v>7.56</v>
      </c>
      <c r="I22" s="57">
        <v>38.24</v>
      </c>
      <c r="J22" s="57">
        <v>300000</v>
      </c>
      <c r="K22" s="59">
        <v>900000</v>
      </c>
      <c r="M22" s="42" t="s">
        <v>293</v>
      </c>
      <c r="N22" s="42">
        <v>262140.17925040744</v>
      </c>
      <c r="O22" s="42">
        <v>60233.308754385456</v>
      </c>
      <c r="P22" s="42">
        <v>4.3520800147197889</v>
      </c>
      <c r="Q22" s="42">
        <v>8.45186834612741E-5</v>
      </c>
      <c r="R22" s="42">
        <v>140584.44095296803</v>
      </c>
      <c r="S22" s="42">
        <v>383695.91754784685</v>
      </c>
      <c r="T22" s="42">
        <v>140584.44095296803</v>
      </c>
      <c r="U22" s="42">
        <v>383695.91754784685</v>
      </c>
      <c r="W22" s="42" t="s">
        <v>293</v>
      </c>
      <c r="X22" s="42">
        <v>368014.44454023137</v>
      </c>
      <c r="Y22" s="42">
        <v>96499.579084635814</v>
      </c>
      <c r="Z22" s="42">
        <v>3.81363782133662</v>
      </c>
      <c r="AA22" s="42">
        <v>4.4229820623298678E-4</v>
      </c>
      <c r="AB22" s="42">
        <v>173270.40965984622</v>
      </c>
      <c r="AC22" s="42">
        <v>562758.47942061652</v>
      </c>
      <c r="AD22" s="42">
        <v>173270.40965984622</v>
      </c>
      <c r="AE22" s="42">
        <v>562758.47942061652</v>
      </c>
      <c r="AG22" s="42" t="s">
        <v>293</v>
      </c>
      <c r="AH22" s="42">
        <v>309875.26169534441</v>
      </c>
      <c r="AI22" s="42">
        <v>109673.75637283879</v>
      </c>
      <c r="AJ22" s="42">
        <v>2.8254276314008555</v>
      </c>
      <c r="AK22" s="42">
        <v>7.1960396646905912E-3</v>
      </c>
      <c r="AL22" s="42">
        <v>88544.660679950495</v>
      </c>
      <c r="AM22" s="42">
        <v>531205.86271073832</v>
      </c>
      <c r="AN22" s="42">
        <v>88544.660679950495</v>
      </c>
      <c r="AO22" s="42">
        <v>531205.86271073832</v>
      </c>
      <c r="AP22" s="42" t="s">
        <v>293</v>
      </c>
      <c r="AQ22" s="42">
        <v>390312.33022916649</v>
      </c>
      <c r="AR22" s="42">
        <v>55583.559701498205</v>
      </c>
      <c r="AS22" s="42">
        <v>7.0220822906138194</v>
      </c>
      <c r="AT22" s="42">
        <v>1.3516287741393619E-8</v>
      </c>
      <c r="AU22" s="42">
        <v>278140.16541805625</v>
      </c>
      <c r="AV22" s="42">
        <v>502484.49504027673</v>
      </c>
      <c r="AW22" s="42">
        <v>278140.16541805625</v>
      </c>
      <c r="AX22" s="42">
        <v>502484.49504027673</v>
      </c>
    </row>
    <row r="23" spans="1:133" ht="15" thickBot="1" x14ac:dyDescent="0.4">
      <c r="A23" s="58" t="s">
        <v>113</v>
      </c>
      <c r="B23" s="58" t="s">
        <v>191</v>
      </c>
      <c r="C23" s="58">
        <v>101</v>
      </c>
      <c r="D23" s="58">
        <v>185</v>
      </c>
      <c r="E23" s="58">
        <v>31.1</v>
      </c>
      <c r="F23" s="58">
        <v>83</v>
      </c>
      <c r="G23" s="58">
        <v>16.64</v>
      </c>
      <c r="H23" s="58">
        <v>6.36</v>
      </c>
      <c r="I23" s="58">
        <v>15.69</v>
      </c>
      <c r="J23" s="58">
        <v>200000</v>
      </c>
      <c r="K23" s="60">
        <v>350000</v>
      </c>
      <c r="M23" s="45" t="s">
        <v>279</v>
      </c>
      <c r="N23" s="61">
        <v>4809.4405214557282</v>
      </c>
      <c r="O23" s="45">
        <v>1483.9252582678391</v>
      </c>
      <c r="P23" s="45">
        <v>3.2410261195160914</v>
      </c>
      <c r="Q23" s="61">
        <v>2.3337519093057442E-3</v>
      </c>
      <c r="R23" s="45">
        <v>1814.7581093952649</v>
      </c>
      <c r="S23" s="45">
        <v>7804.1229335161916</v>
      </c>
      <c r="T23" s="45">
        <v>1814.7581093952649</v>
      </c>
      <c r="U23" s="45">
        <v>7804.1229335161916</v>
      </c>
      <c r="W23" s="45" t="s">
        <v>20</v>
      </c>
      <c r="X23" s="45">
        <v>1802.6289590647846</v>
      </c>
      <c r="Y23" s="45">
        <v>3054.8483107262919</v>
      </c>
      <c r="Z23" s="45">
        <v>0.59008787858150924</v>
      </c>
      <c r="AA23" s="45">
        <v>0.55829338621828017</v>
      </c>
      <c r="AB23" s="45">
        <v>-4362.3045216977835</v>
      </c>
      <c r="AC23" s="45">
        <v>7967.562439827353</v>
      </c>
      <c r="AD23" s="45">
        <v>-4362.3045216977835</v>
      </c>
      <c r="AE23" s="45">
        <v>7967.562439827353</v>
      </c>
      <c r="AG23" s="45" t="s">
        <v>22</v>
      </c>
      <c r="AH23" s="45">
        <v>4947.5963942612498</v>
      </c>
      <c r="AI23" s="45">
        <v>4604.5617241608543</v>
      </c>
      <c r="AJ23" s="45">
        <v>1.0744988753870839</v>
      </c>
      <c r="AK23" s="45">
        <v>0.28873356168482323</v>
      </c>
      <c r="AL23" s="45">
        <v>-4344.7853707659278</v>
      </c>
      <c r="AM23" s="45">
        <v>14239.978159288428</v>
      </c>
      <c r="AN23" s="45">
        <v>-4344.7853707659278</v>
      </c>
      <c r="AO23" s="45">
        <v>14239.978159288428</v>
      </c>
      <c r="AP23" s="45" t="s">
        <v>10</v>
      </c>
      <c r="AQ23" s="45">
        <v>225.19970150391205</v>
      </c>
      <c r="AR23" s="45">
        <v>297.9099358758786</v>
      </c>
      <c r="AS23" s="45">
        <v>0.75593216064381086</v>
      </c>
      <c r="AT23" s="45">
        <v>0.45390896026157723</v>
      </c>
      <c r="AU23" s="45">
        <v>-376.0068891750152</v>
      </c>
      <c r="AV23" s="45">
        <v>826.40629218283925</v>
      </c>
      <c r="AW23" s="45">
        <v>-376.0068891750152</v>
      </c>
      <c r="AX23" s="45">
        <v>826.40629218283925</v>
      </c>
      <c r="DX23" s="44"/>
      <c r="DY23" s="44"/>
    </row>
    <row r="24" spans="1:133" x14ac:dyDescent="0.35">
      <c r="A24" s="57" t="s">
        <v>118</v>
      </c>
      <c r="B24" s="57" t="s">
        <v>191</v>
      </c>
      <c r="C24" s="57">
        <v>563</v>
      </c>
      <c r="D24" s="57">
        <v>381</v>
      </c>
      <c r="E24" s="57">
        <v>34</v>
      </c>
      <c r="F24" s="57">
        <v>12</v>
      </c>
      <c r="G24" s="57">
        <v>29.75</v>
      </c>
      <c r="H24" s="57">
        <v>6.61</v>
      </c>
      <c r="I24" s="57">
        <v>27</v>
      </c>
      <c r="J24" s="57">
        <v>350000</v>
      </c>
      <c r="K24" s="59">
        <v>350000</v>
      </c>
    </row>
    <row r="25" spans="1:133" x14ac:dyDescent="0.35">
      <c r="A25" s="58" t="s">
        <v>120</v>
      </c>
      <c r="B25" s="58" t="s">
        <v>190</v>
      </c>
      <c r="C25" s="58">
        <v>43</v>
      </c>
      <c r="D25" s="58">
        <v>19</v>
      </c>
      <c r="E25" s="58">
        <v>40.1</v>
      </c>
      <c r="F25" s="58">
        <v>74</v>
      </c>
      <c r="G25" s="58">
        <v>20.68</v>
      </c>
      <c r="H25" s="58">
        <v>7.11</v>
      </c>
      <c r="I25" s="58">
        <v>17.46</v>
      </c>
      <c r="J25" s="58">
        <v>100000</v>
      </c>
      <c r="K25" s="60">
        <v>300000</v>
      </c>
    </row>
    <row r="26" spans="1:133" x14ac:dyDescent="0.35">
      <c r="A26" s="57" t="s">
        <v>121</v>
      </c>
      <c r="B26" s="57" t="s">
        <v>190</v>
      </c>
      <c r="C26" s="57">
        <v>9</v>
      </c>
      <c r="D26" s="57">
        <v>3</v>
      </c>
      <c r="E26" s="57">
        <v>60</v>
      </c>
      <c r="F26" s="57">
        <v>6</v>
      </c>
      <c r="G26" s="57">
        <v>72.5</v>
      </c>
      <c r="H26" s="57">
        <v>9.89</v>
      </c>
      <c r="I26" s="57">
        <v>44</v>
      </c>
      <c r="J26" s="57">
        <v>100000</v>
      </c>
      <c r="K26" s="59">
        <v>260000</v>
      </c>
      <c r="M26" s="42" t="s">
        <v>283</v>
      </c>
      <c r="N26" s="42" t="s">
        <v>321</v>
      </c>
      <c r="W26" s="42" t="s">
        <v>283</v>
      </c>
      <c r="Y26" s="42" t="s">
        <v>325</v>
      </c>
      <c r="AG26" s="42" t="s">
        <v>283</v>
      </c>
      <c r="AI26" s="42" t="s">
        <v>326</v>
      </c>
    </row>
    <row r="27" spans="1:133" ht="15" thickBot="1" x14ac:dyDescent="0.4">
      <c r="A27" s="58" t="s">
        <v>122</v>
      </c>
      <c r="B27" s="58" t="s">
        <v>191</v>
      </c>
      <c r="C27" s="58">
        <v>106</v>
      </c>
      <c r="D27" s="58">
        <v>46</v>
      </c>
      <c r="E27" s="58">
        <v>42.1</v>
      </c>
      <c r="F27" s="58">
        <v>8</v>
      </c>
      <c r="G27" s="58">
        <v>37</v>
      </c>
      <c r="H27" s="58">
        <v>9.25</v>
      </c>
      <c r="I27" s="58">
        <v>24</v>
      </c>
      <c r="J27" s="58">
        <v>225000</v>
      </c>
      <c r="K27" s="60">
        <v>650000</v>
      </c>
    </row>
    <row r="28" spans="1:133" ht="15" thickBot="1" x14ac:dyDescent="0.4">
      <c r="A28" s="57" t="s">
        <v>124</v>
      </c>
      <c r="B28" s="57" t="s">
        <v>191</v>
      </c>
      <c r="C28" s="57">
        <v>139</v>
      </c>
      <c r="D28" s="57">
        <v>94</v>
      </c>
      <c r="E28" s="57">
        <v>28.5</v>
      </c>
      <c r="F28" s="57">
        <v>38</v>
      </c>
      <c r="G28" s="57">
        <v>23.26</v>
      </c>
      <c r="H28" s="57">
        <v>7.37</v>
      </c>
      <c r="I28" s="57">
        <v>18.95</v>
      </c>
      <c r="J28" s="57">
        <v>100000</v>
      </c>
      <c r="K28" s="59">
        <v>475000</v>
      </c>
      <c r="M28" s="44" t="s">
        <v>284</v>
      </c>
      <c r="N28" s="44"/>
      <c r="W28" s="44" t="s">
        <v>284</v>
      </c>
      <c r="X28" s="44"/>
      <c r="AG28" s="44" t="s">
        <v>284</v>
      </c>
      <c r="AH28" s="44"/>
      <c r="DX28" s="45"/>
      <c r="DY28" s="45"/>
    </row>
    <row r="29" spans="1:133" x14ac:dyDescent="0.35">
      <c r="A29" s="58" t="s">
        <v>125</v>
      </c>
      <c r="B29" s="58" t="s">
        <v>191</v>
      </c>
      <c r="C29" s="58">
        <v>800</v>
      </c>
      <c r="D29" s="58">
        <v>534</v>
      </c>
      <c r="E29" s="58">
        <v>35.200000000000003</v>
      </c>
      <c r="F29" s="58">
        <v>57</v>
      </c>
      <c r="G29" s="58">
        <v>24.47</v>
      </c>
      <c r="H29" s="58">
        <v>6.49</v>
      </c>
      <c r="I29" s="58">
        <v>22.63</v>
      </c>
      <c r="J29" s="58">
        <v>250000</v>
      </c>
      <c r="K29" s="60">
        <v>600000</v>
      </c>
      <c r="M29" s="42" t="s">
        <v>285</v>
      </c>
      <c r="N29" s="42">
        <v>0.26627873559099458</v>
      </c>
      <c r="W29" s="42" t="s">
        <v>285</v>
      </c>
      <c r="X29" s="42">
        <v>0.17280966126995342</v>
      </c>
      <c r="AG29" s="42" t="s">
        <v>285</v>
      </c>
      <c r="AH29" s="42">
        <v>0.15397074928168164</v>
      </c>
    </row>
    <row r="30" spans="1:133" ht="15" thickBot="1" x14ac:dyDescent="0.4">
      <c r="A30" s="57" t="s">
        <v>126</v>
      </c>
      <c r="B30" s="57" t="s">
        <v>191</v>
      </c>
      <c r="C30" s="57">
        <v>0</v>
      </c>
      <c r="D30" s="57">
        <v>1</v>
      </c>
      <c r="E30" s="57">
        <v>42</v>
      </c>
      <c r="F30" s="57">
        <v>24</v>
      </c>
      <c r="G30" s="57">
        <v>26.13</v>
      </c>
      <c r="H30" s="57">
        <v>7.17</v>
      </c>
      <c r="I30" s="57">
        <v>21.92</v>
      </c>
      <c r="J30" s="57">
        <v>200000</v>
      </c>
      <c r="K30" s="59">
        <v>650000</v>
      </c>
      <c r="M30" s="42" t="s">
        <v>286</v>
      </c>
      <c r="N30" s="42">
        <v>7.0904365027938787E-2</v>
      </c>
      <c r="W30" s="42" t="s">
        <v>286</v>
      </c>
      <c r="X30" s="42">
        <v>2.9863179028236042E-2</v>
      </c>
      <c r="AG30" s="42" t="s">
        <v>286</v>
      </c>
      <c r="AH30" s="42">
        <v>2.3706991634362466E-2</v>
      </c>
    </row>
    <row r="31" spans="1:133" x14ac:dyDescent="0.35">
      <c r="A31" s="58" t="s">
        <v>128</v>
      </c>
      <c r="B31" s="58" t="s">
        <v>190</v>
      </c>
      <c r="C31" s="58">
        <v>44</v>
      </c>
      <c r="D31" s="58">
        <v>157</v>
      </c>
      <c r="E31" s="58">
        <v>36.6</v>
      </c>
      <c r="F31" s="58">
        <v>48</v>
      </c>
      <c r="G31" s="58">
        <v>24.83</v>
      </c>
      <c r="H31" s="58">
        <v>7.57</v>
      </c>
      <c r="I31" s="58">
        <v>19.73</v>
      </c>
      <c r="J31" s="58">
        <v>200000</v>
      </c>
      <c r="K31" s="60">
        <v>850000</v>
      </c>
      <c r="M31" s="42" t="s">
        <v>287</v>
      </c>
      <c r="N31" s="42">
        <v>4.8783040385746851E-2</v>
      </c>
      <c r="W31" s="42" t="s">
        <v>287</v>
      </c>
      <c r="X31" s="42">
        <v>6.764683290813092E-3</v>
      </c>
      <c r="AG31" s="42" t="s">
        <v>287</v>
      </c>
      <c r="AH31" s="42">
        <v>4.6192000660918867E-4</v>
      </c>
      <c r="DX31" s="46"/>
      <c r="DY31" s="46"/>
      <c r="DZ31" s="46"/>
      <c r="EA31" s="46"/>
      <c r="EB31" s="46"/>
      <c r="EC31" s="46"/>
    </row>
    <row r="32" spans="1:133" x14ac:dyDescent="0.35">
      <c r="A32" s="57" t="s">
        <v>130</v>
      </c>
      <c r="B32" s="57" t="s">
        <v>191</v>
      </c>
      <c r="C32" s="57">
        <v>390</v>
      </c>
      <c r="D32" s="57">
        <v>266</v>
      </c>
      <c r="E32" s="57">
        <v>32.6</v>
      </c>
      <c r="F32" s="57">
        <v>7</v>
      </c>
      <c r="G32" s="57">
        <v>34.57</v>
      </c>
      <c r="H32" s="57">
        <v>6.91</v>
      </c>
      <c r="I32" s="57">
        <v>30</v>
      </c>
      <c r="J32" s="57">
        <v>200000</v>
      </c>
      <c r="K32" s="59">
        <v>200000</v>
      </c>
      <c r="M32" s="42" t="s">
        <v>236</v>
      </c>
      <c r="N32" s="42">
        <v>253390.89403386804</v>
      </c>
      <c r="W32" s="42" t="s">
        <v>236</v>
      </c>
      <c r="X32" s="42">
        <v>258926.96936866711</v>
      </c>
      <c r="AG32" s="42" t="s">
        <v>236</v>
      </c>
      <c r="AH32" s="42">
        <v>259747.20530856951</v>
      </c>
    </row>
    <row r="33" spans="1:136" ht="15" thickBot="1" x14ac:dyDescent="0.4">
      <c r="A33" s="58" t="s">
        <v>132</v>
      </c>
      <c r="B33" s="58" t="s">
        <v>190</v>
      </c>
      <c r="C33" s="58">
        <v>62</v>
      </c>
      <c r="D33" s="58">
        <v>20</v>
      </c>
      <c r="E33" s="58">
        <v>41.7</v>
      </c>
      <c r="F33" s="58">
        <v>69</v>
      </c>
      <c r="G33" s="58">
        <v>22.43</v>
      </c>
      <c r="H33" s="58">
        <v>7.16</v>
      </c>
      <c r="I33" s="58">
        <v>18.8</v>
      </c>
      <c r="J33" s="58">
        <v>200000</v>
      </c>
      <c r="K33" s="60">
        <v>500000</v>
      </c>
      <c r="M33" s="45" t="s">
        <v>288</v>
      </c>
      <c r="N33" s="45">
        <v>44</v>
      </c>
      <c r="W33" s="45" t="s">
        <v>288</v>
      </c>
      <c r="X33" s="45">
        <v>44</v>
      </c>
      <c r="AG33" s="45" t="s">
        <v>288</v>
      </c>
      <c r="AH33" s="45">
        <v>44</v>
      </c>
    </row>
    <row r="34" spans="1:136" ht="15" thickBot="1" x14ac:dyDescent="0.4">
      <c r="A34" s="57" t="s">
        <v>134</v>
      </c>
      <c r="B34" s="57" t="s">
        <v>190</v>
      </c>
      <c r="C34" s="57">
        <v>0</v>
      </c>
      <c r="D34" s="57">
        <v>0</v>
      </c>
      <c r="E34" s="57">
        <v>0</v>
      </c>
      <c r="F34" s="57">
        <v>11</v>
      </c>
      <c r="G34" s="57">
        <v>42.55</v>
      </c>
      <c r="H34" s="57">
        <v>9.36</v>
      </c>
      <c r="I34" s="57">
        <v>27.27</v>
      </c>
      <c r="J34" s="57">
        <v>50000</v>
      </c>
      <c r="K34" s="59">
        <v>95000</v>
      </c>
      <c r="DX34" s="45"/>
      <c r="DY34" s="45"/>
      <c r="DZ34" s="45"/>
      <c r="EA34" s="45"/>
      <c r="EB34" s="45"/>
      <c r="EC34" s="45"/>
    </row>
    <row r="35" spans="1:136" ht="15" thickBot="1" x14ac:dyDescent="0.4">
      <c r="A35" s="58" t="s">
        <v>135</v>
      </c>
      <c r="B35" s="58" t="s">
        <v>190</v>
      </c>
      <c r="C35" s="58">
        <v>35</v>
      </c>
      <c r="D35" s="58">
        <v>86</v>
      </c>
      <c r="E35" s="58">
        <v>36.6</v>
      </c>
      <c r="F35" s="58">
        <v>70</v>
      </c>
      <c r="G35" s="58">
        <v>21.49</v>
      </c>
      <c r="H35" s="58">
        <v>7.39</v>
      </c>
      <c r="I35" s="58">
        <v>17.47</v>
      </c>
      <c r="J35" s="58">
        <v>100000</v>
      </c>
      <c r="K35" s="60">
        <v>275000</v>
      </c>
      <c r="M35" s="42" t="s">
        <v>289</v>
      </c>
      <c r="W35" s="42" t="s">
        <v>289</v>
      </c>
      <c r="AG35" s="42" t="s">
        <v>289</v>
      </c>
    </row>
    <row r="36" spans="1:136" x14ac:dyDescent="0.35">
      <c r="A36" s="57" t="s">
        <v>143</v>
      </c>
      <c r="B36" s="57" t="s">
        <v>190</v>
      </c>
      <c r="C36" s="57">
        <v>6</v>
      </c>
      <c r="D36" s="57">
        <v>34</v>
      </c>
      <c r="E36" s="57">
        <v>45.1</v>
      </c>
      <c r="F36" s="57">
        <v>13</v>
      </c>
      <c r="G36" s="57">
        <v>40.54</v>
      </c>
      <c r="H36" s="57">
        <v>7.42</v>
      </c>
      <c r="I36" s="57">
        <v>32.770000000000003</v>
      </c>
      <c r="J36" s="57">
        <v>150000</v>
      </c>
      <c r="K36" s="59">
        <v>170000</v>
      </c>
      <c r="M36" s="46"/>
      <c r="N36" s="46" t="s">
        <v>294</v>
      </c>
      <c r="O36" s="46" t="s">
        <v>295</v>
      </c>
      <c r="P36" s="46" t="s">
        <v>296</v>
      </c>
      <c r="Q36" s="46" t="s">
        <v>297</v>
      </c>
      <c r="R36" s="46" t="s">
        <v>298</v>
      </c>
      <c r="W36" s="46"/>
      <c r="X36" s="46" t="s">
        <v>294</v>
      </c>
      <c r="Y36" s="46" t="s">
        <v>295</v>
      </c>
      <c r="Z36" s="46" t="s">
        <v>296</v>
      </c>
      <c r="AA36" s="46" t="s">
        <v>297</v>
      </c>
      <c r="AB36" s="46" t="s">
        <v>298</v>
      </c>
      <c r="AG36" s="46"/>
      <c r="AH36" s="46" t="s">
        <v>294</v>
      </c>
      <c r="AI36" s="46" t="s">
        <v>295</v>
      </c>
      <c r="AJ36" s="46" t="s">
        <v>296</v>
      </c>
      <c r="AK36" s="46" t="s">
        <v>297</v>
      </c>
      <c r="AL36" s="46" t="s">
        <v>298</v>
      </c>
      <c r="DX36" s="46"/>
      <c r="DY36" s="46"/>
      <c r="DZ36" s="46"/>
      <c r="EA36" s="46"/>
      <c r="EB36" s="46"/>
      <c r="EC36" s="46"/>
      <c r="ED36" s="46"/>
      <c r="EE36" s="46"/>
      <c r="EF36" s="46"/>
    </row>
    <row r="37" spans="1:136" x14ac:dyDescent="0.35">
      <c r="A37" s="58" t="s">
        <v>151</v>
      </c>
      <c r="B37" s="58" t="s">
        <v>190</v>
      </c>
      <c r="C37" s="58">
        <v>133</v>
      </c>
      <c r="D37" s="58">
        <v>64</v>
      </c>
      <c r="E37" s="58">
        <v>33.6</v>
      </c>
      <c r="F37" s="58">
        <v>36</v>
      </c>
      <c r="G37" s="58">
        <v>32.67</v>
      </c>
      <c r="H37" s="58">
        <v>7.63</v>
      </c>
      <c r="I37" s="58">
        <v>23.61</v>
      </c>
      <c r="J37" s="58">
        <v>150000</v>
      </c>
      <c r="K37" s="60">
        <v>950000</v>
      </c>
      <c r="M37" s="42" t="s">
        <v>290</v>
      </c>
      <c r="N37" s="42">
        <v>1</v>
      </c>
      <c r="O37" s="42">
        <v>205799279742.84424</v>
      </c>
      <c r="P37" s="42">
        <v>205799279742.84424</v>
      </c>
      <c r="Q37" s="42">
        <v>3.205249512622002</v>
      </c>
      <c r="R37" s="42">
        <v>8.0612659522446617E-2</v>
      </c>
      <c r="W37" s="42" t="s">
        <v>290</v>
      </c>
      <c r="X37" s="42">
        <v>1</v>
      </c>
      <c r="Y37" s="42">
        <v>86677607682.135254</v>
      </c>
      <c r="Z37" s="42">
        <v>86677607682.135254</v>
      </c>
      <c r="AA37" s="42">
        <v>1.2928625035895005</v>
      </c>
      <c r="AB37" s="42">
        <v>0.26196678720455135</v>
      </c>
      <c r="AG37" s="42" t="s">
        <v>290</v>
      </c>
      <c r="AH37" s="42">
        <v>1</v>
      </c>
      <c r="AI37" s="42">
        <v>68809329317.01709</v>
      </c>
      <c r="AJ37" s="42">
        <v>68809329317.01709</v>
      </c>
      <c r="AK37" s="42">
        <v>1.019871739438208</v>
      </c>
      <c r="AL37" s="42">
        <v>0.31833233210114298</v>
      </c>
    </row>
    <row r="38" spans="1:136" ht="15" thickBot="1" x14ac:dyDescent="0.4">
      <c r="A38" s="57" t="s">
        <v>154</v>
      </c>
      <c r="B38" s="57" t="s">
        <v>191</v>
      </c>
      <c r="C38" s="57">
        <v>178</v>
      </c>
      <c r="D38" s="57">
        <v>247</v>
      </c>
      <c r="E38" s="57">
        <v>31.4</v>
      </c>
      <c r="F38" s="57">
        <v>5</v>
      </c>
      <c r="G38" s="57">
        <v>10.8</v>
      </c>
      <c r="H38" s="57">
        <v>7.71</v>
      </c>
      <c r="I38" s="57">
        <v>8.4</v>
      </c>
      <c r="J38" s="57">
        <v>250000</v>
      </c>
      <c r="K38" s="59">
        <v>425000</v>
      </c>
      <c r="M38" s="42" t="s">
        <v>291</v>
      </c>
      <c r="N38" s="42">
        <v>42</v>
      </c>
      <c r="O38" s="42">
        <v>2696691697529.8833</v>
      </c>
      <c r="P38" s="42">
        <v>64206945179.282936</v>
      </c>
      <c r="W38" s="42" t="s">
        <v>291</v>
      </c>
      <c r="X38" s="42">
        <v>42</v>
      </c>
      <c r="Y38" s="42">
        <v>2815813369590.5923</v>
      </c>
      <c r="Z38" s="42">
        <v>67043175466.442673</v>
      </c>
      <c r="AG38" s="42" t="s">
        <v>291</v>
      </c>
      <c r="AH38" s="42">
        <v>42</v>
      </c>
      <c r="AI38" s="42">
        <v>2833681647955.7104</v>
      </c>
      <c r="AJ38" s="42">
        <v>67468610665.612152</v>
      </c>
      <c r="DX38" s="45"/>
      <c r="DY38" s="45"/>
      <c r="DZ38" s="45"/>
      <c r="EA38" s="45"/>
      <c r="EB38" s="45"/>
      <c r="EC38" s="45"/>
      <c r="ED38" s="45"/>
      <c r="EE38" s="45"/>
      <c r="EF38" s="45"/>
    </row>
    <row r="39" spans="1:136" ht="15" thickBot="1" x14ac:dyDescent="0.4">
      <c r="A39" s="58" t="s">
        <v>157</v>
      </c>
      <c r="B39" s="58" t="s">
        <v>190</v>
      </c>
      <c r="C39" s="58">
        <v>40</v>
      </c>
      <c r="D39" s="58">
        <v>69</v>
      </c>
      <c r="E39" s="58">
        <v>37.1</v>
      </c>
      <c r="F39" s="58">
        <v>74</v>
      </c>
      <c r="G39" s="58">
        <v>25.57</v>
      </c>
      <c r="H39" s="58">
        <v>7.75</v>
      </c>
      <c r="I39" s="58">
        <v>19.78</v>
      </c>
      <c r="J39" s="58">
        <v>200000</v>
      </c>
      <c r="K39" s="60">
        <v>875000</v>
      </c>
      <c r="M39" s="45" t="s">
        <v>292</v>
      </c>
      <c r="N39" s="45">
        <v>43</v>
      </c>
      <c r="O39" s="45">
        <v>2902490977272.7275</v>
      </c>
      <c r="P39" s="45"/>
      <c r="Q39" s="45"/>
      <c r="R39" s="45"/>
      <c r="W39" s="45" t="s">
        <v>292</v>
      </c>
      <c r="X39" s="45">
        <v>43</v>
      </c>
      <c r="Y39" s="45">
        <v>2902490977272.7275</v>
      </c>
      <c r="Z39" s="45"/>
      <c r="AA39" s="45"/>
      <c r="AB39" s="45"/>
      <c r="AG39" s="45" t="s">
        <v>292</v>
      </c>
      <c r="AH39" s="45">
        <v>43</v>
      </c>
      <c r="AI39" s="45">
        <v>2902490977272.7275</v>
      </c>
      <c r="AJ39" s="45"/>
      <c r="AK39" s="45"/>
      <c r="AL39" s="45"/>
    </row>
    <row r="40" spans="1:136" ht="15" thickBot="1" x14ac:dyDescent="0.4">
      <c r="A40" s="57" t="s">
        <v>160</v>
      </c>
      <c r="B40" s="57" t="s">
        <v>191</v>
      </c>
      <c r="C40" s="57">
        <v>5</v>
      </c>
      <c r="D40" s="57">
        <v>55</v>
      </c>
      <c r="E40" s="57">
        <v>37.4</v>
      </c>
      <c r="F40" s="57">
        <v>22</v>
      </c>
      <c r="G40" s="57">
        <v>12.09</v>
      </c>
      <c r="H40" s="57">
        <v>6.46</v>
      </c>
      <c r="I40" s="57">
        <v>11.2</v>
      </c>
      <c r="J40" s="57">
        <v>100000</v>
      </c>
      <c r="K40" s="59">
        <v>100000</v>
      </c>
    </row>
    <row r="41" spans="1:136" x14ac:dyDescent="0.35">
      <c r="A41" s="58" t="s">
        <v>161</v>
      </c>
      <c r="B41" s="58" t="s">
        <v>190</v>
      </c>
      <c r="C41" s="58">
        <v>87</v>
      </c>
      <c r="D41" s="58">
        <v>75</v>
      </c>
      <c r="E41" s="58">
        <v>33</v>
      </c>
      <c r="F41" s="58">
        <v>35</v>
      </c>
      <c r="G41" s="58">
        <v>29.46</v>
      </c>
      <c r="H41" s="58">
        <v>8.25</v>
      </c>
      <c r="I41" s="58">
        <v>21.43</v>
      </c>
      <c r="J41" s="58">
        <v>200000</v>
      </c>
      <c r="K41" s="60">
        <v>625000</v>
      </c>
      <c r="M41" s="46"/>
      <c r="N41" s="46" t="s">
        <v>299</v>
      </c>
      <c r="O41" s="46" t="s">
        <v>236</v>
      </c>
      <c r="P41" s="46" t="s">
        <v>300</v>
      </c>
      <c r="Q41" s="46" t="s">
        <v>301</v>
      </c>
      <c r="R41" s="46" t="s">
        <v>302</v>
      </c>
      <c r="S41" s="46" t="s">
        <v>303</v>
      </c>
      <c r="T41" s="46" t="s">
        <v>304</v>
      </c>
      <c r="U41" s="46" t="s">
        <v>305</v>
      </c>
      <c r="W41" s="46"/>
      <c r="X41" s="46" t="s">
        <v>299</v>
      </c>
      <c r="Y41" s="46" t="s">
        <v>236</v>
      </c>
      <c r="Z41" s="46" t="s">
        <v>300</v>
      </c>
      <c r="AA41" s="46" t="s">
        <v>301</v>
      </c>
      <c r="AB41" s="46" t="s">
        <v>302</v>
      </c>
      <c r="AC41" s="46" t="s">
        <v>303</v>
      </c>
      <c r="AD41" s="46" t="s">
        <v>304</v>
      </c>
      <c r="AE41" s="46" t="s">
        <v>305</v>
      </c>
      <c r="AG41" s="46"/>
      <c r="AH41" s="46" t="s">
        <v>299</v>
      </c>
      <c r="AI41" s="46" t="s">
        <v>236</v>
      </c>
      <c r="AJ41" s="46" t="s">
        <v>300</v>
      </c>
      <c r="AK41" s="46" t="s">
        <v>301</v>
      </c>
      <c r="AL41" s="46" t="s">
        <v>302</v>
      </c>
      <c r="AM41" s="46" t="s">
        <v>303</v>
      </c>
      <c r="AN41" s="46" t="s">
        <v>304</v>
      </c>
      <c r="AO41" s="46" t="s">
        <v>305</v>
      </c>
    </row>
    <row r="42" spans="1:136" x14ac:dyDescent="0.35">
      <c r="A42" s="57" t="s">
        <v>162</v>
      </c>
      <c r="B42" s="57" t="s">
        <v>191</v>
      </c>
      <c r="C42" s="57">
        <v>272</v>
      </c>
      <c r="D42" s="57">
        <v>91</v>
      </c>
      <c r="E42" s="57">
        <v>33.700000000000003</v>
      </c>
      <c r="F42" s="57">
        <v>59</v>
      </c>
      <c r="G42" s="57">
        <v>22.1</v>
      </c>
      <c r="H42" s="57">
        <v>6.58</v>
      </c>
      <c r="I42" s="57">
        <v>20.149999999999999</v>
      </c>
      <c r="J42" s="57">
        <v>150000</v>
      </c>
      <c r="K42" s="59">
        <v>325000</v>
      </c>
      <c r="M42" s="42" t="s">
        <v>293</v>
      </c>
      <c r="N42" s="42">
        <v>817956.29102325486</v>
      </c>
      <c r="O42" s="42">
        <v>225553.13296130305</v>
      </c>
      <c r="P42" s="42">
        <v>3.6264461516639064</v>
      </c>
      <c r="Q42" s="42">
        <v>7.7140171105248773E-4</v>
      </c>
      <c r="R42" s="42">
        <v>362771.64038067299</v>
      </c>
      <c r="S42" s="42">
        <v>1273140.9416658366</v>
      </c>
      <c r="T42" s="42">
        <v>362771.64038067299</v>
      </c>
      <c r="U42" s="42">
        <v>1273140.9416658366</v>
      </c>
      <c r="W42" s="42" t="s">
        <v>293</v>
      </c>
      <c r="X42" s="42">
        <v>271969.04830537748</v>
      </c>
      <c r="Y42" s="42">
        <v>135896.43760511436</v>
      </c>
      <c r="Z42" s="42">
        <v>2.0012963775817338</v>
      </c>
      <c r="AA42" s="42">
        <v>5.18491950146217E-2</v>
      </c>
      <c r="AB42" s="42">
        <v>-2281.0659037124133</v>
      </c>
      <c r="AC42" s="42">
        <v>546219.16251446737</v>
      </c>
      <c r="AD42" s="42">
        <v>-2281.0659037124133</v>
      </c>
      <c r="AE42" s="42">
        <v>546219.16251446737</v>
      </c>
      <c r="AG42" s="42" t="s">
        <v>293</v>
      </c>
      <c r="AH42" s="42">
        <v>390959.7520340925</v>
      </c>
      <c r="AI42" s="42">
        <v>48569.411275048238</v>
      </c>
      <c r="AJ42" s="42">
        <v>8.0495056820864086</v>
      </c>
      <c r="AK42" s="42">
        <v>4.7725737745603123E-10</v>
      </c>
      <c r="AL42" s="42">
        <v>292942.71182325372</v>
      </c>
      <c r="AM42" s="42">
        <v>488976.79224493128</v>
      </c>
      <c r="AN42" s="42">
        <v>292942.71182325372</v>
      </c>
      <c r="AO42" s="42">
        <v>488976.79224493128</v>
      </c>
    </row>
    <row r="43" spans="1:136" ht="15" thickBot="1" x14ac:dyDescent="0.4">
      <c r="A43" s="58" t="s">
        <v>171</v>
      </c>
      <c r="B43" s="58" t="s">
        <v>190</v>
      </c>
      <c r="C43" s="58">
        <v>0</v>
      </c>
      <c r="D43" s="58">
        <v>3</v>
      </c>
      <c r="E43" s="58">
        <v>55</v>
      </c>
      <c r="F43" s="58">
        <v>6</v>
      </c>
      <c r="G43" s="58">
        <v>49.17</v>
      </c>
      <c r="H43" s="58">
        <v>8.5500000000000007</v>
      </c>
      <c r="I43" s="58">
        <v>34.83</v>
      </c>
      <c r="J43" s="58">
        <v>50000</v>
      </c>
      <c r="K43" s="60">
        <v>240000</v>
      </c>
      <c r="M43" s="45" t="s">
        <v>21</v>
      </c>
      <c r="N43" s="45">
        <v>-50933.905773773171</v>
      </c>
      <c r="O43" s="45">
        <v>28449.593089542614</v>
      </c>
      <c r="P43" s="45">
        <v>-1.7903210641172667</v>
      </c>
      <c r="Q43" s="45">
        <v>8.061265952244738E-2</v>
      </c>
      <c r="R43" s="45">
        <v>-108347.50904040923</v>
      </c>
      <c r="S43" s="45">
        <v>6479.6974928628842</v>
      </c>
      <c r="T43" s="45">
        <v>-108347.50904040923</v>
      </c>
      <c r="U43" s="45">
        <v>6479.6974928628842</v>
      </c>
      <c r="W43" s="45" t="s">
        <v>11</v>
      </c>
      <c r="X43" s="45">
        <v>4052.2443373551059</v>
      </c>
      <c r="Y43" s="45">
        <v>3563.8503075084118</v>
      </c>
      <c r="Z43" s="45">
        <v>1.137041117809503</v>
      </c>
      <c r="AA43" s="45">
        <v>0.26196678720455502</v>
      </c>
      <c r="AB43" s="45">
        <v>-3139.8967598115123</v>
      </c>
      <c r="AC43" s="45">
        <v>11244.385434521724</v>
      </c>
      <c r="AD43" s="45">
        <v>-3139.8967598115123</v>
      </c>
      <c r="AE43" s="45">
        <v>11244.385434521724</v>
      </c>
      <c r="AG43" s="45" t="s">
        <v>7</v>
      </c>
      <c r="AH43" s="45">
        <v>197.27609865573677</v>
      </c>
      <c r="AI43" s="45">
        <v>195.34472663282256</v>
      </c>
      <c r="AJ43" s="45">
        <v>1.00988699339985</v>
      </c>
      <c r="AK43" s="45">
        <v>0.31833233210114881</v>
      </c>
      <c r="AL43" s="45">
        <v>-196.94551990403366</v>
      </c>
      <c r="AM43" s="45">
        <v>591.49771721550724</v>
      </c>
      <c r="AN43" s="45">
        <v>-196.94551990403366</v>
      </c>
      <c r="AO43" s="45">
        <v>591.49771721550724</v>
      </c>
    </row>
    <row r="44" spans="1:136" x14ac:dyDescent="0.35">
      <c r="A44" s="57" t="s">
        <v>172</v>
      </c>
      <c r="B44" s="57" t="s">
        <v>191</v>
      </c>
      <c r="C44" s="57">
        <v>157</v>
      </c>
      <c r="D44" s="57">
        <v>154</v>
      </c>
      <c r="E44" s="57">
        <v>32.200000000000003</v>
      </c>
      <c r="F44" s="57">
        <v>12</v>
      </c>
      <c r="G44" s="57">
        <v>15.33</v>
      </c>
      <c r="H44" s="57">
        <v>8.17</v>
      </c>
      <c r="I44" s="57">
        <v>11.2</v>
      </c>
      <c r="J44" s="57">
        <v>150000</v>
      </c>
      <c r="K44" s="59">
        <v>150000</v>
      </c>
    </row>
    <row r="45" spans="1:136" x14ac:dyDescent="0.35">
      <c r="A45" s="58" t="s">
        <v>174</v>
      </c>
      <c r="B45" s="58" t="s">
        <v>191</v>
      </c>
      <c r="C45" s="58">
        <v>355</v>
      </c>
      <c r="D45" s="58">
        <v>400</v>
      </c>
      <c r="E45" s="58">
        <v>39.4</v>
      </c>
      <c r="F45" s="58">
        <v>18</v>
      </c>
      <c r="G45" s="58">
        <v>19.72</v>
      </c>
      <c r="H45" s="58">
        <v>7.55</v>
      </c>
      <c r="I45" s="58">
        <v>15.67</v>
      </c>
      <c r="J45" s="58">
        <v>200000</v>
      </c>
      <c r="K45" s="60">
        <v>200000</v>
      </c>
    </row>
    <row r="46" spans="1:136" x14ac:dyDescent="0.35">
      <c r="A46" s="57" t="s">
        <v>178</v>
      </c>
      <c r="B46" s="57" t="s">
        <v>190</v>
      </c>
      <c r="C46" s="57">
        <v>1</v>
      </c>
      <c r="D46" s="57">
        <v>28</v>
      </c>
      <c r="E46" s="57">
        <v>35.299999999999997</v>
      </c>
      <c r="F46" s="57">
        <v>61</v>
      </c>
      <c r="G46" s="57">
        <v>27.28</v>
      </c>
      <c r="H46" s="57">
        <v>8.24</v>
      </c>
      <c r="I46" s="57">
        <v>19.87</v>
      </c>
      <c r="J46" s="57">
        <v>100000</v>
      </c>
      <c r="K46" s="59">
        <v>475000</v>
      </c>
    </row>
    <row r="47" spans="1:136" ht="15" thickBot="1" x14ac:dyDescent="0.4">
      <c r="A47" s="58" t="s">
        <v>179</v>
      </c>
      <c r="B47" s="58" t="s">
        <v>191</v>
      </c>
      <c r="C47" s="58">
        <v>708</v>
      </c>
      <c r="D47" s="58">
        <v>293</v>
      </c>
      <c r="E47" s="58">
        <v>36.299999999999997</v>
      </c>
      <c r="F47" s="58">
        <v>57</v>
      </c>
      <c r="G47" s="58">
        <v>25.39</v>
      </c>
      <c r="H47" s="58">
        <v>7.27</v>
      </c>
      <c r="I47" s="58">
        <v>20.95</v>
      </c>
      <c r="J47" s="58">
        <v>450000</v>
      </c>
      <c r="K47" s="60">
        <v>450000</v>
      </c>
    </row>
    <row r="48" spans="1:136" x14ac:dyDescent="0.35">
      <c r="A48" s="57" t="s">
        <v>185</v>
      </c>
      <c r="B48" s="57" t="s">
        <v>190</v>
      </c>
      <c r="C48" s="57">
        <v>288</v>
      </c>
      <c r="D48" s="57">
        <v>278</v>
      </c>
      <c r="E48" s="57">
        <v>35.4</v>
      </c>
      <c r="F48" s="57">
        <v>65</v>
      </c>
      <c r="G48" s="57">
        <v>27.43</v>
      </c>
      <c r="H48" s="57">
        <v>7.75</v>
      </c>
      <c r="I48" s="57">
        <v>21.26</v>
      </c>
      <c r="J48" s="57">
        <v>200000</v>
      </c>
      <c r="K48" s="59">
        <v>450000</v>
      </c>
      <c r="CY48" s="46"/>
      <c r="CZ48" s="46"/>
      <c r="DA48" s="46"/>
    </row>
    <row r="49" spans="1:105" ht="15" thickBot="1" x14ac:dyDescent="0.4">
      <c r="A49" s="58" t="s">
        <v>186</v>
      </c>
      <c r="B49" s="58" t="s">
        <v>191</v>
      </c>
      <c r="C49" s="58">
        <v>64</v>
      </c>
      <c r="D49" s="58">
        <v>108</v>
      </c>
      <c r="E49" s="58">
        <v>39.4</v>
      </c>
      <c r="F49" s="58">
        <v>2</v>
      </c>
      <c r="G49" s="58">
        <v>49.5</v>
      </c>
      <c r="H49" s="58">
        <v>9</v>
      </c>
      <c r="I49" s="58">
        <v>33</v>
      </c>
      <c r="J49" s="58">
        <v>100000</v>
      </c>
      <c r="K49" s="60">
        <v>110000</v>
      </c>
    </row>
    <row r="50" spans="1:105" ht="15" thickBot="1" x14ac:dyDescent="0.4">
      <c r="BI50" s="46"/>
      <c r="BJ50" s="46"/>
      <c r="BK50" s="46"/>
      <c r="CY50" s="45"/>
      <c r="CZ50" s="45"/>
      <c r="DA50" s="45"/>
    </row>
    <row r="52" spans="1:105" ht="15" thickBot="1" x14ac:dyDescent="0.4">
      <c r="BI52" s="45"/>
      <c r="BJ52" s="45"/>
      <c r="BK52" s="45"/>
    </row>
    <row r="53" spans="1:105" x14ac:dyDescent="0.35">
      <c r="A53" s="44" t="s">
        <v>278</v>
      </c>
      <c r="B53" s="44"/>
      <c r="D53" s="44" t="s">
        <v>280</v>
      </c>
      <c r="E53" s="44"/>
      <c r="G53" s="44" t="s">
        <v>276</v>
      </c>
      <c r="H53" s="44"/>
      <c r="K53" s="44" t="s">
        <v>281</v>
      </c>
      <c r="O53" s="44" t="s">
        <v>282</v>
      </c>
      <c r="P53" s="44"/>
    </row>
    <row r="55" spans="1:105" x14ac:dyDescent="0.35">
      <c r="A55" s="42" t="s">
        <v>235</v>
      </c>
      <c r="B55" s="42">
        <v>131.72727272727272</v>
      </c>
      <c r="D55" s="42" t="s">
        <v>235</v>
      </c>
      <c r="E55" s="42">
        <v>32.81818181818182</v>
      </c>
      <c r="G55" s="42" t="s">
        <v>235</v>
      </c>
      <c r="H55" s="42">
        <v>131.72727272727272</v>
      </c>
      <c r="K55" s="42" t="s">
        <v>235</v>
      </c>
      <c r="O55" s="42" t="s">
        <v>235</v>
      </c>
      <c r="P55" s="42">
        <v>7.8136363636363626</v>
      </c>
    </row>
    <row r="56" spans="1:105" x14ac:dyDescent="0.35">
      <c r="A56" s="42" t="s">
        <v>236</v>
      </c>
      <c r="B56" s="42">
        <v>20.150264364261936</v>
      </c>
      <c r="D56" s="42" t="s">
        <v>236</v>
      </c>
      <c r="E56" s="42">
        <v>3.6426346561427008</v>
      </c>
      <c r="G56" s="42" t="s">
        <v>236</v>
      </c>
      <c r="H56" s="42">
        <v>20.150264364261936</v>
      </c>
      <c r="K56" s="42" t="s">
        <v>236</v>
      </c>
      <c r="O56" s="42" t="s">
        <v>236</v>
      </c>
      <c r="P56" s="42">
        <v>0.20476436488757332</v>
      </c>
    </row>
    <row r="57" spans="1:105" x14ac:dyDescent="0.35">
      <c r="A57" s="42" t="s">
        <v>237</v>
      </c>
      <c r="B57" s="42">
        <v>76</v>
      </c>
      <c r="D57" s="42" t="s">
        <v>237</v>
      </c>
      <c r="E57" s="42">
        <v>29.5</v>
      </c>
      <c r="G57" s="42" t="s">
        <v>237</v>
      </c>
      <c r="H57" s="42">
        <v>76</v>
      </c>
      <c r="K57" s="42" t="s">
        <v>237</v>
      </c>
      <c r="O57" s="42" t="s">
        <v>237</v>
      </c>
      <c r="P57" s="42">
        <v>7.5649999999999995</v>
      </c>
    </row>
    <row r="58" spans="1:105" x14ac:dyDescent="0.35">
      <c r="A58" s="42" t="s">
        <v>238</v>
      </c>
      <c r="B58" s="42">
        <v>185</v>
      </c>
      <c r="D58" s="42" t="s">
        <v>238</v>
      </c>
      <c r="E58" s="42">
        <v>36</v>
      </c>
      <c r="G58" s="42" t="s">
        <v>238</v>
      </c>
      <c r="H58" s="42">
        <v>185</v>
      </c>
      <c r="K58" s="42" t="s">
        <v>238</v>
      </c>
      <c r="O58" s="42" t="s">
        <v>238</v>
      </c>
      <c r="P58" s="42">
        <v>7.71</v>
      </c>
    </row>
    <row r="59" spans="1:105" x14ac:dyDescent="0.35">
      <c r="A59" s="42" t="s">
        <v>239</v>
      </c>
      <c r="B59" s="42">
        <v>133.66173264545225</v>
      </c>
      <c r="D59" s="42" t="s">
        <v>239</v>
      </c>
      <c r="E59" s="42">
        <v>24.162504805541197</v>
      </c>
      <c r="G59" s="42" t="s">
        <v>239</v>
      </c>
      <c r="H59" s="42">
        <v>133.66173264545225</v>
      </c>
      <c r="K59" s="42" t="s">
        <v>239</v>
      </c>
      <c r="O59" s="42" t="s">
        <v>239</v>
      </c>
      <c r="P59" s="42">
        <v>1.3582531375350089</v>
      </c>
    </row>
    <row r="60" spans="1:105" x14ac:dyDescent="0.35">
      <c r="A60" s="42" t="s">
        <v>240</v>
      </c>
      <c r="B60" s="42">
        <v>17865.458773784354</v>
      </c>
      <c r="D60" s="42" t="s">
        <v>240</v>
      </c>
      <c r="E60" s="42">
        <v>583.82663847780134</v>
      </c>
      <c r="G60" s="42" t="s">
        <v>240</v>
      </c>
      <c r="H60" s="42">
        <v>17865.458773784354</v>
      </c>
      <c r="K60" s="42" t="s">
        <v>240</v>
      </c>
      <c r="O60" s="42" t="s">
        <v>240</v>
      </c>
      <c r="P60" s="42">
        <v>1.8448515856236956</v>
      </c>
    </row>
    <row r="61" spans="1:105" x14ac:dyDescent="0.35">
      <c r="A61" s="42" t="s">
        <v>241</v>
      </c>
      <c r="B61" s="42">
        <v>0.64348851379636374</v>
      </c>
      <c r="D61" s="42" t="s">
        <v>241</v>
      </c>
      <c r="E61" s="42">
        <v>-1.1313503779516942</v>
      </c>
      <c r="G61" s="42" t="s">
        <v>241</v>
      </c>
      <c r="H61" s="42">
        <v>0.64348851379636374</v>
      </c>
      <c r="K61" s="42" t="s">
        <v>241</v>
      </c>
      <c r="O61" s="42" t="s">
        <v>241</v>
      </c>
      <c r="P61" s="42">
        <v>13.018383340951045</v>
      </c>
    </row>
    <row r="62" spans="1:105" x14ac:dyDescent="0.35">
      <c r="A62" s="42" t="s">
        <v>242</v>
      </c>
      <c r="B62" s="42">
        <v>1.1717203055557963</v>
      </c>
      <c r="D62" s="42" t="s">
        <v>242</v>
      </c>
      <c r="E62" s="42">
        <v>0.38496253228286637</v>
      </c>
      <c r="G62" s="42" t="s">
        <v>242</v>
      </c>
      <c r="H62" s="42">
        <v>1.1717203055557963</v>
      </c>
      <c r="K62" s="42" t="s">
        <v>242</v>
      </c>
      <c r="O62" s="42" t="s">
        <v>242</v>
      </c>
      <c r="P62" s="42">
        <v>2.9392438434623731</v>
      </c>
    </row>
    <row r="63" spans="1:105" x14ac:dyDescent="0.35">
      <c r="A63" s="42" t="s">
        <v>243</v>
      </c>
      <c r="B63" s="42">
        <v>534</v>
      </c>
      <c r="D63" s="42" t="s">
        <v>243</v>
      </c>
      <c r="E63" s="42">
        <v>83</v>
      </c>
      <c r="G63" s="42" t="s">
        <v>243</v>
      </c>
      <c r="H63" s="42">
        <v>534</v>
      </c>
      <c r="K63" s="42" t="s">
        <v>243</v>
      </c>
      <c r="O63" s="42" t="s">
        <v>243</v>
      </c>
      <c r="P63" s="42">
        <v>8.27</v>
      </c>
    </row>
    <row r="64" spans="1:105" x14ac:dyDescent="0.35">
      <c r="A64" s="42" t="s">
        <v>244</v>
      </c>
      <c r="B64" s="42">
        <v>0</v>
      </c>
      <c r="D64" s="42" t="s">
        <v>244</v>
      </c>
      <c r="E64" s="42">
        <v>0</v>
      </c>
      <c r="G64" s="42" t="s">
        <v>244</v>
      </c>
      <c r="H64" s="42">
        <v>0</v>
      </c>
      <c r="K64" s="42" t="s">
        <v>244</v>
      </c>
      <c r="O64" s="42" t="s">
        <v>244</v>
      </c>
      <c r="P64" s="42">
        <v>6.23</v>
      </c>
    </row>
    <row r="65" spans="1:16" x14ac:dyDescent="0.35">
      <c r="A65" s="42" t="s">
        <v>245</v>
      </c>
      <c r="B65" s="42">
        <v>534</v>
      </c>
      <c r="D65" s="42" t="s">
        <v>245</v>
      </c>
      <c r="E65" s="42">
        <v>83</v>
      </c>
      <c r="G65" s="42" t="s">
        <v>245</v>
      </c>
      <c r="H65" s="42">
        <v>534</v>
      </c>
      <c r="K65" s="42" t="s">
        <v>245</v>
      </c>
      <c r="O65" s="42" t="s">
        <v>245</v>
      </c>
      <c r="P65" s="42">
        <v>14.5</v>
      </c>
    </row>
    <row r="66" spans="1:16" x14ac:dyDescent="0.35">
      <c r="A66" s="42" t="s">
        <v>246</v>
      </c>
      <c r="B66" s="42">
        <v>5796</v>
      </c>
      <c r="D66" s="42" t="s">
        <v>246</v>
      </c>
      <c r="E66" s="42">
        <v>1444</v>
      </c>
      <c r="G66" s="42" t="s">
        <v>246</v>
      </c>
      <c r="H66" s="42">
        <v>5796</v>
      </c>
      <c r="K66" s="42" t="s">
        <v>246</v>
      </c>
      <c r="O66" s="42" t="s">
        <v>246</v>
      </c>
      <c r="P66" s="42">
        <v>343.79999999999995</v>
      </c>
    </row>
    <row r="67" spans="1:16" ht="15" thickBot="1" x14ac:dyDescent="0.4">
      <c r="A67" s="45" t="s">
        <v>247</v>
      </c>
      <c r="B67" s="45">
        <v>44</v>
      </c>
      <c r="D67" s="45" t="s">
        <v>247</v>
      </c>
      <c r="E67" s="45">
        <v>44</v>
      </c>
      <c r="G67" s="45" t="s">
        <v>247</v>
      </c>
      <c r="H67" s="45">
        <v>44</v>
      </c>
      <c r="K67" s="45" t="s">
        <v>247</v>
      </c>
      <c r="O67" s="45" t="s">
        <v>247</v>
      </c>
      <c r="P67" s="45">
        <v>44</v>
      </c>
    </row>
    <row r="68" spans="1:16" x14ac:dyDescent="0.35">
      <c r="P68" s="42">
        <v>0</v>
      </c>
    </row>
    <row r="90" spans="1:5" ht="21" x14ac:dyDescent="0.5">
      <c r="A90" s="52" t="s">
        <v>375</v>
      </c>
      <c r="B90" s="48"/>
      <c r="C90" s="48"/>
      <c r="D90" s="48"/>
      <c r="E90" s="48"/>
    </row>
    <row r="93" spans="1:5" x14ac:dyDescent="0.35">
      <c r="B93" s="42" t="s">
        <v>283</v>
      </c>
    </row>
    <row r="94" spans="1:5" ht="15" thickBot="1" x14ac:dyDescent="0.4"/>
    <row r="95" spans="1:5" x14ac:dyDescent="0.35">
      <c r="B95" s="44" t="s">
        <v>284</v>
      </c>
      <c r="C95" s="44"/>
    </row>
    <row r="96" spans="1:5" x14ac:dyDescent="0.35">
      <c r="B96" s="42" t="s">
        <v>285</v>
      </c>
      <c r="C96" s="42">
        <v>0.54730920192992361</v>
      </c>
    </row>
    <row r="97" spans="2:7" x14ac:dyDescent="0.35">
      <c r="B97" s="42" t="s">
        <v>286</v>
      </c>
      <c r="C97" s="42">
        <v>0.29954736251716985</v>
      </c>
    </row>
    <row r="98" spans="2:7" x14ac:dyDescent="0.35">
      <c r="B98" s="42" t="s">
        <v>287</v>
      </c>
      <c r="C98" s="42">
        <v>0.16334823856217509</v>
      </c>
    </row>
    <row r="99" spans="2:7" x14ac:dyDescent="0.35">
      <c r="B99" s="42" t="s">
        <v>236</v>
      </c>
      <c r="C99" s="42">
        <v>237642.20656627658</v>
      </c>
    </row>
    <row r="100" spans="2:7" ht="15" thickBot="1" x14ac:dyDescent="0.4">
      <c r="B100" s="45" t="s">
        <v>288</v>
      </c>
      <c r="C100" s="45">
        <v>44</v>
      </c>
    </row>
    <row r="102" spans="2:7" ht="15" thickBot="1" x14ac:dyDescent="0.4">
      <c r="B102" s="42" t="s">
        <v>289</v>
      </c>
    </row>
    <row r="103" spans="2:7" x14ac:dyDescent="0.35">
      <c r="B103" s="46"/>
      <c r="C103" s="46" t="s">
        <v>294</v>
      </c>
      <c r="D103" s="46" t="s">
        <v>295</v>
      </c>
      <c r="E103" s="46" t="s">
        <v>296</v>
      </c>
      <c r="F103" s="46" t="s">
        <v>297</v>
      </c>
      <c r="G103" s="46" t="s">
        <v>298</v>
      </c>
    </row>
    <row r="104" spans="2:7" x14ac:dyDescent="0.35">
      <c r="B104" s="42" t="s">
        <v>290</v>
      </c>
      <c r="C104" s="42">
        <v>7</v>
      </c>
      <c r="D104" s="42">
        <v>869433516971.92822</v>
      </c>
      <c r="E104" s="42">
        <v>124204788138.84689</v>
      </c>
      <c r="F104" s="42">
        <v>2.1993339884928433</v>
      </c>
      <c r="G104" s="42">
        <v>5.7502804156280361E-2</v>
      </c>
    </row>
    <row r="105" spans="2:7" x14ac:dyDescent="0.35">
      <c r="B105" s="42" t="s">
        <v>291</v>
      </c>
      <c r="C105" s="42">
        <v>36</v>
      </c>
      <c r="D105" s="42">
        <v>2033057460300.7993</v>
      </c>
      <c r="E105" s="42">
        <v>56473818341.688873</v>
      </c>
    </row>
    <row r="106" spans="2:7" ht="15" thickBot="1" x14ac:dyDescent="0.4">
      <c r="B106" s="45" t="s">
        <v>292</v>
      </c>
      <c r="C106" s="45">
        <v>43</v>
      </c>
      <c r="D106" s="45">
        <v>2902490977272.7275</v>
      </c>
      <c r="E106" s="45"/>
      <c r="F106" s="45"/>
    </row>
    <row r="107" spans="2:7" ht="15" thickBot="1" x14ac:dyDescent="0.4"/>
    <row r="108" spans="2:7" x14ac:dyDescent="0.35">
      <c r="B108" s="46"/>
      <c r="C108" s="46" t="s">
        <v>299</v>
      </c>
      <c r="D108" s="46" t="s">
        <v>236</v>
      </c>
      <c r="E108" s="46" t="s">
        <v>300</v>
      </c>
      <c r="F108" s="46" t="s">
        <v>301</v>
      </c>
    </row>
    <row r="109" spans="2:7" x14ac:dyDescent="0.35">
      <c r="B109" s="42" t="s">
        <v>293</v>
      </c>
      <c r="C109" s="42">
        <v>-26524.304712900834</v>
      </c>
      <c r="D109" s="42">
        <v>399636.65324912348</v>
      </c>
      <c r="E109" s="42">
        <v>-6.6371051046627216E-2</v>
      </c>
      <c r="F109" s="42">
        <v>0.9474496502103591</v>
      </c>
      <c r="G109" s="42" t="s">
        <v>387</v>
      </c>
    </row>
    <row r="110" spans="2:7" x14ac:dyDescent="0.35">
      <c r="B110" s="42" t="s">
        <v>420</v>
      </c>
      <c r="C110" s="42">
        <v>-70.89148988809626</v>
      </c>
      <c r="D110" s="42">
        <v>354.07672700913406</v>
      </c>
      <c r="E110" s="42">
        <v>-0.20021505080809077</v>
      </c>
      <c r="F110" s="42">
        <v>0.84243916253564988</v>
      </c>
    </row>
    <row r="111" spans="2:7" x14ac:dyDescent="0.35">
      <c r="B111" s="42" t="s">
        <v>421</v>
      </c>
      <c r="C111" s="42">
        <v>361.25840974617898</v>
      </c>
      <c r="D111" s="42">
        <v>530.86959525492171</v>
      </c>
      <c r="E111" s="42">
        <v>0.6805031084379658</v>
      </c>
      <c r="F111" s="42">
        <v>0.50053947442908386</v>
      </c>
    </row>
    <row r="112" spans="2:7" x14ac:dyDescent="0.35">
      <c r="B112" s="42" t="s">
        <v>422</v>
      </c>
      <c r="C112" s="42">
        <v>1993.2008774741653</v>
      </c>
      <c r="D112" s="42">
        <v>3496.0946053355901</v>
      </c>
      <c r="E112" s="42">
        <v>0.57012212267718021</v>
      </c>
      <c r="F112" s="42">
        <v>0.57213609166832025</v>
      </c>
    </row>
    <row r="113" spans="2:7" x14ac:dyDescent="0.35">
      <c r="B113" s="42" t="s">
        <v>423</v>
      </c>
      <c r="C113" s="42">
        <v>5363.3353280349693</v>
      </c>
      <c r="D113" s="42">
        <v>1763.8217993790358</v>
      </c>
      <c r="E113" s="42">
        <v>3.0407467069083531</v>
      </c>
      <c r="F113" s="42">
        <v>4.3822470691126398E-3</v>
      </c>
    </row>
    <row r="114" spans="2:7" x14ac:dyDescent="0.35">
      <c r="B114" s="42" t="s">
        <v>424</v>
      </c>
      <c r="C114" s="42">
        <v>-1102.5820035009417</v>
      </c>
      <c r="D114" s="42">
        <v>12747.364958720929</v>
      </c>
      <c r="E114" s="42">
        <v>-8.6494895774253788E-2</v>
      </c>
      <c r="F114" s="42">
        <v>0.93155231676731476</v>
      </c>
      <c r="G114" s="42" t="s">
        <v>387</v>
      </c>
    </row>
    <row r="115" spans="2:7" x14ac:dyDescent="0.35">
      <c r="B115" s="42" t="s">
        <v>425</v>
      </c>
      <c r="C115" s="42">
        <v>-2139.0807046704513</v>
      </c>
      <c r="D115" s="42">
        <v>40207.703676956306</v>
      </c>
      <c r="E115" s="42">
        <v>-5.320076773984965E-2</v>
      </c>
      <c r="F115" s="42">
        <v>0.9578660763170268</v>
      </c>
      <c r="G115" s="42" t="s">
        <v>387</v>
      </c>
    </row>
    <row r="116" spans="2:7" ht="15" thickBot="1" x14ac:dyDescent="0.4">
      <c r="B116" s="45" t="s">
        <v>426</v>
      </c>
      <c r="C116" s="45">
        <v>9392.7160766059005</v>
      </c>
      <c r="D116" s="45">
        <v>19520.310707460332</v>
      </c>
      <c r="E116" s="45">
        <v>0.48117656616070992</v>
      </c>
      <c r="F116" s="45">
        <v>0.63330286634511435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GIVEN DATA</vt:lpstr>
      <vt:lpstr>TABLE</vt:lpstr>
      <vt:lpstr>PLAYER TYPES</vt:lpstr>
      <vt:lpstr>METHODOLOGY</vt:lpstr>
      <vt:lpstr>BATSMEN </vt:lpstr>
      <vt:lpstr>WICKETKEEPER</vt:lpstr>
      <vt:lpstr>ALL ROUNDERS</vt:lpstr>
      <vt:lpstr>bowlers</vt:lpstr>
      <vt:lpstr>HYPOTHESIS 1</vt:lpstr>
      <vt:lpstr>HYPOTHESIS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MANAMIT</dc:creator>
  <cp:lastModifiedBy>HP</cp:lastModifiedBy>
  <dcterms:created xsi:type="dcterms:W3CDTF">2022-08-09T11:25:20Z</dcterms:created>
  <dcterms:modified xsi:type="dcterms:W3CDTF">2023-07-19T02:24:31Z</dcterms:modified>
</cp:coreProperties>
</file>