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5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Ex6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bbfc8d702b1e97/Documents/sem IV/"/>
    </mc:Choice>
  </mc:AlternateContent>
  <xr:revisionPtr revIDLastSave="497" documentId="8_{6FE8E86F-C43D-4644-9084-21E89D324B6A}" xr6:coauthVersionLast="47" xr6:coauthVersionMax="47" xr10:uidLastSave="{7FC9AA6A-106E-4DCE-B9BE-666DAD1A9F05}"/>
  <bookViews>
    <workbookView xWindow="-108" yWindow="-108" windowWidth="23256" windowHeight="12456" activeTab="2" xr2:uid="{00000000-000D-0000-FFFF-FFFF00000000}"/>
  </bookViews>
  <sheets>
    <sheet name="carprice" sheetId="1" r:id="rId1"/>
    <sheet name="Sheet2" sheetId="3" r:id="rId2"/>
    <sheet name="Sheet1" sheetId="2" r:id="rId3"/>
  </sheets>
  <definedNames>
    <definedName name="_xlchart.v1.0" hidden="1">carprice!$AE$31:$AE$39</definedName>
    <definedName name="_xlchart.v1.1" hidden="1">carprice!$AF$30</definedName>
    <definedName name="_xlchart.v1.10" hidden="1">Sheet2!$B$2:$B$193</definedName>
    <definedName name="_xlchart.v1.11" hidden="1">Sheet2!$E$2:$E$193</definedName>
    <definedName name="_xlchart.v1.12" hidden="1">Sheet2!$D$2:$D$193</definedName>
    <definedName name="_xlchart.v1.13" hidden="1">Sheet2!$D$2:$D$193</definedName>
    <definedName name="_xlchart.v1.14" hidden="1">Sheet1!$X$39:$X$44</definedName>
    <definedName name="_xlchart.v1.15" hidden="1">Sheet1!$Y$38</definedName>
    <definedName name="_xlchart.v1.16" hidden="1">Sheet1!$Y$39:$Y$44</definedName>
    <definedName name="_xlchart.v1.2" hidden="1">carprice!$AF$31:$AF$39</definedName>
    <definedName name="_xlchart.v1.3" hidden="1">carprice!$AG$30</definedName>
    <definedName name="_xlchart.v1.4" hidden="1">carprice!$AG$31:$AG$39</definedName>
    <definedName name="_xlchart.v1.5" hidden="1">carprice!$AH$30</definedName>
    <definedName name="_xlchart.v1.6" hidden="1">carprice!$AH$31:$AH$39</definedName>
    <definedName name="_xlchart.v1.7" hidden="1">carprice!$AI$30</definedName>
    <definedName name="_xlchart.v1.8" hidden="1">carprice!$AI$31:$AI$39</definedName>
    <definedName name="_xlchart.v1.9" hidden="1">Sheet2!$C$2:$C$193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" i="3" l="1"/>
  <c r="M2" i="3"/>
  <c r="M3" i="3"/>
  <c r="M4" i="3"/>
  <c r="M5" i="3"/>
  <c r="M6" i="3"/>
  <c r="M7" i="3"/>
  <c r="AL65" i="1"/>
  <c r="AL64" i="1"/>
  <c r="AL63" i="1"/>
  <c r="AL62" i="1"/>
  <c r="AL61" i="1"/>
  <c r="AL60" i="1"/>
  <c r="AL59" i="1"/>
  <c r="AL58" i="1"/>
  <c r="AL57" i="1"/>
  <c r="AL56" i="1"/>
  <c r="AK65" i="1"/>
  <c r="AK64" i="1"/>
  <c r="AK63" i="1"/>
  <c r="AK62" i="1"/>
  <c r="AK61" i="1"/>
  <c r="AK60" i="1"/>
  <c r="AK59" i="1"/>
  <c r="AK58" i="1"/>
  <c r="AK57" i="1"/>
  <c r="AK56" i="1"/>
  <c r="AJ65" i="1"/>
  <c r="AJ64" i="1"/>
  <c r="AJ63" i="1"/>
  <c r="AJ62" i="1"/>
  <c r="AJ61" i="1"/>
  <c r="AJ60" i="1"/>
  <c r="AJ59" i="1"/>
  <c r="AJ58" i="1"/>
  <c r="AJ57" i="1"/>
  <c r="AJ56" i="1"/>
  <c r="AI65" i="1"/>
  <c r="AI64" i="1"/>
  <c r="AI63" i="1"/>
  <c r="AI62" i="1"/>
  <c r="AI61" i="1"/>
  <c r="AI60" i="1"/>
  <c r="AI59" i="1"/>
  <c r="AI58" i="1"/>
  <c r="AI57" i="1"/>
  <c r="AI56" i="1"/>
  <c r="AH65" i="1"/>
  <c r="AH64" i="1"/>
  <c r="AH63" i="1"/>
  <c r="AH62" i="1"/>
  <c r="AH61" i="1"/>
  <c r="AH60" i="1"/>
  <c r="AH59" i="1"/>
  <c r="AH58" i="1"/>
  <c r="AH57" i="1"/>
  <c r="AH56" i="1"/>
  <c r="AH55" i="1"/>
  <c r="AL55" i="1"/>
  <c r="AK55" i="1"/>
  <c r="AJ55" i="1"/>
  <c r="AI55" i="1"/>
  <c r="AL54" i="1"/>
  <c r="AK54" i="1"/>
  <c r="AJ54" i="1"/>
  <c r="AI54" i="1"/>
  <c r="AH54" i="1"/>
  <c r="AL53" i="1"/>
  <c r="AK53" i="1"/>
  <c r="AJ53" i="1"/>
  <c r="AI53" i="1"/>
  <c r="AH53" i="1"/>
  <c r="AL52" i="1"/>
  <c r="AK52" i="1"/>
  <c r="AJ52" i="1"/>
  <c r="AI52" i="1"/>
  <c r="AH52" i="1"/>
  <c r="AF52" i="1"/>
  <c r="AF65" i="1"/>
  <c r="AF64" i="1"/>
  <c r="AF63" i="1"/>
  <c r="AF62" i="1"/>
  <c r="AF61" i="1"/>
  <c r="AG65" i="1"/>
  <c r="AG64" i="1"/>
  <c r="AG63" i="1"/>
  <c r="AG62" i="1"/>
  <c r="AG61" i="1"/>
  <c r="AG60" i="1"/>
  <c r="AF60" i="1"/>
  <c r="AG59" i="1"/>
  <c r="AF59" i="1"/>
  <c r="AF58" i="1"/>
  <c r="AG58" i="1"/>
  <c r="AG57" i="1"/>
  <c r="AG55" i="1"/>
  <c r="AF57" i="1"/>
  <c r="AF56" i="1"/>
  <c r="AG56" i="1"/>
  <c r="AG54" i="1"/>
  <c r="AF55" i="1"/>
  <c r="AF54" i="1"/>
  <c r="AG53" i="1"/>
  <c r="AF53" i="1"/>
  <c r="AG52" i="1"/>
  <c r="AB2" i="3"/>
  <c r="AJ1" i="3" s="1"/>
  <c r="T1" i="3"/>
  <c r="AB1" i="3"/>
  <c r="AJ2" i="3"/>
  <c r="T2" i="3"/>
  <c r="AJ7" i="3"/>
  <c r="AJ6" i="3"/>
  <c r="AJ5" i="3"/>
  <c r="AJ4" i="3"/>
  <c r="AJ3" i="3"/>
  <c r="AB7" i="3"/>
  <c r="AB6" i="3"/>
  <c r="AB5" i="3"/>
  <c r="AB4" i="3"/>
  <c r="AB3" i="3"/>
  <c r="T7" i="3"/>
  <c r="T6" i="3"/>
  <c r="T5" i="3"/>
  <c r="T4" i="3"/>
  <c r="T3" i="3"/>
  <c r="G4" i="2"/>
  <c r="G3" i="2"/>
  <c r="G2" i="2"/>
  <c r="A197" i="1" l="1"/>
  <c r="I53" i="2"/>
  <c r="H53" i="2"/>
  <c r="Y45" i="2"/>
  <c r="Z44" i="2"/>
  <c r="AA44" i="2" s="1"/>
  <c r="Z43" i="2"/>
  <c r="AA43" i="2" s="1"/>
  <c r="Z42" i="2"/>
  <c r="AA42" i="2" s="1"/>
  <c r="Z41" i="2"/>
  <c r="AA41" i="2" s="1"/>
  <c r="Z40" i="2"/>
  <c r="AA40" i="2" s="1"/>
  <c r="Z39" i="2"/>
  <c r="I39" i="2"/>
  <c r="I38" i="2"/>
  <c r="Y36" i="2"/>
  <c r="Z35" i="2"/>
  <c r="AA35" i="2" s="1"/>
  <c r="Z34" i="2"/>
  <c r="AA34" i="2" s="1"/>
  <c r="Z33" i="2"/>
  <c r="AA33" i="2" s="1"/>
  <c r="Z32" i="2"/>
  <c r="AA32" i="2" s="1"/>
  <c r="Z31" i="2"/>
  <c r="Z30" i="2"/>
  <c r="Z29" i="2"/>
  <c r="Z28" i="2"/>
  <c r="I27" i="2"/>
  <c r="I26" i="2"/>
  <c r="Z24" i="2"/>
  <c r="Z23" i="2"/>
  <c r="Z22" i="2"/>
  <c r="Z21" i="2"/>
  <c r="Z20" i="2"/>
  <c r="Z19" i="2"/>
  <c r="Z18" i="2"/>
  <c r="Y25" i="2"/>
  <c r="AA17" i="2" s="1"/>
  <c r="I16" i="2"/>
  <c r="I15" i="2"/>
  <c r="Y12" i="2"/>
  <c r="Z11" i="2"/>
  <c r="Z10" i="2"/>
  <c r="Z9" i="2"/>
  <c r="Z8" i="2"/>
  <c r="Z7" i="2"/>
  <c r="Z6" i="2"/>
  <c r="Z5" i="2"/>
  <c r="Z4" i="2"/>
  <c r="I3" i="2"/>
  <c r="I2" i="2"/>
  <c r="AF40" i="1"/>
  <c r="AH33" i="1" s="1"/>
  <c r="AG39" i="1"/>
  <c r="AH39" i="1" s="1"/>
  <c r="AG38" i="1"/>
  <c r="AH38" i="1" s="1"/>
  <c r="AG37" i="1"/>
  <c r="AH37" i="1" s="1"/>
  <c r="AG36" i="1"/>
  <c r="AH36" i="1" s="1"/>
  <c r="AG35" i="1"/>
  <c r="AH35" i="1" s="1"/>
  <c r="AG34" i="1"/>
  <c r="AH34" i="1" s="1"/>
  <c r="AG33" i="1"/>
  <c r="AG32" i="1"/>
  <c r="AH32" i="1" s="1"/>
  <c r="AC3" i="1"/>
  <c r="AC2" i="1"/>
  <c r="AH31" i="1" l="1"/>
  <c r="AA30" i="2"/>
  <c r="AA31" i="2"/>
  <c r="AA29" i="2"/>
  <c r="AA39" i="2"/>
  <c r="AB42" i="2" s="1"/>
  <c r="AB39" i="2"/>
  <c r="AB40" i="2"/>
  <c r="AB43" i="2"/>
  <c r="AA22" i="2"/>
  <c r="AA23" i="2"/>
  <c r="AA28" i="2"/>
  <c r="AB29" i="2" s="1"/>
  <c r="AA19" i="2"/>
  <c r="AA20" i="2"/>
  <c r="AA21" i="2"/>
  <c r="AA18" i="2"/>
  <c r="AA24" i="2"/>
  <c r="AB17" i="2"/>
  <c r="AI32" i="1" l="1"/>
  <c r="AI33" i="1"/>
  <c r="AI39" i="1"/>
  <c r="AI36" i="1"/>
  <c r="AI34" i="1"/>
  <c r="AI38" i="1"/>
  <c r="AI37" i="1"/>
  <c r="AI35" i="1"/>
  <c r="AB44" i="2"/>
  <c r="AB41" i="2"/>
  <c r="AB21" i="2"/>
  <c r="AB35" i="2"/>
  <c r="AB31" i="2"/>
  <c r="AB28" i="2"/>
  <c r="AB30" i="2"/>
  <c r="AB33" i="2"/>
  <c r="AB32" i="2"/>
  <c r="AB34" i="2"/>
  <c r="AB22" i="2"/>
  <c r="AB23" i="2"/>
  <c r="AB24" i="2"/>
  <c r="AB18" i="2"/>
  <c r="AB19" i="2"/>
  <c r="AB20" i="2"/>
</calcChain>
</file>

<file path=xl/sharedStrings.xml><?xml version="1.0" encoding="utf-8"?>
<sst xmlns="http://schemas.openxmlformats.org/spreadsheetml/2006/main" count="2611" uniqueCount="130">
  <si>
    <t>symboling</t>
  </si>
  <si>
    <t>normalized-losses</t>
  </si>
  <si>
    <t>make</t>
  </si>
  <si>
    <t>fuel-type</t>
  </si>
  <si>
    <t>aspiration</t>
  </si>
  <si>
    <t>num-of-doors</t>
  </si>
  <si>
    <t>body-style</t>
  </si>
  <si>
    <t>drive-wheels</t>
  </si>
  <si>
    <t>engine-location</t>
  </si>
  <si>
    <t>wheel-base</t>
  </si>
  <si>
    <t>length</t>
  </si>
  <si>
    <t>width</t>
  </si>
  <si>
    <t>height</t>
  </si>
  <si>
    <t>curb-weight</t>
  </si>
  <si>
    <t>engine-type</t>
  </si>
  <si>
    <t>num-of-cylinders</t>
  </si>
  <si>
    <t>engine-size</t>
  </si>
  <si>
    <t>fuel-system</t>
  </si>
  <si>
    <t>bore</t>
  </si>
  <si>
    <t>stroke</t>
  </si>
  <si>
    <t>compression-ratio</t>
  </si>
  <si>
    <t>horsepower</t>
  </si>
  <si>
    <t>peak-rpm</t>
  </si>
  <si>
    <t>city-mpg</t>
  </si>
  <si>
    <t>highway-mpg</t>
  </si>
  <si>
    <t>price</t>
  </si>
  <si>
    <t>?</t>
  </si>
  <si>
    <t>alfa-romero</t>
  </si>
  <si>
    <t>gas</t>
  </si>
  <si>
    <t>std</t>
  </si>
  <si>
    <t>two</t>
  </si>
  <si>
    <t>convertible</t>
  </si>
  <si>
    <t>rwd</t>
  </si>
  <si>
    <t>front</t>
  </si>
  <si>
    <t>dohc</t>
  </si>
  <si>
    <t>four</t>
  </si>
  <si>
    <t>mpfi</t>
  </si>
  <si>
    <t>hatchback</t>
  </si>
  <si>
    <t>ohcv</t>
  </si>
  <si>
    <t>six</t>
  </si>
  <si>
    <t>audi</t>
  </si>
  <si>
    <t>sedan</t>
  </si>
  <si>
    <t>fwd</t>
  </si>
  <si>
    <t>ohc</t>
  </si>
  <si>
    <t>4wd</t>
  </si>
  <si>
    <t>five</t>
  </si>
  <si>
    <t>wagon</t>
  </si>
  <si>
    <t>turbo</t>
  </si>
  <si>
    <t>bmw</t>
  </si>
  <si>
    <t>chevrolet</t>
  </si>
  <si>
    <t>l</t>
  </si>
  <si>
    <t>three</t>
  </si>
  <si>
    <t>2bbl</t>
  </si>
  <si>
    <t>dodge</t>
  </si>
  <si>
    <t>mfi</t>
  </si>
  <si>
    <t>honda</t>
  </si>
  <si>
    <t>1bbl</t>
  </si>
  <si>
    <t>isuzu</t>
  </si>
  <si>
    <t>spfi</t>
  </si>
  <si>
    <t>jaguar</t>
  </si>
  <si>
    <t>twelve</t>
  </si>
  <si>
    <t>mazda</t>
  </si>
  <si>
    <t>diesel</t>
  </si>
  <si>
    <t>idi</t>
  </si>
  <si>
    <t>mercedes-benz</t>
  </si>
  <si>
    <t>hardtop</t>
  </si>
  <si>
    <t>eight</t>
  </si>
  <si>
    <t>mercury</t>
  </si>
  <si>
    <t>mitsubishi</t>
  </si>
  <si>
    <t>spdi</t>
  </si>
  <si>
    <t>nissan</t>
  </si>
  <si>
    <t>peugot</t>
  </si>
  <si>
    <t>plymouth</t>
  </si>
  <si>
    <t>porsche</t>
  </si>
  <si>
    <t>rear</t>
  </si>
  <si>
    <t>ohcf</t>
  </si>
  <si>
    <t>saab</t>
  </si>
  <si>
    <t>subaru</t>
  </si>
  <si>
    <t>toyota</t>
  </si>
  <si>
    <t>volkswagen</t>
  </si>
  <si>
    <t>volvo</t>
  </si>
  <si>
    <t>max</t>
  </si>
  <si>
    <t>min</t>
  </si>
  <si>
    <t>class limit</t>
  </si>
  <si>
    <t>bin</t>
  </si>
  <si>
    <t>5000-10000</t>
  </si>
  <si>
    <t>10000-15000</t>
  </si>
  <si>
    <t>15000-20000</t>
  </si>
  <si>
    <t>25000-30000</t>
  </si>
  <si>
    <t>30000-35000</t>
  </si>
  <si>
    <t>20000-25000</t>
  </si>
  <si>
    <t>35000-40000</t>
  </si>
  <si>
    <t>40000-45000</t>
  </si>
  <si>
    <t>45000-50000</t>
  </si>
  <si>
    <t>More</t>
  </si>
  <si>
    <t>Frequency</t>
  </si>
  <si>
    <t>cumulative frequency</t>
  </si>
  <si>
    <t>relative frequency</t>
  </si>
  <si>
    <t>cumulative relative frequency</t>
  </si>
  <si>
    <t>15-20</t>
  </si>
  <si>
    <t>22-25</t>
  </si>
  <si>
    <t>25-30</t>
  </si>
  <si>
    <t>30-35</t>
  </si>
  <si>
    <t>35-40</t>
  </si>
  <si>
    <t>40-45</t>
  </si>
  <si>
    <t>45-50</t>
  </si>
  <si>
    <t>50-55</t>
  </si>
  <si>
    <t>bins</t>
  </si>
  <si>
    <t>10-15</t>
  </si>
  <si>
    <t>cumulatiive relative frequency</t>
  </si>
  <si>
    <t>0-50</t>
  </si>
  <si>
    <t>50-100</t>
  </si>
  <si>
    <t>100-150</t>
  </si>
  <si>
    <t>150-200</t>
  </si>
  <si>
    <t>200-250</t>
  </si>
  <si>
    <t>250-300</t>
  </si>
  <si>
    <t>Highway MPG</t>
  </si>
  <si>
    <t>City MPG</t>
  </si>
  <si>
    <t>deisel</t>
  </si>
  <si>
    <t xml:space="preserve"> </t>
  </si>
  <si>
    <t>Q1</t>
  </si>
  <si>
    <t>Q2</t>
  </si>
  <si>
    <t>Q3</t>
  </si>
  <si>
    <t>std dev</t>
  </si>
  <si>
    <t>Average</t>
  </si>
  <si>
    <t>StdDev</t>
  </si>
  <si>
    <t xml:space="preserve">Mean </t>
  </si>
  <si>
    <t>Min</t>
  </si>
  <si>
    <t xml:space="preserve">Columns 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</si>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</sst>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0" fillId="0" borderId="12" xfId="0" applyBorder="1"/>
    <xf numFmtId="0" fontId="18" fillId="0" borderId="12" xfId="0" applyFont="1" applyBorder="1" applyAlignment="1">
      <alignment horizontal="center"/>
    </xf>
    <xf numFmtId="0" fontId="18" fillId="0" borderId="0" xfId="0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49" fontId="0" fillId="0" borderId="0" xfId="0" applyNumberFormat="1"/>
    <xf numFmtId="49" fontId="0" fillId="0" borderId="12" xfId="0" applyNumberFormat="1" applyBorder="1"/>
    <xf numFmtId="0" fontId="0" fillId="0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carprice!$AH$3:$AH$12</c:f>
              <c:strCache>
                <c:ptCount val="10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More</c:v>
                </c:pt>
              </c:strCache>
            </c:strRef>
          </c:cat>
          <c:val>
            <c:numRef>
              <c:f>carprice!$AI$3:$AI$12</c:f>
              <c:numCache>
                <c:formatCode>General</c:formatCode>
                <c:ptCount val="10"/>
                <c:pt idx="0">
                  <c:v>96</c:v>
                </c:pt>
                <c:pt idx="1">
                  <c:v>38</c:v>
                </c:pt>
                <c:pt idx="2">
                  <c:v>36</c:v>
                </c:pt>
                <c:pt idx="3">
                  <c:v>8</c:v>
                </c:pt>
                <c:pt idx="4">
                  <c:v>3</c:v>
                </c:pt>
                <c:pt idx="5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E6-4C7C-957C-17CFEF1E8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693535"/>
        <c:axId val="145694975"/>
      </c:barChart>
      <c:catAx>
        <c:axId val="145693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694975"/>
        <c:crosses val="autoZero"/>
        <c:auto val="1"/>
        <c:lblAlgn val="ctr"/>
        <c:lblOffset val="100"/>
        <c:noMultiLvlLbl val="0"/>
      </c:catAx>
      <c:valAx>
        <c:axId val="1456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69353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Sheet1!$Y$2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Sheet1!$X$3:$X$11</c:f>
              <c:strCache>
                <c:ptCount val="9"/>
                <c:pt idx="0">
                  <c:v>5000-10000</c:v>
                </c:pt>
                <c:pt idx="1">
                  <c:v>10000-15000</c:v>
                </c:pt>
                <c:pt idx="2">
                  <c:v>15000-20000</c:v>
                </c:pt>
                <c:pt idx="3">
                  <c:v>20000-25000</c:v>
                </c:pt>
                <c:pt idx="4">
                  <c:v>25000-30000</c:v>
                </c:pt>
                <c:pt idx="5">
                  <c:v>30000-35000</c:v>
                </c:pt>
                <c:pt idx="6">
                  <c:v>35000-40000</c:v>
                </c:pt>
                <c:pt idx="7">
                  <c:v>40000-45000</c:v>
                </c:pt>
                <c:pt idx="8">
                  <c:v>45000-50000</c:v>
                </c:pt>
              </c:strCache>
            </c:strRef>
          </c:cat>
          <c:val>
            <c:numRef>
              <c:f>Sheet1!$Y$3:$Y$11</c:f>
              <c:numCache>
                <c:formatCode>General</c:formatCode>
                <c:ptCount val="9"/>
                <c:pt idx="0">
                  <c:v>96</c:v>
                </c:pt>
                <c:pt idx="1">
                  <c:v>38</c:v>
                </c:pt>
                <c:pt idx="2">
                  <c:v>36</c:v>
                </c:pt>
                <c:pt idx="3">
                  <c:v>8</c:v>
                </c:pt>
                <c:pt idx="4">
                  <c:v>3</c:v>
                </c:pt>
                <c:pt idx="5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D-4F67-8A14-A703916CE794}"/>
            </c:ext>
          </c:extLst>
        </c:ser>
        <c:ser>
          <c:idx val="1"/>
          <c:order val="1"/>
          <c:tx>
            <c:strRef>
              <c:f>Sheet1!$Z$2</c:f>
              <c:strCache>
                <c:ptCount val="1"/>
                <c:pt idx="0">
                  <c:v>cumulative frequency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Sheet1!$X$3:$X$11</c:f>
              <c:strCache>
                <c:ptCount val="9"/>
                <c:pt idx="0">
                  <c:v>5000-10000</c:v>
                </c:pt>
                <c:pt idx="1">
                  <c:v>10000-15000</c:v>
                </c:pt>
                <c:pt idx="2">
                  <c:v>15000-20000</c:v>
                </c:pt>
                <c:pt idx="3">
                  <c:v>20000-25000</c:v>
                </c:pt>
                <c:pt idx="4">
                  <c:v>25000-30000</c:v>
                </c:pt>
                <c:pt idx="5">
                  <c:v>30000-35000</c:v>
                </c:pt>
                <c:pt idx="6">
                  <c:v>35000-40000</c:v>
                </c:pt>
                <c:pt idx="7">
                  <c:v>40000-45000</c:v>
                </c:pt>
                <c:pt idx="8">
                  <c:v>45000-50000</c:v>
                </c:pt>
              </c:strCache>
            </c:strRef>
          </c:cat>
          <c:val>
            <c:numRef>
              <c:f>Sheet1!$Z$3:$Z$11</c:f>
              <c:numCache>
                <c:formatCode>General</c:formatCode>
                <c:ptCount val="9"/>
                <c:pt idx="0">
                  <c:v>96</c:v>
                </c:pt>
                <c:pt idx="1">
                  <c:v>134</c:v>
                </c:pt>
                <c:pt idx="2">
                  <c:v>170</c:v>
                </c:pt>
                <c:pt idx="3">
                  <c:v>178</c:v>
                </c:pt>
                <c:pt idx="4">
                  <c:v>181</c:v>
                </c:pt>
                <c:pt idx="5">
                  <c:v>187</c:v>
                </c:pt>
                <c:pt idx="6">
                  <c:v>192</c:v>
                </c:pt>
                <c:pt idx="7">
                  <c:v>194</c:v>
                </c:pt>
                <c:pt idx="8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FD-4F67-8A14-A703916CE794}"/>
            </c:ext>
          </c:extLst>
        </c:ser>
        <c:ser>
          <c:idx val="2"/>
          <c:order val="2"/>
          <c:tx>
            <c:strRef>
              <c:f>Sheet1!$AA$2</c:f>
              <c:strCache>
                <c:ptCount val="1"/>
                <c:pt idx="0">
                  <c:v>relative frequency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Sheet1!$X$3:$X$11</c:f>
              <c:strCache>
                <c:ptCount val="9"/>
                <c:pt idx="0">
                  <c:v>5000-10000</c:v>
                </c:pt>
                <c:pt idx="1">
                  <c:v>10000-15000</c:v>
                </c:pt>
                <c:pt idx="2">
                  <c:v>15000-20000</c:v>
                </c:pt>
                <c:pt idx="3">
                  <c:v>20000-25000</c:v>
                </c:pt>
                <c:pt idx="4">
                  <c:v>25000-30000</c:v>
                </c:pt>
                <c:pt idx="5">
                  <c:v>30000-35000</c:v>
                </c:pt>
                <c:pt idx="6">
                  <c:v>35000-40000</c:v>
                </c:pt>
                <c:pt idx="7">
                  <c:v>40000-45000</c:v>
                </c:pt>
                <c:pt idx="8">
                  <c:v>45000-50000</c:v>
                </c:pt>
              </c:strCache>
            </c:strRef>
          </c:cat>
          <c:val>
            <c:numRef>
              <c:f>Sheet1!$AA$3:$AA$11</c:f>
              <c:numCache>
                <c:formatCode>General</c:formatCode>
                <c:ptCount val="9"/>
                <c:pt idx="0">
                  <c:v>0.49230769230769234</c:v>
                </c:pt>
                <c:pt idx="1">
                  <c:v>0.68717948717948718</c:v>
                </c:pt>
                <c:pt idx="2">
                  <c:v>0.87179487179487181</c:v>
                </c:pt>
                <c:pt idx="3">
                  <c:v>0.9128205128205128</c:v>
                </c:pt>
                <c:pt idx="4">
                  <c:v>0.92820512820512824</c:v>
                </c:pt>
                <c:pt idx="5">
                  <c:v>0.95897435897435901</c:v>
                </c:pt>
                <c:pt idx="6">
                  <c:v>0.98461538461538467</c:v>
                </c:pt>
                <c:pt idx="7">
                  <c:v>0.99487179487179489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FD-4F67-8A14-A703916CE794}"/>
            </c:ext>
          </c:extLst>
        </c:ser>
        <c:ser>
          <c:idx val="3"/>
          <c:order val="3"/>
          <c:tx>
            <c:strRef>
              <c:f>Sheet1!$AB$2</c:f>
              <c:strCache>
                <c:ptCount val="1"/>
                <c:pt idx="0">
                  <c:v>cumulative relative frequency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Sheet1!$X$3:$X$11</c:f>
              <c:strCache>
                <c:ptCount val="9"/>
                <c:pt idx="0">
                  <c:v>5000-10000</c:v>
                </c:pt>
                <c:pt idx="1">
                  <c:v>10000-15000</c:v>
                </c:pt>
                <c:pt idx="2">
                  <c:v>15000-20000</c:v>
                </c:pt>
                <c:pt idx="3">
                  <c:v>20000-25000</c:v>
                </c:pt>
                <c:pt idx="4">
                  <c:v>25000-30000</c:v>
                </c:pt>
                <c:pt idx="5">
                  <c:v>30000-35000</c:v>
                </c:pt>
                <c:pt idx="6">
                  <c:v>35000-40000</c:v>
                </c:pt>
                <c:pt idx="7">
                  <c:v>40000-45000</c:v>
                </c:pt>
                <c:pt idx="8">
                  <c:v>45000-50000</c:v>
                </c:pt>
              </c:strCache>
            </c:strRef>
          </c:cat>
          <c:val>
            <c:numRef>
              <c:f>Sheet1!$AB$3:$AB$11</c:f>
              <c:numCache>
                <c:formatCode>General</c:formatCode>
                <c:ptCount val="9"/>
                <c:pt idx="0">
                  <c:v>0.49230769230769234</c:v>
                </c:pt>
                <c:pt idx="1">
                  <c:v>1.1794871794871795</c:v>
                </c:pt>
                <c:pt idx="2">
                  <c:v>2.0512820512820511</c:v>
                </c:pt>
                <c:pt idx="3">
                  <c:v>2.9641025641025638</c:v>
                </c:pt>
                <c:pt idx="4">
                  <c:v>3.8923076923076918</c:v>
                </c:pt>
                <c:pt idx="5">
                  <c:v>4.8512820512820509</c:v>
                </c:pt>
                <c:pt idx="6">
                  <c:v>5.8358974358974356</c:v>
                </c:pt>
                <c:pt idx="7">
                  <c:v>6.8307692307692305</c:v>
                </c:pt>
                <c:pt idx="8">
                  <c:v>7.8307692307692305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FD-4F67-8A14-A703916CE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28101503"/>
        <c:axId val="1228104383"/>
      </c:barChart>
      <c:catAx>
        <c:axId val="1228101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104383"/>
        <c:crosses val="autoZero"/>
        <c:auto val="1"/>
        <c:lblAlgn val="ctr"/>
        <c:lblOffset val="100"/>
        <c:noMultiLvlLbl val="0"/>
      </c:catAx>
      <c:valAx>
        <c:axId val="122810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10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Sheet1!$Y$16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Sheet1!$X$17:$X$24</c:f>
              <c:strCache>
                <c:ptCount val="8"/>
                <c:pt idx="0">
                  <c:v>15-20</c:v>
                </c:pt>
                <c:pt idx="1">
                  <c:v>22-25</c:v>
                </c:pt>
                <c:pt idx="2">
                  <c:v>25-30</c:v>
                </c:pt>
                <c:pt idx="3">
                  <c:v>30-35</c:v>
                </c:pt>
                <c:pt idx="4">
                  <c:v>35-40</c:v>
                </c:pt>
                <c:pt idx="5">
                  <c:v>40-45</c:v>
                </c:pt>
                <c:pt idx="6">
                  <c:v>45-50</c:v>
                </c:pt>
                <c:pt idx="7">
                  <c:v>50-55</c:v>
                </c:pt>
              </c:strCache>
            </c:strRef>
          </c:cat>
          <c:val>
            <c:numRef>
              <c:f>Sheet1!$Y$17:$Y$24</c:f>
              <c:numCache>
                <c:formatCode>General</c:formatCode>
                <c:ptCount val="8"/>
                <c:pt idx="0">
                  <c:v>9</c:v>
                </c:pt>
                <c:pt idx="1">
                  <c:v>46</c:v>
                </c:pt>
                <c:pt idx="2">
                  <c:v>46</c:v>
                </c:pt>
                <c:pt idx="3">
                  <c:v>45</c:v>
                </c:pt>
                <c:pt idx="4">
                  <c:v>34</c:v>
                </c:pt>
                <c:pt idx="5">
                  <c:v>8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7-43E0-AEF7-AC1CBF63A275}"/>
            </c:ext>
          </c:extLst>
        </c:ser>
        <c:ser>
          <c:idx val="1"/>
          <c:order val="1"/>
          <c:tx>
            <c:strRef>
              <c:f>Sheet1!$Z$16</c:f>
              <c:strCache>
                <c:ptCount val="1"/>
                <c:pt idx="0">
                  <c:v>cumulative frequency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Sheet1!$X$17:$X$24</c:f>
              <c:strCache>
                <c:ptCount val="8"/>
                <c:pt idx="0">
                  <c:v>15-20</c:v>
                </c:pt>
                <c:pt idx="1">
                  <c:v>22-25</c:v>
                </c:pt>
                <c:pt idx="2">
                  <c:v>25-30</c:v>
                </c:pt>
                <c:pt idx="3">
                  <c:v>30-35</c:v>
                </c:pt>
                <c:pt idx="4">
                  <c:v>35-40</c:v>
                </c:pt>
                <c:pt idx="5">
                  <c:v>40-45</c:v>
                </c:pt>
                <c:pt idx="6">
                  <c:v>45-50</c:v>
                </c:pt>
                <c:pt idx="7">
                  <c:v>50-55</c:v>
                </c:pt>
              </c:strCache>
            </c:strRef>
          </c:cat>
          <c:val>
            <c:numRef>
              <c:f>Sheet1!$Z$17:$Z$24</c:f>
              <c:numCache>
                <c:formatCode>General</c:formatCode>
                <c:ptCount val="8"/>
                <c:pt idx="0">
                  <c:v>9</c:v>
                </c:pt>
                <c:pt idx="1">
                  <c:v>55</c:v>
                </c:pt>
                <c:pt idx="2">
                  <c:v>101</c:v>
                </c:pt>
                <c:pt idx="3">
                  <c:v>146</c:v>
                </c:pt>
                <c:pt idx="4">
                  <c:v>180</c:v>
                </c:pt>
                <c:pt idx="5">
                  <c:v>188</c:v>
                </c:pt>
                <c:pt idx="6">
                  <c:v>193</c:v>
                </c:pt>
                <c:pt idx="7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57-43E0-AEF7-AC1CBF63A275}"/>
            </c:ext>
          </c:extLst>
        </c:ser>
        <c:ser>
          <c:idx val="2"/>
          <c:order val="2"/>
          <c:tx>
            <c:strRef>
              <c:f>Sheet1!$AA$16</c:f>
              <c:strCache>
                <c:ptCount val="1"/>
                <c:pt idx="0">
                  <c:v>relative frequency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Sheet1!$X$17:$X$24</c:f>
              <c:strCache>
                <c:ptCount val="8"/>
                <c:pt idx="0">
                  <c:v>15-20</c:v>
                </c:pt>
                <c:pt idx="1">
                  <c:v>22-25</c:v>
                </c:pt>
                <c:pt idx="2">
                  <c:v>25-30</c:v>
                </c:pt>
                <c:pt idx="3">
                  <c:v>30-35</c:v>
                </c:pt>
                <c:pt idx="4">
                  <c:v>35-40</c:v>
                </c:pt>
                <c:pt idx="5">
                  <c:v>40-45</c:v>
                </c:pt>
                <c:pt idx="6">
                  <c:v>45-50</c:v>
                </c:pt>
                <c:pt idx="7">
                  <c:v>50-55</c:v>
                </c:pt>
              </c:strCache>
            </c:strRef>
          </c:cat>
          <c:val>
            <c:numRef>
              <c:f>Sheet1!$AA$17:$AA$24</c:f>
              <c:numCache>
                <c:formatCode>General</c:formatCode>
                <c:ptCount val="8"/>
                <c:pt idx="0">
                  <c:v>4.6153846153846156E-2</c:v>
                </c:pt>
                <c:pt idx="1">
                  <c:v>0.28205128205128205</c:v>
                </c:pt>
                <c:pt idx="2">
                  <c:v>0.517948717948718</c:v>
                </c:pt>
                <c:pt idx="3">
                  <c:v>0.74871794871794872</c:v>
                </c:pt>
                <c:pt idx="4">
                  <c:v>0.92307692307692313</c:v>
                </c:pt>
                <c:pt idx="5">
                  <c:v>0.96410256410256412</c:v>
                </c:pt>
                <c:pt idx="6">
                  <c:v>0.98974358974358978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57-43E0-AEF7-AC1CBF63A275}"/>
            </c:ext>
          </c:extLst>
        </c:ser>
        <c:ser>
          <c:idx val="3"/>
          <c:order val="3"/>
          <c:tx>
            <c:strRef>
              <c:f>Sheet1!$AB$16</c:f>
              <c:strCache>
                <c:ptCount val="1"/>
                <c:pt idx="0">
                  <c:v>cumulative relative frequency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Sheet1!$X$17:$X$24</c:f>
              <c:strCache>
                <c:ptCount val="8"/>
                <c:pt idx="0">
                  <c:v>15-20</c:v>
                </c:pt>
                <c:pt idx="1">
                  <c:v>22-25</c:v>
                </c:pt>
                <c:pt idx="2">
                  <c:v>25-30</c:v>
                </c:pt>
                <c:pt idx="3">
                  <c:v>30-35</c:v>
                </c:pt>
                <c:pt idx="4">
                  <c:v>35-40</c:v>
                </c:pt>
                <c:pt idx="5">
                  <c:v>40-45</c:v>
                </c:pt>
                <c:pt idx="6">
                  <c:v>45-50</c:v>
                </c:pt>
                <c:pt idx="7">
                  <c:v>50-55</c:v>
                </c:pt>
              </c:strCache>
            </c:strRef>
          </c:cat>
          <c:val>
            <c:numRef>
              <c:f>Sheet1!$AB$17:$AB$24</c:f>
              <c:numCache>
                <c:formatCode>General</c:formatCode>
                <c:ptCount val="8"/>
                <c:pt idx="0">
                  <c:v>4.6153846153846156E-2</c:v>
                </c:pt>
                <c:pt idx="1">
                  <c:v>0.3282051282051282</c:v>
                </c:pt>
                <c:pt idx="2">
                  <c:v>0.84615384615384626</c:v>
                </c:pt>
                <c:pt idx="3">
                  <c:v>1.594871794871795</c:v>
                </c:pt>
                <c:pt idx="4">
                  <c:v>2.5179487179487179</c:v>
                </c:pt>
                <c:pt idx="5">
                  <c:v>3.4820512820512821</c:v>
                </c:pt>
                <c:pt idx="6">
                  <c:v>4.4717948717948719</c:v>
                </c:pt>
                <c:pt idx="7">
                  <c:v>5.4717948717948719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57-43E0-AEF7-AC1CBF63A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1522879"/>
        <c:axId val="65868911"/>
      </c:barChart>
      <c:catAx>
        <c:axId val="2021522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8911"/>
        <c:crosses val="autoZero"/>
        <c:auto val="1"/>
        <c:lblAlgn val="ctr"/>
        <c:lblOffset val="100"/>
        <c:noMultiLvlLbl val="0"/>
      </c:catAx>
      <c:valAx>
        <c:axId val="6586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52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Sheet1!$Y$27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Sheet1!$X$28:$X$35</c:f>
              <c:strCache>
                <c:ptCount val="8"/>
                <c:pt idx="0">
                  <c:v>10-15</c:v>
                </c:pt>
                <c:pt idx="1">
                  <c:v>15-20</c:v>
                </c:pt>
                <c:pt idx="2">
                  <c:v>22-25</c:v>
                </c:pt>
                <c:pt idx="3">
                  <c:v>25-30</c:v>
                </c:pt>
                <c:pt idx="4">
                  <c:v>30-35</c:v>
                </c:pt>
                <c:pt idx="5">
                  <c:v>35-40</c:v>
                </c:pt>
                <c:pt idx="6">
                  <c:v>40-45</c:v>
                </c:pt>
                <c:pt idx="7">
                  <c:v>45-50</c:v>
                </c:pt>
              </c:strCache>
            </c:strRef>
          </c:cat>
          <c:val>
            <c:numRef>
              <c:f>Sheet1!$Y$28:$Y$35</c:f>
              <c:numCache>
                <c:formatCode>General</c:formatCode>
                <c:ptCount val="8"/>
                <c:pt idx="0">
                  <c:v>6</c:v>
                </c:pt>
                <c:pt idx="1">
                  <c:v>46</c:v>
                </c:pt>
                <c:pt idx="2">
                  <c:v>52</c:v>
                </c:pt>
                <c:pt idx="3">
                  <c:v>44</c:v>
                </c:pt>
                <c:pt idx="4">
                  <c:v>31</c:v>
                </c:pt>
                <c:pt idx="5">
                  <c:v>12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5-44B8-9D72-D3EBBD032EF6}"/>
            </c:ext>
          </c:extLst>
        </c:ser>
        <c:ser>
          <c:idx val="1"/>
          <c:order val="1"/>
          <c:tx>
            <c:strRef>
              <c:f>Sheet1!$Z$27</c:f>
              <c:strCache>
                <c:ptCount val="1"/>
                <c:pt idx="0">
                  <c:v>cumulative frequency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Sheet1!$X$28:$X$35</c:f>
              <c:strCache>
                <c:ptCount val="8"/>
                <c:pt idx="0">
                  <c:v>10-15</c:v>
                </c:pt>
                <c:pt idx="1">
                  <c:v>15-20</c:v>
                </c:pt>
                <c:pt idx="2">
                  <c:v>22-25</c:v>
                </c:pt>
                <c:pt idx="3">
                  <c:v>25-30</c:v>
                </c:pt>
                <c:pt idx="4">
                  <c:v>30-35</c:v>
                </c:pt>
                <c:pt idx="5">
                  <c:v>35-40</c:v>
                </c:pt>
                <c:pt idx="6">
                  <c:v>40-45</c:v>
                </c:pt>
                <c:pt idx="7">
                  <c:v>45-50</c:v>
                </c:pt>
              </c:strCache>
            </c:strRef>
          </c:cat>
          <c:val>
            <c:numRef>
              <c:f>Sheet1!$Z$28:$Z$35</c:f>
              <c:numCache>
                <c:formatCode>General</c:formatCode>
                <c:ptCount val="8"/>
                <c:pt idx="0">
                  <c:v>6</c:v>
                </c:pt>
                <c:pt idx="1">
                  <c:v>52</c:v>
                </c:pt>
                <c:pt idx="2">
                  <c:v>104</c:v>
                </c:pt>
                <c:pt idx="3">
                  <c:v>148</c:v>
                </c:pt>
                <c:pt idx="4">
                  <c:v>179</c:v>
                </c:pt>
                <c:pt idx="5">
                  <c:v>191</c:v>
                </c:pt>
                <c:pt idx="6">
                  <c:v>192</c:v>
                </c:pt>
                <c:pt idx="7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65-44B8-9D72-D3EBBD032EF6}"/>
            </c:ext>
          </c:extLst>
        </c:ser>
        <c:ser>
          <c:idx val="2"/>
          <c:order val="2"/>
          <c:tx>
            <c:strRef>
              <c:f>Sheet1!$AA$27</c:f>
              <c:strCache>
                <c:ptCount val="1"/>
                <c:pt idx="0">
                  <c:v>relative frequency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Sheet1!$X$28:$X$35</c:f>
              <c:strCache>
                <c:ptCount val="8"/>
                <c:pt idx="0">
                  <c:v>10-15</c:v>
                </c:pt>
                <c:pt idx="1">
                  <c:v>15-20</c:v>
                </c:pt>
                <c:pt idx="2">
                  <c:v>22-25</c:v>
                </c:pt>
                <c:pt idx="3">
                  <c:v>25-30</c:v>
                </c:pt>
                <c:pt idx="4">
                  <c:v>30-35</c:v>
                </c:pt>
                <c:pt idx="5">
                  <c:v>35-40</c:v>
                </c:pt>
                <c:pt idx="6">
                  <c:v>40-45</c:v>
                </c:pt>
                <c:pt idx="7">
                  <c:v>45-50</c:v>
                </c:pt>
              </c:strCache>
            </c:strRef>
          </c:cat>
          <c:val>
            <c:numRef>
              <c:f>Sheet1!$AA$28:$AA$35</c:f>
              <c:numCache>
                <c:formatCode>General</c:formatCode>
                <c:ptCount val="8"/>
                <c:pt idx="0">
                  <c:v>3.0927835051546393E-2</c:v>
                </c:pt>
                <c:pt idx="1">
                  <c:v>0.26804123711340205</c:v>
                </c:pt>
                <c:pt idx="2">
                  <c:v>0.53608247422680411</c:v>
                </c:pt>
                <c:pt idx="3">
                  <c:v>0.76288659793814428</c:v>
                </c:pt>
                <c:pt idx="4">
                  <c:v>0.92268041237113407</c:v>
                </c:pt>
                <c:pt idx="5">
                  <c:v>0.98453608247422686</c:v>
                </c:pt>
                <c:pt idx="6">
                  <c:v>0.98969072164948457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65-44B8-9D72-D3EBBD032EF6}"/>
            </c:ext>
          </c:extLst>
        </c:ser>
        <c:ser>
          <c:idx val="3"/>
          <c:order val="3"/>
          <c:tx>
            <c:strRef>
              <c:f>Sheet1!$AB$27</c:f>
              <c:strCache>
                <c:ptCount val="1"/>
                <c:pt idx="0">
                  <c:v>cumulatiive relative frequency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Sheet1!$X$28:$X$35</c:f>
              <c:strCache>
                <c:ptCount val="8"/>
                <c:pt idx="0">
                  <c:v>10-15</c:v>
                </c:pt>
                <c:pt idx="1">
                  <c:v>15-20</c:v>
                </c:pt>
                <c:pt idx="2">
                  <c:v>22-25</c:v>
                </c:pt>
                <c:pt idx="3">
                  <c:v>25-30</c:v>
                </c:pt>
                <c:pt idx="4">
                  <c:v>30-35</c:v>
                </c:pt>
                <c:pt idx="5">
                  <c:v>35-40</c:v>
                </c:pt>
                <c:pt idx="6">
                  <c:v>40-45</c:v>
                </c:pt>
                <c:pt idx="7">
                  <c:v>45-50</c:v>
                </c:pt>
              </c:strCache>
            </c:strRef>
          </c:cat>
          <c:val>
            <c:numRef>
              <c:f>Sheet1!$AB$28:$AB$35</c:f>
              <c:numCache>
                <c:formatCode>General</c:formatCode>
                <c:ptCount val="8"/>
                <c:pt idx="0">
                  <c:v>3.0927835051546393E-2</c:v>
                </c:pt>
                <c:pt idx="1">
                  <c:v>0.29896907216494845</c:v>
                </c:pt>
                <c:pt idx="2">
                  <c:v>0.8350515463917525</c:v>
                </c:pt>
                <c:pt idx="3">
                  <c:v>1.5979381443298968</c:v>
                </c:pt>
                <c:pt idx="4">
                  <c:v>2.5206185567010309</c:v>
                </c:pt>
                <c:pt idx="5">
                  <c:v>3.5051546391752577</c:v>
                </c:pt>
                <c:pt idx="6">
                  <c:v>4.4948453608247423</c:v>
                </c:pt>
                <c:pt idx="7">
                  <c:v>5.4948453608247423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65-44B8-9D72-D3EBBD032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802287"/>
        <c:axId val="67803247"/>
      </c:barChart>
      <c:catAx>
        <c:axId val="67802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3247"/>
        <c:crosses val="autoZero"/>
        <c:auto val="1"/>
        <c:lblAlgn val="ctr"/>
        <c:lblOffset val="100"/>
        <c:noMultiLvlLbl val="0"/>
      </c:catAx>
      <c:valAx>
        <c:axId val="6780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Sheet1!$Y$38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Sheet1!$X$39:$X$44</c:f>
              <c:strCache>
                <c:ptCount val="6"/>
                <c:pt idx="0">
                  <c:v>0-50</c:v>
                </c:pt>
                <c:pt idx="1">
                  <c:v>50-100</c:v>
                </c:pt>
                <c:pt idx="2">
                  <c:v>100-150</c:v>
                </c:pt>
                <c:pt idx="3">
                  <c:v>150-200</c:v>
                </c:pt>
                <c:pt idx="4">
                  <c:v>200-250</c:v>
                </c:pt>
                <c:pt idx="5">
                  <c:v>250-300</c:v>
                </c:pt>
              </c:strCache>
            </c:strRef>
          </c:cat>
          <c:val>
            <c:numRef>
              <c:f>Sheet1!$Y$39:$Y$44</c:f>
              <c:numCache>
                <c:formatCode>General</c:formatCode>
                <c:ptCount val="6"/>
                <c:pt idx="0">
                  <c:v>1</c:v>
                </c:pt>
                <c:pt idx="1">
                  <c:v>105</c:v>
                </c:pt>
                <c:pt idx="2">
                  <c:v>56</c:v>
                </c:pt>
                <c:pt idx="3">
                  <c:v>26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B-4B7E-A4C5-F2389BC8597A}"/>
            </c:ext>
          </c:extLst>
        </c:ser>
        <c:ser>
          <c:idx val="1"/>
          <c:order val="1"/>
          <c:tx>
            <c:strRef>
              <c:f>Sheet1!$Z$38</c:f>
              <c:strCache>
                <c:ptCount val="1"/>
                <c:pt idx="0">
                  <c:v>cumulative frequency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Sheet1!$X$39:$X$44</c:f>
              <c:strCache>
                <c:ptCount val="6"/>
                <c:pt idx="0">
                  <c:v>0-50</c:v>
                </c:pt>
                <c:pt idx="1">
                  <c:v>50-100</c:v>
                </c:pt>
                <c:pt idx="2">
                  <c:v>100-150</c:v>
                </c:pt>
                <c:pt idx="3">
                  <c:v>150-200</c:v>
                </c:pt>
                <c:pt idx="4">
                  <c:v>200-250</c:v>
                </c:pt>
                <c:pt idx="5">
                  <c:v>250-300</c:v>
                </c:pt>
              </c:strCache>
            </c:strRef>
          </c:cat>
          <c:val>
            <c:numRef>
              <c:f>Sheet1!$Z$39:$Z$44</c:f>
              <c:numCache>
                <c:formatCode>General</c:formatCode>
                <c:ptCount val="6"/>
                <c:pt idx="0">
                  <c:v>1</c:v>
                </c:pt>
                <c:pt idx="1">
                  <c:v>106</c:v>
                </c:pt>
                <c:pt idx="2">
                  <c:v>162</c:v>
                </c:pt>
                <c:pt idx="3">
                  <c:v>188</c:v>
                </c:pt>
                <c:pt idx="4">
                  <c:v>191</c:v>
                </c:pt>
                <c:pt idx="5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9B-4B7E-A4C5-F2389BC8597A}"/>
            </c:ext>
          </c:extLst>
        </c:ser>
        <c:ser>
          <c:idx val="2"/>
          <c:order val="2"/>
          <c:tx>
            <c:strRef>
              <c:f>Sheet1!$AA$38</c:f>
              <c:strCache>
                <c:ptCount val="1"/>
                <c:pt idx="0">
                  <c:v>relative frequency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Sheet1!$X$39:$X$44</c:f>
              <c:strCache>
                <c:ptCount val="6"/>
                <c:pt idx="0">
                  <c:v>0-50</c:v>
                </c:pt>
                <c:pt idx="1">
                  <c:v>50-100</c:v>
                </c:pt>
                <c:pt idx="2">
                  <c:v>100-150</c:v>
                </c:pt>
                <c:pt idx="3">
                  <c:v>150-200</c:v>
                </c:pt>
                <c:pt idx="4">
                  <c:v>200-250</c:v>
                </c:pt>
                <c:pt idx="5">
                  <c:v>250-300</c:v>
                </c:pt>
              </c:strCache>
            </c:strRef>
          </c:cat>
          <c:val>
            <c:numRef>
              <c:f>Sheet1!$AA$39:$AA$44</c:f>
              <c:numCache>
                <c:formatCode>General</c:formatCode>
                <c:ptCount val="6"/>
                <c:pt idx="0">
                  <c:v>5.208333333333333E-3</c:v>
                </c:pt>
                <c:pt idx="1">
                  <c:v>0.55208333333333337</c:v>
                </c:pt>
                <c:pt idx="2">
                  <c:v>0.84375</c:v>
                </c:pt>
                <c:pt idx="3">
                  <c:v>0.97916666666666663</c:v>
                </c:pt>
                <c:pt idx="4">
                  <c:v>0.99479166666666663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9B-4B7E-A4C5-F2389BC8597A}"/>
            </c:ext>
          </c:extLst>
        </c:ser>
        <c:ser>
          <c:idx val="3"/>
          <c:order val="3"/>
          <c:tx>
            <c:strRef>
              <c:f>Sheet1!$AB$38</c:f>
              <c:strCache>
                <c:ptCount val="1"/>
                <c:pt idx="0">
                  <c:v>cumulatiive relative frequency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Sheet1!$X$39:$X$44</c:f>
              <c:strCache>
                <c:ptCount val="6"/>
                <c:pt idx="0">
                  <c:v>0-50</c:v>
                </c:pt>
                <c:pt idx="1">
                  <c:v>50-100</c:v>
                </c:pt>
                <c:pt idx="2">
                  <c:v>100-150</c:v>
                </c:pt>
                <c:pt idx="3">
                  <c:v>150-200</c:v>
                </c:pt>
                <c:pt idx="4">
                  <c:v>200-250</c:v>
                </c:pt>
                <c:pt idx="5">
                  <c:v>250-300</c:v>
                </c:pt>
              </c:strCache>
            </c:strRef>
          </c:cat>
          <c:val>
            <c:numRef>
              <c:f>Sheet1!$AB$39:$AB$44</c:f>
              <c:numCache>
                <c:formatCode>General</c:formatCode>
                <c:ptCount val="6"/>
                <c:pt idx="0">
                  <c:v>5.208333333333333E-3</c:v>
                </c:pt>
                <c:pt idx="1">
                  <c:v>0.55729166666666674</c:v>
                </c:pt>
                <c:pt idx="2">
                  <c:v>1.4010416666666667</c:v>
                </c:pt>
                <c:pt idx="3">
                  <c:v>2.3802083333333335</c:v>
                </c:pt>
                <c:pt idx="4">
                  <c:v>3.375</c:v>
                </c:pt>
                <c:pt idx="5">
                  <c:v>4.375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9B-4B7E-A4C5-F2389BC85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41835439"/>
        <c:axId val="1241833999"/>
      </c:barChart>
      <c:catAx>
        <c:axId val="1241835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833999"/>
        <c:crosses val="autoZero"/>
        <c:auto val="1"/>
        <c:lblAlgn val="ctr"/>
        <c:lblOffset val="100"/>
        <c:noMultiLvlLbl val="0"/>
      </c:catAx>
      <c:valAx>
        <c:axId val="124183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83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price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Sheet1!$Y$2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Sheet1!$X$3:$X$11</c:f>
              <c:strCache>
                <c:ptCount val="9"/>
                <c:pt idx="0">
                  <c:v>5000-10000</c:v>
                </c:pt>
                <c:pt idx="1">
                  <c:v>10000-15000</c:v>
                </c:pt>
                <c:pt idx="2">
                  <c:v>15000-20000</c:v>
                </c:pt>
                <c:pt idx="3">
                  <c:v>20000-25000</c:v>
                </c:pt>
                <c:pt idx="4">
                  <c:v>25000-30000</c:v>
                </c:pt>
                <c:pt idx="5">
                  <c:v>30000-35000</c:v>
                </c:pt>
                <c:pt idx="6">
                  <c:v>35000-40000</c:v>
                </c:pt>
                <c:pt idx="7">
                  <c:v>40000-45000</c:v>
                </c:pt>
                <c:pt idx="8">
                  <c:v>45000-50000</c:v>
                </c:pt>
              </c:strCache>
            </c:strRef>
          </c:cat>
          <c:val>
            <c:numRef>
              <c:f>Sheet1!$Y$3:$Y$11</c:f>
              <c:numCache>
                <c:formatCode>General</c:formatCode>
                <c:ptCount val="9"/>
                <c:pt idx="0">
                  <c:v>96</c:v>
                </c:pt>
                <c:pt idx="1">
                  <c:v>38</c:v>
                </c:pt>
                <c:pt idx="2">
                  <c:v>36</c:v>
                </c:pt>
                <c:pt idx="3">
                  <c:v>8</c:v>
                </c:pt>
                <c:pt idx="4">
                  <c:v>3</c:v>
                </c:pt>
                <c:pt idx="5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B-4BE2-82B5-7E3C358BE7A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5716351"/>
        <c:axId val="155715871"/>
      </c:barChart>
      <c:catAx>
        <c:axId val="15571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15871"/>
        <c:crosses val="autoZero"/>
        <c:auto val="1"/>
        <c:lblAlgn val="ctr"/>
        <c:lblOffset val="100"/>
        <c:noMultiLvlLbl val="0"/>
      </c:catAx>
      <c:valAx>
        <c:axId val="15571587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571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highway mpg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Sheet1!$Y$16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Sheet1!$X$17:$X$24</c:f>
              <c:strCache>
                <c:ptCount val="8"/>
                <c:pt idx="0">
                  <c:v>15-20</c:v>
                </c:pt>
                <c:pt idx="1">
                  <c:v>22-25</c:v>
                </c:pt>
                <c:pt idx="2">
                  <c:v>25-30</c:v>
                </c:pt>
                <c:pt idx="3">
                  <c:v>30-35</c:v>
                </c:pt>
                <c:pt idx="4">
                  <c:v>35-40</c:v>
                </c:pt>
                <c:pt idx="5">
                  <c:v>40-45</c:v>
                </c:pt>
                <c:pt idx="6">
                  <c:v>45-50</c:v>
                </c:pt>
                <c:pt idx="7">
                  <c:v>50-55</c:v>
                </c:pt>
              </c:strCache>
            </c:strRef>
          </c:cat>
          <c:val>
            <c:numRef>
              <c:f>Sheet1!$Y$17:$Y$24</c:f>
              <c:numCache>
                <c:formatCode>General</c:formatCode>
                <c:ptCount val="8"/>
                <c:pt idx="0">
                  <c:v>9</c:v>
                </c:pt>
                <c:pt idx="1">
                  <c:v>46</c:v>
                </c:pt>
                <c:pt idx="2">
                  <c:v>46</c:v>
                </c:pt>
                <c:pt idx="3">
                  <c:v>45</c:v>
                </c:pt>
                <c:pt idx="4">
                  <c:v>34</c:v>
                </c:pt>
                <c:pt idx="5">
                  <c:v>8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7-40F3-ABE9-E6727C15AFF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84173231"/>
        <c:axId val="1240590543"/>
      </c:barChart>
      <c:catAx>
        <c:axId val="28417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590543"/>
        <c:crosses val="autoZero"/>
        <c:auto val="1"/>
        <c:lblAlgn val="ctr"/>
        <c:lblOffset val="100"/>
        <c:noMultiLvlLbl val="0"/>
      </c:catAx>
      <c:valAx>
        <c:axId val="124059054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8417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city mpg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Sheet1!$Y$27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Sheet1!$X$28:$X$35</c:f>
              <c:strCache>
                <c:ptCount val="8"/>
                <c:pt idx="0">
                  <c:v>10-15</c:v>
                </c:pt>
                <c:pt idx="1">
                  <c:v>15-20</c:v>
                </c:pt>
                <c:pt idx="2">
                  <c:v>22-25</c:v>
                </c:pt>
                <c:pt idx="3">
                  <c:v>25-30</c:v>
                </c:pt>
                <c:pt idx="4">
                  <c:v>30-35</c:v>
                </c:pt>
                <c:pt idx="5">
                  <c:v>35-40</c:v>
                </c:pt>
                <c:pt idx="6">
                  <c:v>40-45</c:v>
                </c:pt>
                <c:pt idx="7">
                  <c:v>45-50</c:v>
                </c:pt>
              </c:strCache>
            </c:strRef>
          </c:cat>
          <c:val>
            <c:numRef>
              <c:f>Sheet1!$Y$28:$Y$35</c:f>
              <c:numCache>
                <c:formatCode>General</c:formatCode>
                <c:ptCount val="8"/>
                <c:pt idx="0">
                  <c:v>6</c:v>
                </c:pt>
                <c:pt idx="1">
                  <c:v>46</c:v>
                </c:pt>
                <c:pt idx="2">
                  <c:v>52</c:v>
                </c:pt>
                <c:pt idx="3">
                  <c:v>44</c:v>
                </c:pt>
                <c:pt idx="4">
                  <c:v>31</c:v>
                </c:pt>
                <c:pt idx="5">
                  <c:v>12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2-4009-8424-2E9320C0A6E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91655567"/>
        <c:axId val="391656047"/>
      </c:barChart>
      <c:catAx>
        <c:axId val="39165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56047"/>
        <c:crosses val="autoZero"/>
        <c:auto val="1"/>
        <c:lblAlgn val="ctr"/>
        <c:lblOffset val="100"/>
        <c:noMultiLvlLbl val="0"/>
      </c:catAx>
      <c:valAx>
        <c:axId val="39165604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9165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horse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Sheet1!$Y$38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4EA-42AC-B089-002F20804F4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4EA-42AC-B089-002F20804F4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4EA-42AC-B089-002F20804F4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4EA-42AC-B089-002F20804F4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4EA-42AC-B089-002F20804F4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4EA-42AC-B089-002F20804F40}"/>
              </c:ext>
            </c:extLst>
          </c:dPt>
          <c:cat>
            <c:strRef>
              <c:f>Sheet1!$X$39:$X$44</c:f>
              <c:strCache>
                <c:ptCount val="6"/>
                <c:pt idx="0">
                  <c:v>0-50</c:v>
                </c:pt>
                <c:pt idx="1">
                  <c:v>50-100</c:v>
                </c:pt>
                <c:pt idx="2">
                  <c:v>100-150</c:v>
                </c:pt>
                <c:pt idx="3">
                  <c:v>150-200</c:v>
                </c:pt>
                <c:pt idx="4">
                  <c:v>200-250</c:v>
                </c:pt>
                <c:pt idx="5">
                  <c:v>250-300</c:v>
                </c:pt>
              </c:strCache>
            </c:strRef>
          </c:cat>
          <c:val>
            <c:numRef>
              <c:f>Sheet1!$Y$39:$Y$44</c:f>
              <c:numCache>
                <c:formatCode>General</c:formatCode>
                <c:ptCount val="6"/>
                <c:pt idx="0">
                  <c:v>1</c:v>
                </c:pt>
                <c:pt idx="1">
                  <c:v>105</c:v>
                </c:pt>
                <c:pt idx="2">
                  <c:v>56</c:v>
                </c:pt>
                <c:pt idx="3">
                  <c:v>26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A-4DA9-90E4-924DBD526492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Sheet1!$AY$4</c:f>
              <c:strCache>
                <c:ptCount val="1"/>
                <c:pt idx="0">
                  <c:v>Highway MPG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Sheet1!$AX$5:$AX$12</c:f>
              <c:strCache>
                <c:ptCount val="8"/>
                <c:pt idx="0">
                  <c:v>15-20</c:v>
                </c:pt>
                <c:pt idx="1">
                  <c:v>22-25</c:v>
                </c:pt>
                <c:pt idx="2">
                  <c:v>25-30</c:v>
                </c:pt>
                <c:pt idx="3">
                  <c:v>30-35</c:v>
                </c:pt>
                <c:pt idx="4">
                  <c:v>35-40</c:v>
                </c:pt>
                <c:pt idx="5">
                  <c:v>40-45</c:v>
                </c:pt>
                <c:pt idx="6">
                  <c:v>45-50</c:v>
                </c:pt>
                <c:pt idx="7">
                  <c:v>50-55</c:v>
                </c:pt>
              </c:strCache>
            </c:strRef>
          </c:cat>
          <c:val>
            <c:numRef>
              <c:f>Sheet1!$AY$5:$AY$12</c:f>
              <c:numCache>
                <c:formatCode>General</c:formatCode>
                <c:ptCount val="8"/>
                <c:pt idx="0">
                  <c:v>9</c:v>
                </c:pt>
                <c:pt idx="1">
                  <c:v>46</c:v>
                </c:pt>
                <c:pt idx="2">
                  <c:v>46</c:v>
                </c:pt>
                <c:pt idx="3">
                  <c:v>45</c:v>
                </c:pt>
                <c:pt idx="4">
                  <c:v>34</c:v>
                </c:pt>
                <c:pt idx="5">
                  <c:v>8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7-46A3-85F7-2AF5DB695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30911"/>
        <c:axId val="141528031"/>
      </c:lineChart>
      <c:lineChart>
        <c:grouping val="standard"/>
        <c:varyColors val="0"/>
        <c:ser>
          <c:idx val="1"/>
          <c:order val="1"/>
          <c:tx>
            <c:strRef>
              <c:f>Sheet1!$AZ$4</c:f>
              <c:strCache>
                <c:ptCount val="1"/>
                <c:pt idx="0">
                  <c:v>City MPG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Sheet1!$AX$5:$AX$12</c:f>
              <c:strCache>
                <c:ptCount val="8"/>
                <c:pt idx="0">
                  <c:v>15-20</c:v>
                </c:pt>
                <c:pt idx="1">
                  <c:v>22-25</c:v>
                </c:pt>
                <c:pt idx="2">
                  <c:v>25-30</c:v>
                </c:pt>
                <c:pt idx="3">
                  <c:v>30-35</c:v>
                </c:pt>
                <c:pt idx="4">
                  <c:v>35-40</c:v>
                </c:pt>
                <c:pt idx="5">
                  <c:v>40-45</c:v>
                </c:pt>
                <c:pt idx="6">
                  <c:v>45-50</c:v>
                </c:pt>
                <c:pt idx="7">
                  <c:v>50-55</c:v>
                </c:pt>
              </c:strCache>
            </c:strRef>
          </c:cat>
          <c:val>
            <c:numRef>
              <c:f>Sheet1!$AZ$5:$AZ$12</c:f>
              <c:numCache>
                <c:formatCode>General</c:formatCode>
                <c:ptCount val="8"/>
                <c:pt idx="0">
                  <c:v>6</c:v>
                </c:pt>
                <c:pt idx="1">
                  <c:v>46</c:v>
                </c:pt>
                <c:pt idx="2">
                  <c:v>52</c:v>
                </c:pt>
                <c:pt idx="3">
                  <c:v>44</c:v>
                </c:pt>
                <c:pt idx="4">
                  <c:v>31</c:v>
                </c:pt>
                <c:pt idx="5">
                  <c:v>12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7-46A3-85F7-2AF5DB695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82719"/>
        <c:axId val="2063636319"/>
      </c:lineChart>
      <c:catAx>
        <c:axId val="14153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28031"/>
        <c:crosses val="autoZero"/>
        <c:auto val="1"/>
        <c:lblAlgn val="ctr"/>
        <c:lblOffset val="100"/>
        <c:noMultiLvlLbl val="0"/>
      </c:catAx>
      <c:valAx>
        <c:axId val="1415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30911"/>
        <c:crosses val="autoZero"/>
        <c:crossBetween val="between"/>
      </c:valAx>
      <c:valAx>
        <c:axId val="206363631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82719"/>
        <c:crosses val="max"/>
        <c:crossBetween val="between"/>
      </c:valAx>
      <c:catAx>
        <c:axId val="1481827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636363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fuel-type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BB-43D2-86F5-C11351B16E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BB-43D2-86F5-C11351B16E3B}"/>
              </c:ext>
            </c:extLst>
          </c:dPt>
          <c:cat>
            <c:strRef>
              <c:f>Sheet1!$H$52:$I$52</c:f>
              <c:strCache>
                <c:ptCount val="2"/>
                <c:pt idx="0">
                  <c:v>gas</c:v>
                </c:pt>
                <c:pt idx="1">
                  <c:v>deisel</c:v>
                </c:pt>
              </c:strCache>
            </c:strRef>
          </c:cat>
          <c:val>
            <c:numRef>
              <c:f>Sheet1!$H$53:$I$53</c:f>
              <c:numCache>
                <c:formatCode>General</c:formatCode>
                <c:ptCount val="2"/>
                <c:pt idx="0">
                  <c:v>172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81-455A-9967-D61864962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carprice!$AF$30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carprice!$AE$31:$AE$39</c:f>
              <c:strCache>
                <c:ptCount val="9"/>
                <c:pt idx="0">
                  <c:v>5000-10000</c:v>
                </c:pt>
                <c:pt idx="1">
                  <c:v>10000-15000</c:v>
                </c:pt>
                <c:pt idx="2">
                  <c:v>15000-20000</c:v>
                </c:pt>
                <c:pt idx="3">
                  <c:v>20000-25000</c:v>
                </c:pt>
                <c:pt idx="4">
                  <c:v>25000-30000</c:v>
                </c:pt>
                <c:pt idx="5">
                  <c:v>30000-35000</c:v>
                </c:pt>
                <c:pt idx="6">
                  <c:v>35000-40000</c:v>
                </c:pt>
                <c:pt idx="7">
                  <c:v>40000-45000</c:v>
                </c:pt>
                <c:pt idx="8">
                  <c:v>45000-50000</c:v>
                </c:pt>
              </c:strCache>
            </c:strRef>
          </c:cat>
          <c:val>
            <c:numRef>
              <c:f>carprice!$AF$31:$AF$39</c:f>
              <c:numCache>
                <c:formatCode>General</c:formatCode>
                <c:ptCount val="9"/>
                <c:pt idx="0">
                  <c:v>96</c:v>
                </c:pt>
                <c:pt idx="1">
                  <c:v>38</c:v>
                </c:pt>
                <c:pt idx="2">
                  <c:v>36</c:v>
                </c:pt>
                <c:pt idx="3">
                  <c:v>8</c:v>
                </c:pt>
                <c:pt idx="4">
                  <c:v>3</c:v>
                </c:pt>
                <c:pt idx="5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CC-4D73-8FBD-12F4336E05E9}"/>
            </c:ext>
          </c:extLst>
        </c:ser>
        <c:ser>
          <c:idx val="1"/>
          <c:order val="1"/>
          <c:tx>
            <c:strRef>
              <c:f>carprice!$AG$30</c:f>
              <c:strCache>
                <c:ptCount val="1"/>
                <c:pt idx="0">
                  <c:v>cumulative frequency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carprice!$AE$31:$AE$39</c:f>
              <c:strCache>
                <c:ptCount val="9"/>
                <c:pt idx="0">
                  <c:v>5000-10000</c:v>
                </c:pt>
                <c:pt idx="1">
                  <c:v>10000-15000</c:v>
                </c:pt>
                <c:pt idx="2">
                  <c:v>15000-20000</c:v>
                </c:pt>
                <c:pt idx="3">
                  <c:v>20000-25000</c:v>
                </c:pt>
                <c:pt idx="4">
                  <c:v>25000-30000</c:v>
                </c:pt>
                <c:pt idx="5">
                  <c:v>30000-35000</c:v>
                </c:pt>
                <c:pt idx="6">
                  <c:v>35000-40000</c:v>
                </c:pt>
                <c:pt idx="7">
                  <c:v>40000-45000</c:v>
                </c:pt>
                <c:pt idx="8">
                  <c:v>45000-50000</c:v>
                </c:pt>
              </c:strCache>
            </c:strRef>
          </c:cat>
          <c:val>
            <c:numRef>
              <c:f>carprice!$AG$31:$AG$39</c:f>
              <c:numCache>
                <c:formatCode>General</c:formatCode>
                <c:ptCount val="9"/>
                <c:pt idx="0">
                  <c:v>96</c:v>
                </c:pt>
                <c:pt idx="1">
                  <c:v>134</c:v>
                </c:pt>
                <c:pt idx="2">
                  <c:v>170</c:v>
                </c:pt>
                <c:pt idx="3">
                  <c:v>178</c:v>
                </c:pt>
                <c:pt idx="4">
                  <c:v>181</c:v>
                </c:pt>
                <c:pt idx="5">
                  <c:v>187</c:v>
                </c:pt>
                <c:pt idx="6">
                  <c:v>192</c:v>
                </c:pt>
                <c:pt idx="7">
                  <c:v>194</c:v>
                </c:pt>
                <c:pt idx="8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CC-4D73-8FBD-12F4336E05E9}"/>
            </c:ext>
          </c:extLst>
        </c:ser>
        <c:ser>
          <c:idx val="2"/>
          <c:order val="2"/>
          <c:tx>
            <c:strRef>
              <c:f>carprice!$AH$30</c:f>
              <c:strCache>
                <c:ptCount val="1"/>
                <c:pt idx="0">
                  <c:v>relative frequency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carprice!$AE$31:$AE$39</c:f>
              <c:strCache>
                <c:ptCount val="9"/>
                <c:pt idx="0">
                  <c:v>5000-10000</c:v>
                </c:pt>
                <c:pt idx="1">
                  <c:v>10000-15000</c:v>
                </c:pt>
                <c:pt idx="2">
                  <c:v>15000-20000</c:v>
                </c:pt>
                <c:pt idx="3">
                  <c:v>20000-25000</c:v>
                </c:pt>
                <c:pt idx="4">
                  <c:v>25000-30000</c:v>
                </c:pt>
                <c:pt idx="5">
                  <c:v>30000-35000</c:v>
                </c:pt>
                <c:pt idx="6">
                  <c:v>35000-40000</c:v>
                </c:pt>
                <c:pt idx="7">
                  <c:v>40000-45000</c:v>
                </c:pt>
                <c:pt idx="8">
                  <c:v>45000-50000</c:v>
                </c:pt>
              </c:strCache>
            </c:strRef>
          </c:cat>
          <c:val>
            <c:numRef>
              <c:f>carprice!$AH$31:$AH$39</c:f>
              <c:numCache>
                <c:formatCode>General</c:formatCode>
                <c:ptCount val="9"/>
                <c:pt idx="0">
                  <c:v>0.49230769230769234</c:v>
                </c:pt>
                <c:pt idx="1">
                  <c:v>0.68717948717948718</c:v>
                </c:pt>
                <c:pt idx="2">
                  <c:v>0.87179487179487181</c:v>
                </c:pt>
                <c:pt idx="3">
                  <c:v>0.9128205128205128</c:v>
                </c:pt>
                <c:pt idx="4">
                  <c:v>0.92820512820512824</c:v>
                </c:pt>
                <c:pt idx="5">
                  <c:v>0.95897435897435901</c:v>
                </c:pt>
                <c:pt idx="6">
                  <c:v>0.98461538461538467</c:v>
                </c:pt>
                <c:pt idx="7">
                  <c:v>0.99487179487179489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CC-4D73-8FBD-12F4336E05E9}"/>
            </c:ext>
          </c:extLst>
        </c:ser>
        <c:ser>
          <c:idx val="3"/>
          <c:order val="3"/>
          <c:tx>
            <c:strRef>
              <c:f>carprice!$AI$30</c:f>
              <c:strCache>
                <c:ptCount val="1"/>
                <c:pt idx="0">
                  <c:v>cumulative relative frequency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carprice!$AE$31:$AE$39</c:f>
              <c:strCache>
                <c:ptCount val="9"/>
                <c:pt idx="0">
                  <c:v>5000-10000</c:v>
                </c:pt>
                <c:pt idx="1">
                  <c:v>10000-15000</c:v>
                </c:pt>
                <c:pt idx="2">
                  <c:v>15000-20000</c:v>
                </c:pt>
                <c:pt idx="3">
                  <c:v>20000-25000</c:v>
                </c:pt>
                <c:pt idx="4">
                  <c:v>25000-30000</c:v>
                </c:pt>
                <c:pt idx="5">
                  <c:v>30000-35000</c:v>
                </c:pt>
                <c:pt idx="6">
                  <c:v>35000-40000</c:v>
                </c:pt>
                <c:pt idx="7">
                  <c:v>40000-45000</c:v>
                </c:pt>
                <c:pt idx="8">
                  <c:v>45000-50000</c:v>
                </c:pt>
              </c:strCache>
            </c:strRef>
          </c:cat>
          <c:val>
            <c:numRef>
              <c:f>carprice!$AI$31:$AI$39</c:f>
              <c:numCache>
                <c:formatCode>General</c:formatCode>
                <c:ptCount val="9"/>
                <c:pt idx="0">
                  <c:v>0.49230769230769234</c:v>
                </c:pt>
                <c:pt idx="1">
                  <c:v>1.1794871794871795</c:v>
                </c:pt>
                <c:pt idx="2">
                  <c:v>2.0512820512820511</c:v>
                </c:pt>
                <c:pt idx="3">
                  <c:v>2.9641025641025638</c:v>
                </c:pt>
                <c:pt idx="4">
                  <c:v>3.8923076923076918</c:v>
                </c:pt>
                <c:pt idx="5">
                  <c:v>4.8512820512820509</c:v>
                </c:pt>
                <c:pt idx="6">
                  <c:v>5.8358974358974356</c:v>
                </c:pt>
                <c:pt idx="7">
                  <c:v>6.8307692307692305</c:v>
                </c:pt>
                <c:pt idx="8">
                  <c:v>7.8307692307692305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CC-4D73-8FBD-12F4336E0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3379695"/>
        <c:axId val="2027385471"/>
      </c:barChart>
      <c:catAx>
        <c:axId val="283379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385471"/>
        <c:crosses val="autoZero"/>
        <c:auto val="1"/>
        <c:lblAlgn val="ctr"/>
        <c:lblOffset val="100"/>
        <c:noMultiLvlLbl val="0"/>
      </c:catAx>
      <c:valAx>
        <c:axId val="202738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7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highway and city mpg comparision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city-mpg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Sheet1!$B$2:$B$193</c:f>
              <c:numCache>
                <c:formatCode>General</c:formatCode>
                <c:ptCount val="192"/>
                <c:pt idx="0">
                  <c:v>31</c:v>
                </c:pt>
                <c:pt idx="1">
                  <c:v>47</c:v>
                </c:pt>
                <c:pt idx="2">
                  <c:v>30</c:v>
                </c:pt>
                <c:pt idx="3">
                  <c:v>35</c:v>
                </c:pt>
                <c:pt idx="4">
                  <c:v>37</c:v>
                </c:pt>
                <c:pt idx="5">
                  <c:v>38</c:v>
                </c:pt>
                <c:pt idx="6">
                  <c:v>31</c:v>
                </c:pt>
                <c:pt idx="7">
                  <c:v>37</c:v>
                </c:pt>
                <c:pt idx="8">
                  <c:v>37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38</c:v>
                </c:pt>
                <c:pt idx="13">
                  <c:v>31</c:v>
                </c:pt>
                <c:pt idx="14">
                  <c:v>31</c:v>
                </c:pt>
                <c:pt idx="15">
                  <c:v>49</c:v>
                </c:pt>
                <c:pt idx="16">
                  <c:v>31</c:v>
                </c:pt>
                <c:pt idx="17">
                  <c:v>30</c:v>
                </c:pt>
                <c:pt idx="18">
                  <c:v>38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24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30</c:v>
                </c:pt>
                <c:pt idx="30">
                  <c:v>25</c:v>
                </c:pt>
                <c:pt idx="31">
                  <c:v>26</c:v>
                </c:pt>
                <c:pt idx="32">
                  <c:v>45</c:v>
                </c:pt>
                <c:pt idx="33">
                  <c:v>32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28</c:v>
                </c:pt>
                <c:pt idx="41">
                  <c:v>31</c:v>
                </c:pt>
                <c:pt idx="42">
                  <c:v>26</c:v>
                </c:pt>
                <c:pt idx="43">
                  <c:v>31</c:v>
                </c:pt>
                <c:pt idx="44">
                  <c:v>31</c:v>
                </c:pt>
                <c:pt idx="45">
                  <c:v>24</c:v>
                </c:pt>
                <c:pt idx="46">
                  <c:v>38</c:v>
                </c:pt>
                <c:pt idx="47">
                  <c:v>28</c:v>
                </c:pt>
                <c:pt idx="48">
                  <c:v>37</c:v>
                </c:pt>
                <c:pt idx="49">
                  <c:v>38</c:v>
                </c:pt>
                <c:pt idx="50">
                  <c:v>31</c:v>
                </c:pt>
                <c:pt idx="51">
                  <c:v>27</c:v>
                </c:pt>
                <c:pt idx="52">
                  <c:v>34</c:v>
                </c:pt>
                <c:pt idx="53">
                  <c:v>24</c:v>
                </c:pt>
                <c:pt idx="54">
                  <c:v>24</c:v>
                </c:pt>
                <c:pt idx="55">
                  <c:v>27</c:v>
                </c:pt>
                <c:pt idx="56">
                  <c:v>37</c:v>
                </c:pt>
                <c:pt idx="57">
                  <c:v>31</c:v>
                </c:pt>
                <c:pt idx="58">
                  <c:v>23</c:v>
                </c:pt>
                <c:pt idx="59">
                  <c:v>29</c:v>
                </c:pt>
                <c:pt idx="60">
                  <c:v>25</c:v>
                </c:pt>
                <c:pt idx="61">
                  <c:v>27</c:v>
                </c:pt>
                <c:pt idx="62">
                  <c:v>29</c:v>
                </c:pt>
                <c:pt idx="63">
                  <c:v>31</c:v>
                </c:pt>
                <c:pt idx="64">
                  <c:v>28</c:v>
                </c:pt>
                <c:pt idx="65">
                  <c:v>24</c:v>
                </c:pt>
                <c:pt idx="66">
                  <c:v>26</c:v>
                </c:pt>
                <c:pt idx="67">
                  <c:v>27</c:v>
                </c:pt>
                <c:pt idx="68">
                  <c:v>25</c:v>
                </c:pt>
                <c:pt idx="69">
                  <c:v>24</c:v>
                </c:pt>
                <c:pt idx="70">
                  <c:v>27</c:v>
                </c:pt>
                <c:pt idx="71">
                  <c:v>27</c:v>
                </c:pt>
                <c:pt idx="72">
                  <c:v>26</c:v>
                </c:pt>
                <c:pt idx="73">
                  <c:v>24</c:v>
                </c:pt>
                <c:pt idx="74">
                  <c:v>24</c:v>
                </c:pt>
                <c:pt idx="75">
                  <c:v>29</c:v>
                </c:pt>
                <c:pt idx="76">
                  <c:v>27</c:v>
                </c:pt>
                <c:pt idx="77">
                  <c:v>27</c:v>
                </c:pt>
                <c:pt idx="78">
                  <c:v>24</c:v>
                </c:pt>
                <c:pt idx="79">
                  <c:v>28</c:v>
                </c:pt>
                <c:pt idx="80">
                  <c:v>23</c:v>
                </c:pt>
                <c:pt idx="81">
                  <c:v>23</c:v>
                </c:pt>
                <c:pt idx="82">
                  <c:v>26</c:v>
                </c:pt>
                <c:pt idx="83">
                  <c:v>37</c:v>
                </c:pt>
                <c:pt idx="84">
                  <c:v>26</c:v>
                </c:pt>
                <c:pt idx="85">
                  <c:v>27</c:v>
                </c:pt>
                <c:pt idx="86">
                  <c:v>24</c:v>
                </c:pt>
                <c:pt idx="87">
                  <c:v>23</c:v>
                </c:pt>
                <c:pt idx="88">
                  <c:v>26</c:v>
                </c:pt>
                <c:pt idx="89">
                  <c:v>24</c:v>
                </c:pt>
                <c:pt idx="90">
                  <c:v>27</c:v>
                </c:pt>
                <c:pt idx="91">
                  <c:v>24</c:v>
                </c:pt>
                <c:pt idx="92">
                  <c:v>26</c:v>
                </c:pt>
                <c:pt idx="93">
                  <c:v>25</c:v>
                </c:pt>
                <c:pt idx="94">
                  <c:v>26</c:v>
                </c:pt>
                <c:pt idx="95">
                  <c:v>27</c:v>
                </c:pt>
                <c:pt idx="96">
                  <c:v>25</c:v>
                </c:pt>
                <c:pt idx="97">
                  <c:v>26</c:v>
                </c:pt>
                <c:pt idx="98">
                  <c:v>30</c:v>
                </c:pt>
                <c:pt idx="99">
                  <c:v>36</c:v>
                </c:pt>
                <c:pt idx="100">
                  <c:v>27</c:v>
                </c:pt>
                <c:pt idx="101">
                  <c:v>24</c:v>
                </c:pt>
                <c:pt idx="102">
                  <c:v>24</c:v>
                </c:pt>
                <c:pt idx="103">
                  <c:v>26</c:v>
                </c:pt>
                <c:pt idx="104">
                  <c:v>27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23</c:v>
                </c:pt>
                <c:pt idx="109">
                  <c:v>21</c:v>
                </c:pt>
                <c:pt idx="110">
                  <c:v>19</c:v>
                </c:pt>
                <c:pt idx="111">
                  <c:v>21</c:v>
                </c:pt>
                <c:pt idx="112">
                  <c:v>25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23</c:v>
                </c:pt>
                <c:pt idx="117">
                  <c:v>24</c:v>
                </c:pt>
                <c:pt idx="118">
                  <c:v>19</c:v>
                </c:pt>
                <c:pt idx="119">
                  <c:v>28</c:v>
                </c:pt>
                <c:pt idx="120">
                  <c:v>19</c:v>
                </c:pt>
                <c:pt idx="121">
                  <c:v>23</c:v>
                </c:pt>
                <c:pt idx="122">
                  <c:v>21</c:v>
                </c:pt>
                <c:pt idx="123">
                  <c:v>17</c:v>
                </c:pt>
                <c:pt idx="124">
                  <c:v>19</c:v>
                </c:pt>
                <c:pt idx="125">
                  <c:v>33</c:v>
                </c:pt>
                <c:pt idx="126">
                  <c:v>25</c:v>
                </c:pt>
                <c:pt idx="127">
                  <c:v>24</c:v>
                </c:pt>
                <c:pt idx="128">
                  <c:v>17</c:v>
                </c:pt>
                <c:pt idx="129">
                  <c:v>19</c:v>
                </c:pt>
                <c:pt idx="130">
                  <c:v>19</c:v>
                </c:pt>
                <c:pt idx="131">
                  <c:v>21</c:v>
                </c:pt>
                <c:pt idx="132">
                  <c:v>19</c:v>
                </c:pt>
                <c:pt idx="133">
                  <c:v>21</c:v>
                </c:pt>
                <c:pt idx="134">
                  <c:v>19</c:v>
                </c:pt>
                <c:pt idx="135">
                  <c:v>20</c:v>
                </c:pt>
                <c:pt idx="136">
                  <c:v>19</c:v>
                </c:pt>
                <c:pt idx="137">
                  <c:v>24</c:v>
                </c:pt>
                <c:pt idx="138">
                  <c:v>19</c:v>
                </c:pt>
                <c:pt idx="139">
                  <c:v>23</c:v>
                </c:pt>
                <c:pt idx="140">
                  <c:v>21</c:v>
                </c:pt>
                <c:pt idx="141">
                  <c:v>19</c:v>
                </c:pt>
                <c:pt idx="142">
                  <c:v>19</c:v>
                </c:pt>
                <c:pt idx="143">
                  <c:v>24</c:v>
                </c:pt>
                <c:pt idx="144">
                  <c:v>20</c:v>
                </c:pt>
                <c:pt idx="145">
                  <c:v>19</c:v>
                </c:pt>
                <c:pt idx="146">
                  <c:v>19</c:v>
                </c:pt>
                <c:pt idx="147">
                  <c:v>23</c:v>
                </c:pt>
                <c:pt idx="148">
                  <c:v>28</c:v>
                </c:pt>
                <c:pt idx="149">
                  <c:v>23</c:v>
                </c:pt>
                <c:pt idx="150">
                  <c:v>25</c:v>
                </c:pt>
                <c:pt idx="151">
                  <c:v>19</c:v>
                </c:pt>
                <c:pt idx="152">
                  <c:v>18</c:v>
                </c:pt>
                <c:pt idx="153">
                  <c:v>24</c:v>
                </c:pt>
                <c:pt idx="154">
                  <c:v>19</c:v>
                </c:pt>
                <c:pt idx="155">
                  <c:v>28</c:v>
                </c:pt>
                <c:pt idx="156">
                  <c:v>18</c:v>
                </c:pt>
                <c:pt idx="157">
                  <c:v>19</c:v>
                </c:pt>
                <c:pt idx="158">
                  <c:v>19</c:v>
                </c:pt>
                <c:pt idx="159">
                  <c:v>31</c:v>
                </c:pt>
                <c:pt idx="160">
                  <c:v>19</c:v>
                </c:pt>
                <c:pt idx="161">
                  <c:v>17</c:v>
                </c:pt>
                <c:pt idx="162">
                  <c:v>19</c:v>
                </c:pt>
                <c:pt idx="163">
                  <c:v>19</c:v>
                </c:pt>
                <c:pt idx="164">
                  <c:v>17</c:v>
                </c:pt>
                <c:pt idx="165">
                  <c:v>19</c:v>
                </c:pt>
                <c:pt idx="166">
                  <c:v>17</c:v>
                </c:pt>
                <c:pt idx="167">
                  <c:v>21</c:v>
                </c:pt>
                <c:pt idx="168">
                  <c:v>21</c:v>
                </c:pt>
                <c:pt idx="169">
                  <c:v>18</c:v>
                </c:pt>
                <c:pt idx="170">
                  <c:v>19</c:v>
                </c:pt>
                <c:pt idx="171">
                  <c:v>26</c:v>
                </c:pt>
                <c:pt idx="172">
                  <c:v>19</c:v>
                </c:pt>
                <c:pt idx="173">
                  <c:v>17</c:v>
                </c:pt>
                <c:pt idx="174">
                  <c:v>20</c:v>
                </c:pt>
                <c:pt idx="175">
                  <c:v>22</c:v>
                </c:pt>
                <c:pt idx="176">
                  <c:v>22</c:v>
                </c:pt>
                <c:pt idx="177">
                  <c:v>22</c:v>
                </c:pt>
                <c:pt idx="178">
                  <c:v>16</c:v>
                </c:pt>
                <c:pt idx="179">
                  <c:v>22</c:v>
                </c:pt>
                <c:pt idx="180">
                  <c:v>15</c:v>
                </c:pt>
                <c:pt idx="181">
                  <c:v>17</c:v>
                </c:pt>
                <c:pt idx="182">
                  <c:v>17</c:v>
                </c:pt>
                <c:pt idx="183">
                  <c:v>16</c:v>
                </c:pt>
                <c:pt idx="184">
                  <c:v>16</c:v>
                </c:pt>
                <c:pt idx="185">
                  <c:v>15</c:v>
                </c:pt>
                <c:pt idx="186">
                  <c:v>13</c:v>
                </c:pt>
                <c:pt idx="187">
                  <c:v>15</c:v>
                </c:pt>
                <c:pt idx="188">
                  <c:v>17</c:v>
                </c:pt>
                <c:pt idx="189">
                  <c:v>14</c:v>
                </c:pt>
                <c:pt idx="190">
                  <c:v>16</c:v>
                </c:pt>
                <c:pt idx="19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D-4B54-AB5E-30902314B69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highway-mpg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Sheet1!$C$2:$C$193</c:f>
              <c:numCache>
                <c:formatCode>General</c:formatCode>
                <c:ptCount val="192"/>
                <c:pt idx="0">
                  <c:v>36</c:v>
                </c:pt>
                <c:pt idx="1">
                  <c:v>53</c:v>
                </c:pt>
                <c:pt idx="2">
                  <c:v>31</c:v>
                </c:pt>
                <c:pt idx="3">
                  <c:v>39</c:v>
                </c:pt>
                <c:pt idx="4">
                  <c:v>41</c:v>
                </c:pt>
                <c:pt idx="5">
                  <c:v>42</c:v>
                </c:pt>
                <c:pt idx="6">
                  <c:v>37</c:v>
                </c:pt>
                <c:pt idx="7">
                  <c:v>41</c:v>
                </c:pt>
                <c:pt idx="8">
                  <c:v>41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43</c:v>
                </c:pt>
                <c:pt idx="13">
                  <c:v>38</c:v>
                </c:pt>
                <c:pt idx="14">
                  <c:v>38</c:v>
                </c:pt>
                <c:pt idx="15">
                  <c:v>54</c:v>
                </c:pt>
                <c:pt idx="16">
                  <c:v>38</c:v>
                </c:pt>
                <c:pt idx="17">
                  <c:v>34</c:v>
                </c:pt>
                <c:pt idx="18">
                  <c:v>43</c:v>
                </c:pt>
                <c:pt idx="19">
                  <c:v>37</c:v>
                </c:pt>
                <c:pt idx="20">
                  <c:v>38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  <c:pt idx="24">
                  <c:v>29</c:v>
                </c:pt>
                <c:pt idx="25">
                  <c:v>38</c:v>
                </c:pt>
                <c:pt idx="26">
                  <c:v>37</c:v>
                </c:pt>
                <c:pt idx="27">
                  <c:v>38</c:v>
                </c:pt>
                <c:pt idx="28">
                  <c:v>37</c:v>
                </c:pt>
                <c:pt idx="29">
                  <c:v>37</c:v>
                </c:pt>
                <c:pt idx="30">
                  <c:v>32</c:v>
                </c:pt>
                <c:pt idx="31">
                  <c:v>31</c:v>
                </c:pt>
                <c:pt idx="32">
                  <c:v>50</c:v>
                </c:pt>
                <c:pt idx="33">
                  <c:v>37</c:v>
                </c:pt>
                <c:pt idx="34">
                  <c:v>34</c:v>
                </c:pt>
                <c:pt idx="35">
                  <c:v>37</c:v>
                </c:pt>
                <c:pt idx="36">
                  <c:v>34</c:v>
                </c:pt>
                <c:pt idx="37">
                  <c:v>37</c:v>
                </c:pt>
                <c:pt idx="38">
                  <c:v>37</c:v>
                </c:pt>
                <c:pt idx="39">
                  <c:v>38</c:v>
                </c:pt>
                <c:pt idx="40">
                  <c:v>32</c:v>
                </c:pt>
                <c:pt idx="41">
                  <c:v>37</c:v>
                </c:pt>
                <c:pt idx="42">
                  <c:v>31</c:v>
                </c:pt>
                <c:pt idx="43">
                  <c:v>38</c:v>
                </c:pt>
                <c:pt idx="44">
                  <c:v>38</c:v>
                </c:pt>
                <c:pt idx="45">
                  <c:v>30</c:v>
                </c:pt>
                <c:pt idx="46">
                  <c:v>47</c:v>
                </c:pt>
                <c:pt idx="47">
                  <c:v>33</c:v>
                </c:pt>
                <c:pt idx="48">
                  <c:v>46</c:v>
                </c:pt>
                <c:pt idx="49">
                  <c:v>47</c:v>
                </c:pt>
                <c:pt idx="50">
                  <c:v>37</c:v>
                </c:pt>
                <c:pt idx="51">
                  <c:v>32</c:v>
                </c:pt>
                <c:pt idx="52">
                  <c:v>36</c:v>
                </c:pt>
                <c:pt idx="53">
                  <c:v>30</c:v>
                </c:pt>
                <c:pt idx="54">
                  <c:v>30</c:v>
                </c:pt>
                <c:pt idx="55">
                  <c:v>34</c:v>
                </c:pt>
                <c:pt idx="56">
                  <c:v>46</c:v>
                </c:pt>
                <c:pt idx="57">
                  <c:v>37</c:v>
                </c:pt>
                <c:pt idx="58">
                  <c:v>29</c:v>
                </c:pt>
                <c:pt idx="59">
                  <c:v>34</c:v>
                </c:pt>
                <c:pt idx="60">
                  <c:v>32</c:v>
                </c:pt>
                <c:pt idx="61">
                  <c:v>34</c:v>
                </c:pt>
                <c:pt idx="62">
                  <c:v>34</c:v>
                </c:pt>
                <c:pt idx="63">
                  <c:v>37</c:v>
                </c:pt>
                <c:pt idx="64">
                  <c:v>34</c:v>
                </c:pt>
                <c:pt idx="65">
                  <c:v>30</c:v>
                </c:pt>
                <c:pt idx="66">
                  <c:v>32</c:v>
                </c:pt>
                <c:pt idx="67">
                  <c:v>34</c:v>
                </c:pt>
                <c:pt idx="68">
                  <c:v>32</c:v>
                </c:pt>
                <c:pt idx="69">
                  <c:v>30</c:v>
                </c:pt>
                <c:pt idx="70">
                  <c:v>32</c:v>
                </c:pt>
                <c:pt idx="71">
                  <c:v>33</c:v>
                </c:pt>
                <c:pt idx="72">
                  <c:v>32</c:v>
                </c:pt>
                <c:pt idx="73">
                  <c:v>30</c:v>
                </c:pt>
                <c:pt idx="74">
                  <c:v>30</c:v>
                </c:pt>
                <c:pt idx="75">
                  <c:v>34</c:v>
                </c:pt>
                <c:pt idx="76">
                  <c:v>34</c:v>
                </c:pt>
                <c:pt idx="77">
                  <c:v>33</c:v>
                </c:pt>
                <c:pt idx="78">
                  <c:v>25</c:v>
                </c:pt>
                <c:pt idx="79">
                  <c:v>34</c:v>
                </c:pt>
                <c:pt idx="80">
                  <c:v>30</c:v>
                </c:pt>
                <c:pt idx="81">
                  <c:v>30</c:v>
                </c:pt>
                <c:pt idx="82">
                  <c:v>29</c:v>
                </c:pt>
                <c:pt idx="83">
                  <c:v>42</c:v>
                </c:pt>
                <c:pt idx="84">
                  <c:v>29</c:v>
                </c:pt>
                <c:pt idx="85">
                  <c:v>34</c:v>
                </c:pt>
                <c:pt idx="86">
                  <c:v>30</c:v>
                </c:pt>
                <c:pt idx="87">
                  <c:v>30</c:v>
                </c:pt>
                <c:pt idx="88">
                  <c:v>32</c:v>
                </c:pt>
                <c:pt idx="89">
                  <c:v>29</c:v>
                </c:pt>
                <c:pt idx="90">
                  <c:v>32</c:v>
                </c:pt>
                <c:pt idx="91">
                  <c:v>30</c:v>
                </c:pt>
                <c:pt idx="92">
                  <c:v>32</c:v>
                </c:pt>
                <c:pt idx="93">
                  <c:v>31</c:v>
                </c:pt>
                <c:pt idx="94">
                  <c:v>32</c:v>
                </c:pt>
                <c:pt idx="95">
                  <c:v>33</c:v>
                </c:pt>
                <c:pt idx="96">
                  <c:v>31</c:v>
                </c:pt>
                <c:pt idx="97">
                  <c:v>32</c:v>
                </c:pt>
                <c:pt idx="98">
                  <c:v>33</c:v>
                </c:pt>
                <c:pt idx="99">
                  <c:v>42</c:v>
                </c:pt>
                <c:pt idx="100">
                  <c:v>32</c:v>
                </c:pt>
                <c:pt idx="101">
                  <c:v>29</c:v>
                </c:pt>
                <c:pt idx="102">
                  <c:v>30</c:v>
                </c:pt>
                <c:pt idx="103">
                  <c:v>32</c:v>
                </c:pt>
                <c:pt idx="104">
                  <c:v>32</c:v>
                </c:pt>
                <c:pt idx="105">
                  <c:v>29</c:v>
                </c:pt>
                <c:pt idx="106">
                  <c:v>30</c:v>
                </c:pt>
                <c:pt idx="107">
                  <c:v>29</c:v>
                </c:pt>
                <c:pt idx="108">
                  <c:v>23</c:v>
                </c:pt>
                <c:pt idx="109">
                  <c:v>28</c:v>
                </c:pt>
                <c:pt idx="110">
                  <c:v>24</c:v>
                </c:pt>
                <c:pt idx="111">
                  <c:v>28</c:v>
                </c:pt>
                <c:pt idx="112">
                  <c:v>31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28</c:v>
                </c:pt>
                <c:pt idx="117">
                  <c:v>28</c:v>
                </c:pt>
                <c:pt idx="118">
                  <c:v>24</c:v>
                </c:pt>
                <c:pt idx="119">
                  <c:v>33</c:v>
                </c:pt>
                <c:pt idx="120">
                  <c:v>24</c:v>
                </c:pt>
                <c:pt idx="121">
                  <c:v>28</c:v>
                </c:pt>
                <c:pt idx="122">
                  <c:v>27</c:v>
                </c:pt>
                <c:pt idx="123">
                  <c:v>22</c:v>
                </c:pt>
                <c:pt idx="124">
                  <c:v>25</c:v>
                </c:pt>
                <c:pt idx="125">
                  <c:v>38</c:v>
                </c:pt>
                <c:pt idx="126">
                  <c:v>25</c:v>
                </c:pt>
                <c:pt idx="127">
                  <c:v>30</c:v>
                </c:pt>
                <c:pt idx="128">
                  <c:v>22</c:v>
                </c:pt>
                <c:pt idx="129">
                  <c:v>24</c:v>
                </c:pt>
                <c:pt idx="130">
                  <c:v>24</c:v>
                </c:pt>
                <c:pt idx="131">
                  <c:v>28</c:v>
                </c:pt>
                <c:pt idx="132">
                  <c:v>25</c:v>
                </c:pt>
                <c:pt idx="133">
                  <c:v>28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28</c:v>
                </c:pt>
                <c:pt idx="138">
                  <c:v>24</c:v>
                </c:pt>
                <c:pt idx="139">
                  <c:v>29</c:v>
                </c:pt>
                <c:pt idx="140">
                  <c:v>27</c:v>
                </c:pt>
                <c:pt idx="141">
                  <c:v>26</c:v>
                </c:pt>
                <c:pt idx="142">
                  <c:v>24</c:v>
                </c:pt>
                <c:pt idx="143">
                  <c:v>28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28</c:v>
                </c:pt>
                <c:pt idx="148">
                  <c:v>33</c:v>
                </c:pt>
                <c:pt idx="149">
                  <c:v>29</c:v>
                </c:pt>
                <c:pt idx="150">
                  <c:v>25</c:v>
                </c:pt>
                <c:pt idx="151">
                  <c:v>25</c:v>
                </c:pt>
                <c:pt idx="152">
                  <c:v>22</c:v>
                </c:pt>
                <c:pt idx="153">
                  <c:v>30</c:v>
                </c:pt>
                <c:pt idx="154">
                  <c:v>25</c:v>
                </c:pt>
                <c:pt idx="155">
                  <c:v>33</c:v>
                </c:pt>
                <c:pt idx="156">
                  <c:v>24</c:v>
                </c:pt>
                <c:pt idx="157">
                  <c:v>26</c:v>
                </c:pt>
                <c:pt idx="158">
                  <c:v>27</c:v>
                </c:pt>
                <c:pt idx="159">
                  <c:v>39</c:v>
                </c:pt>
                <c:pt idx="160">
                  <c:v>25</c:v>
                </c:pt>
                <c:pt idx="161">
                  <c:v>22</c:v>
                </c:pt>
                <c:pt idx="162">
                  <c:v>26</c:v>
                </c:pt>
                <c:pt idx="163">
                  <c:v>25</c:v>
                </c:pt>
                <c:pt idx="164">
                  <c:v>22</c:v>
                </c:pt>
                <c:pt idx="165">
                  <c:v>25</c:v>
                </c:pt>
                <c:pt idx="166">
                  <c:v>23</c:v>
                </c:pt>
                <c:pt idx="167">
                  <c:v>28</c:v>
                </c:pt>
                <c:pt idx="168">
                  <c:v>28</c:v>
                </c:pt>
                <c:pt idx="169">
                  <c:v>23</c:v>
                </c:pt>
                <c:pt idx="170">
                  <c:v>27</c:v>
                </c:pt>
                <c:pt idx="171">
                  <c:v>27</c:v>
                </c:pt>
                <c:pt idx="172">
                  <c:v>25</c:v>
                </c:pt>
                <c:pt idx="173">
                  <c:v>20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22</c:v>
                </c:pt>
                <c:pt idx="179">
                  <c:v>25</c:v>
                </c:pt>
                <c:pt idx="180">
                  <c:v>19</c:v>
                </c:pt>
                <c:pt idx="181">
                  <c:v>25</c:v>
                </c:pt>
                <c:pt idx="182">
                  <c:v>25</c:v>
                </c:pt>
                <c:pt idx="183">
                  <c:v>18</c:v>
                </c:pt>
                <c:pt idx="184">
                  <c:v>18</c:v>
                </c:pt>
                <c:pt idx="185">
                  <c:v>19</c:v>
                </c:pt>
                <c:pt idx="186">
                  <c:v>17</c:v>
                </c:pt>
                <c:pt idx="187">
                  <c:v>20</c:v>
                </c:pt>
                <c:pt idx="188">
                  <c:v>25</c:v>
                </c:pt>
                <c:pt idx="189">
                  <c:v>16</c:v>
                </c:pt>
                <c:pt idx="190">
                  <c:v>22</c:v>
                </c:pt>
                <c:pt idx="19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2D-4B54-AB5E-30902314B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364543"/>
        <c:axId val="2103362623"/>
      </c:lineChart>
      <c:catAx>
        <c:axId val="21033645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362623"/>
        <c:crosses val="autoZero"/>
        <c:auto val="1"/>
        <c:lblAlgn val="ctr"/>
        <c:lblOffset val="100"/>
        <c:noMultiLvlLbl val="0"/>
      </c:catAx>
      <c:valAx>
        <c:axId val="210336262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36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2800"/>
              <a:t>price comapred</a:t>
            </a:r>
            <a:r>
              <a:rPr lang="en-IN" sz="2800" baseline="0"/>
              <a:t> to horsepower</a:t>
            </a:r>
          </a:p>
        </c:rich>
      </c:tx>
      <c:layout>
        <c:manualLayout>
          <c:xMode val="edge"/>
          <c:yMode val="edge"/>
          <c:x val="0.22197010527872083"/>
          <c:y val="1.02508132036664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price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Sheet1!$D$2:$D$193</c:f>
              <c:numCache>
                <c:formatCode>General</c:formatCode>
                <c:ptCount val="192"/>
                <c:pt idx="0">
                  <c:v>5118</c:v>
                </c:pt>
                <c:pt idx="1">
                  <c:v>5151</c:v>
                </c:pt>
                <c:pt idx="2">
                  <c:v>5195</c:v>
                </c:pt>
                <c:pt idx="3">
                  <c:v>5348</c:v>
                </c:pt>
                <c:pt idx="4">
                  <c:v>5389</c:v>
                </c:pt>
                <c:pt idx="5">
                  <c:v>5399</c:v>
                </c:pt>
                <c:pt idx="6">
                  <c:v>5499</c:v>
                </c:pt>
                <c:pt idx="7">
                  <c:v>5572</c:v>
                </c:pt>
                <c:pt idx="8">
                  <c:v>5572</c:v>
                </c:pt>
                <c:pt idx="9">
                  <c:v>6095</c:v>
                </c:pt>
                <c:pt idx="10">
                  <c:v>6189</c:v>
                </c:pt>
                <c:pt idx="11">
                  <c:v>6229</c:v>
                </c:pt>
                <c:pt idx="12">
                  <c:v>6295</c:v>
                </c:pt>
                <c:pt idx="13">
                  <c:v>6338</c:v>
                </c:pt>
                <c:pt idx="14">
                  <c:v>6377</c:v>
                </c:pt>
                <c:pt idx="15">
                  <c:v>6479</c:v>
                </c:pt>
                <c:pt idx="16">
                  <c:v>6488</c:v>
                </c:pt>
                <c:pt idx="17">
                  <c:v>6529</c:v>
                </c:pt>
                <c:pt idx="18">
                  <c:v>6575</c:v>
                </c:pt>
                <c:pt idx="19">
                  <c:v>6649</c:v>
                </c:pt>
                <c:pt idx="20">
                  <c:v>6669</c:v>
                </c:pt>
                <c:pt idx="21">
                  <c:v>6692</c:v>
                </c:pt>
                <c:pt idx="22">
                  <c:v>6692</c:v>
                </c:pt>
                <c:pt idx="23">
                  <c:v>6695</c:v>
                </c:pt>
                <c:pt idx="24">
                  <c:v>6785</c:v>
                </c:pt>
                <c:pt idx="25">
                  <c:v>6795</c:v>
                </c:pt>
                <c:pt idx="26">
                  <c:v>6849</c:v>
                </c:pt>
                <c:pt idx="27">
                  <c:v>6855</c:v>
                </c:pt>
                <c:pt idx="28">
                  <c:v>6918</c:v>
                </c:pt>
                <c:pt idx="29">
                  <c:v>6938</c:v>
                </c:pt>
                <c:pt idx="30">
                  <c:v>6989</c:v>
                </c:pt>
                <c:pt idx="31">
                  <c:v>7053</c:v>
                </c:pt>
                <c:pt idx="32">
                  <c:v>7099</c:v>
                </c:pt>
                <c:pt idx="33">
                  <c:v>7126</c:v>
                </c:pt>
                <c:pt idx="34">
                  <c:v>7129</c:v>
                </c:pt>
                <c:pt idx="35">
                  <c:v>7198</c:v>
                </c:pt>
                <c:pt idx="36">
                  <c:v>7295</c:v>
                </c:pt>
                <c:pt idx="37">
                  <c:v>7299</c:v>
                </c:pt>
                <c:pt idx="38">
                  <c:v>7349</c:v>
                </c:pt>
                <c:pt idx="39">
                  <c:v>7395</c:v>
                </c:pt>
                <c:pt idx="40">
                  <c:v>7463</c:v>
                </c:pt>
                <c:pt idx="41">
                  <c:v>7499</c:v>
                </c:pt>
                <c:pt idx="42">
                  <c:v>7603</c:v>
                </c:pt>
                <c:pt idx="43">
                  <c:v>7609</c:v>
                </c:pt>
                <c:pt idx="44">
                  <c:v>7609</c:v>
                </c:pt>
                <c:pt idx="45">
                  <c:v>7689</c:v>
                </c:pt>
                <c:pt idx="46">
                  <c:v>7738</c:v>
                </c:pt>
                <c:pt idx="47">
                  <c:v>7775</c:v>
                </c:pt>
                <c:pt idx="48">
                  <c:v>7775</c:v>
                </c:pt>
                <c:pt idx="49">
                  <c:v>7788</c:v>
                </c:pt>
                <c:pt idx="50">
                  <c:v>7799</c:v>
                </c:pt>
                <c:pt idx="51">
                  <c:v>7898</c:v>
                </c:pt>
                <c:pt idx="52">
                  <c:v>7898</c:v>
                </c:pt>
                <c:pt idx="53">
                  <c:v>7957</c:v>
                </c:pt>
                <c:pt idx="54">
                  <c:v>7957</c:v>
                </c:pt>
                <c:pt idx="55">
                  <c:v>7975</c:v>
                </c:pt>
                <c:pt idx="56">
                  <c:v>7995</c:v>
                </c:pt>
                <c:pt idx="57">
                  <c:v>7999</c:v>
                </c:pt>
                <c:pt idx="58">
                  <c:v>8013</c:v>
                </c:pt>
                <c:pt idx="59">
                  <c:v>8058</c:v>
                </c:pt>
                <c:pt idx="60">
                  <c:v>8189</c:v>
                </c:pt>
                <c:pt idx="61">
                  <c:v>8195</c:v>
                </c:pt>
                <c:pt idx="62">
                  <c:v>8238</c:v>
                </c:pt>
                <c:pt idx="63">
                  <c:v>8249</c:v>
                </c:pt>
                <c:pt idx="64">
                  <c:v>8358</c:v>
                </c:pt>
                <c:pt idx="65">
                  <c:v>8449</c:v>
                </c:pt>
                <c:pt idx="66">
                  <c:v>8495</c:v>
                </c:pt>
                <c:pt idx="67">
                  <c:v>8495</c:v>
                </c:pt>
                <c:pt idx="68">
                  <c:v>8499</c:v>
                </c:pt>
                <c:pt idx="69">
                  <c:v>8558</c:v>
                </c:pt>
                <c:pt idx="70">
                  <c:v>8778</c:v>
                </c:pt>
                <c:pt idx="71">
                  <c:v>8845</c:v>
                </c:pt>
                <c:pt idx="72">
                  <c:v>8845</c:v>
                </c:pt>
                <c:pt idx="73">
                  <c:v>8921</c:v>
                </c:pt>
                <c:pt idx="74">
                  <c:v>8921</c:v>
                </c:pt>
                <c:pt idx="75">
                  <c:v>8948</c:v>
                </c:pt>
                <c:pt idx="76">
                  <c:v>8949</c:v>
                </c:pt>
                <c:pt idx="77">
                  <c:v>9095</c:v>
                </c:pt>
                <c:pt idx="78">
                  <c:v>9233</c:v>
                </c:pt>
                <c:pt idx="79">
                  <c:v>9258</c:v>
                </c:pt>
                <c:pt idx="80">
                  <c:v>9279</c:v>
                </c:pt>
                <c:pt idx="81">
                  <c:v>9279</c:v>
                </c:pt>
                <c:pt idx="82">
                  <c:v>9298</c:v>
                </c:pt>
                <c:pt idx="83">
                  <c:v>9495</c:v>
                </c:pt>
                <c:pt idx="84">
                  <c:v>9538</c:v>
                </c:pt>
                <c:pt idx="85">
                  <c:v>9549</c:v>
                </c:pt>
                <c:pt idx="86">
                  <c:v>9639</c:v>
                </c:pt>
                <c:pt idx="87">
                  <c:v>9959</c:v>
                </c:pt>
                <c:pt idx="88">
                  <c:v>9960</c:v>
                </c:pt>
                <c:pt idx="89">
                  <c:v>9980</c:v>
                </c:pt>
                <c:pt idx="90">
                  <c:v>9988</c:v>
                </c:pt>
                <c:pt idx="91">
                  <c:v>9989</c:v>
                </c:pt>
                <c:pt idx="92">
                  <c:v>9995</c:v>
                </c:pt>
                <c:pt idx="93">
                  <c:v>10198</c:v>
                </c:pt>
                <c:pt idx="94">
                  <c:v>10245</c:v>
                </c:pt>
                <c:pt idx="95">
                  <c:v>10295</c:v>
                </c:pt>
                <c:pt idx="96">
                  <c:v>10345</c:v>
                </c:pt>
                <c:pt idx="97">
                  <c:v>10595</c:v>
                </c:pt>
                <c:pt idx="98">
                  <c:v>10698</c:v>
                </c:pt>
                <c:pt idx="99">
                  <c:v>10795</c:v>
                </c:pt>
                <c:pt idx="100">
                  <c:v>10898</c:v>
                </c:pt>
                <c:pt idx="101">
                  <c:v>11048</c:v>
                </c:pt>
                <c:pt idx="102">
                  <c:v>11199</c:v>
                </c:pt>
                <c:pt idx="103">
                  <c:v>11245</c:v>
                </c:pt>
                <c:pt idx="104">
                  <c:v>11248</c:v>
                </c:pt>
                <c:pt idx="105">
                  <c:v>11259</c:v>
                </c:pt>
                <c:pt idx="106">
                  <c:v>11549</c:v>
                </c:pt>
                <c:pt idx="107">
                  <c:v>11595</c:v>
                </c:pt>
                <c:pt idx="108">
                  <c:v>11694</c:v>
                </c:pt>
                <c:pt idx="109">
                  <c:v>11850</c:v>
                </c:pt>
                <c:pt idx="110">
                  <c:v>11900</c:v>
                </c:pt>
                <c:pt idx="111">
                  <c:v>12170</c:v>
                </c:pt>
                <c:pt idx="112">
                  <c:v>12290</c:v>
                </c:pt>
                <c:pt idx="113">
                  <c:v>12440</c:v>
                </c:pt>
                <c:pt idx="114">
                  <c:v>12629</c:v>
                </c:pt>
                <c:pt idx="115">
                  <c:v>12764</c:v>
                </c:pt>
                <c:pt idx="116">
                  <c:v>12940</c:v>
                </c:pt>
                <c:pt idx="117">
                  <c:v>12945</c:v>
                </c:pt>
                <c:pt idx="118">
                  <c:v>12964</c:v>
                </c:pt>
                <c:pt idx="119">
                  <c:v>13200</c:v>
                </c:pt>
                <c:pt idx="120">
                  <c:v>13295</c:v>
                </c:pt>
                <c:pt idx="121">
                  <c:v>13415</c:v>
                </c:pt>
                <c:pt idx="122">
                  <c:v>13495</c:v>
                </c:pt>
                <c:pt idx="123">
                  <c:v>13499</c:v>
                </c:pt>
                <c:pt idx="124">
                  <c:v>13499</c:v>
                </c:pt>
                <c:pt idx="125">
                  <c:v>13845</c:v>
                </c:pt>
                <c:pt idx="126">
                  <c:v>13860</c:v>
                </c:pt>
                <c:pt idx="127">
                  <c:v>13950</c:v>
                </c:pt>
                <c:pt idx="128">
                  <c:v>14399</c:v>
                </c:pt>
                <c:pt idx="129">
                  <c:v>14489</c:v>
                </c:pt>
                <c:pt idx="130">
                  <c:v>14869</c:v>
                </c:pt>
                <c:pt idx="131">
                  <c:v>15040</c:v>
                </c:pt>
                <c:pt idx="132">
                  <c:v>15250</c:v>
                </c:pt>
                <c:pt idx="133">
                  <c:v>15510</c:v>
                </c:pt>
                <c:pt idx="134">
                  <c:v>15580</c:v>
                </c:pt>
                <c:pt idx="135">
                  <c:v>15690</c:v>
                </c:pt>
                <c:pt idx="136">
                  <c:v>15750</c:v>
                </c:pt>
                <c:pt idx="137">
                  <c:v>15985</c:v>
                </c:pt>
                <c:pt idx="138">
                  <c:v>15998</c:v>
                </c:pt>
                <c:pt idx="139">
                  <c:v>16430</c:v>
                </c:pt>
                <c:pt idx="140">
                  <c:v>16500</c:v>
                </c:pt>
                <c:pt idx="141">
                  <c:v>16500</c:v>
                </c:pt>
                <c:pt idx="142">
                  <c:v>16503</c:v>
                </c:pt>
                <c:pt idx="143">
                  <c:v>16515</c:v>
                </c:pt>
                <c:pt idx="144">
                  <c:v>16558</c:v>
                </c:pt>
                <c:pt idx="145">
                  <c:v>16630</c:v>
                </c:pt>
                <c:pt idx="146">
                  <c:v>16695</c:v>
                </c:pt>
                <c:pt idx="147">
                  <c:v>16845</c:v>
                </c:pt>
                <c:pt idx="148">
                  <c:v>16900</c:v>
                </c:pt>
                <c:pt idx="149">
                  <c:v>16925</c:v>
                </c:pt>
                <c:pt idx="150">
                  <c:v>17075</c:v>
                </c:pt>
                <c:pt idx="151">
                  <c:v>17199</c:v>
                </c:pt>
                <c:pt idx="152">
                  <c:v>17450</c:v>
                </c:pt>
                <c:pt idx="153">
                  <c:v>17669</c:v>
                </c:pt>
                <c:pt idx="154">
                  <c:v>17710</c:v>
                </c:pt>
                <c:pt idx="155">
                  <c:v>17950</c:v>
                </c:pt>
                <c:pt idx="156">
                  <c:v>18150</c:v>
                </c:pt>
                <c:pt idx="157">
                  <c:v>18150</c:v>
                </c:pt>
                <c:pt idx="158">
                  <c:v>18280</c:v>
                </c:pt>
                <c:pt idx="159">
                  <c:v>18344</c:v>
                </c:pt>
                <c:pt idx="160">
                  <c:v>18399</c:v>
                </c:pt>
                <c:pt idx="161">
                  <c:v>18420</c:v>
                </c:pt>
                <c:pt idx="162">
                  <c:v>18620</c:v>
                </c:pt>
                <c:pt idx="163">
                  <c:v>18920</c:v>
                </c:pt>
                <c:pt idx="164">
                  <c:v>18950</c:v>
                </c:pt>
                <c:pt idx="165">
                  <c:v>19045</c:v>
                </c:pt>
                <c:pt idx="166">
                  <c:v>19699</c:v>
                </c:pt>
                <c:pt idx="167">
                  <c:v>20970</c:v>
                </c:pt>
                <c:pt idx="168">
                  <c:v>21105</c:v>
                </c:pt>
                <c:pt idx="169">
                  <c:v>21485</c:v>
                </c:pt>
                <c:pt idx="170">
                  <c:v>22018</c:v>
                </c:pt>
                <c:pt idx="171">
                  <c:v>22470</c:v>
                </c:pt>
                <c:pt idx="172">
                  <c:v>22625</c:v>
                </c:pt>
                <c:pt idx="173">
                  <c:v>23875</c:v>
                </c:pt>
                <c:pt idx="174">
                  <c:v>24565</c:v>
                </c:pt>
                <c:pt idx="175">
                  <c:v>25552</c:v>
                </c:pt>
                <c:pt idx="176">
                  <c:v>28176</c:v>
                </c:pt>
                <c:pt idx="177">
                  <c:v>28248</c:v>
                </c:pt>
                <c:pt idx="178">
                  <c:v>30760</c:v>
                </c:pt>
                <c:pt idx="179">
                  <c:v>31600</c:v>
                </c:pt>
                <c:pt idx="180">
                  <c:v>32250</c:v>
                </c:pt>
                <c:pt idx="181">
                  <c:v>32528</c:v>
                </c:pt>
                <c:pt idx="182">
                  <c:v>34028</c:v>
                </c:pt>
                <c:pt idx="183">
                  <c:v>34184</c:v>
                </c:pt>
                <c:pt idx="184">
                  <c:v>35056</c:v>
                </c:pt>
                <c:pt idx="185">
                  <c:v>35550</c:v>
                </c:pt>
                <c:pt idx="186">
                  <c:v>36000</c:v>
                </c:pt>
                <c:pt idx="187">
                  <c:v>36880</c:v>
                </c:pt>
                <c:pt idx="188">
                  <c:v>37028</c:v>
                </c:pt>
                <c:pt idx="189">
                  <c:v>40960</c:v>
                </c:pt>
                <c:pt idx="190">
                  <c:v>41315</c:v>
                </c:pt>
                <c:pt idx="191">
                  <c:v>45400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9-4A38-B0EF-7BB5D576E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6516351"/>
        <c:axId val="1826517791"/>
      </c:barChart>
      <c:lineChart>
        <c:grouping val="standar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horsepower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Sheet1!$E$2:$E$193</c:f>
              <c:numCache>
                <c:formatCode>General</c:formatCode>
                <c:ptCount val="192"/>
                <c:pt idx="0">
                  <c:v>69</c:v>
                </c:pt>
                <c:pt idx="1">
                  <c:v>48</c:v>
                </c:pt>
                <c:pt idx="2">
                  <c:v>68</c:v>
                </c:pt>
                <c:pt idx="3">
                  <c:v>62</c:v>
                </c:pt>
                <c:pt idx="4">
                  <c:v>68</c:v>
                </c:pt>
                <c:pt idx="5">
                  <c:v>60</c:v>
                </c:pt>
                <c:pt idx="6">
                  <c:v>69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70</c:v>
                </c:pt>
                <c:pt idx="13">
                  <c:v>62</c:v>
                </c:pt>
                <c:pt idx="14">
                  <c:v>68</c:v>
                </c:pt>
                <c:pt idx="15">
                  <c:v>58</c:v>
                </c:pt>
                <c:pt idx="16">
                  <c:v>62</c:v>
                </c:pt>
                <c:pt idx="17">
                  <c:v>76</c:v>
                </c:pt>
                <c:pt idx="18">
                  <c:v>70</c:v>
                </c:pt>
                <c:pt idx="19">
                  <c:v>69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78</c:v>
                </c:pt>
                <c:pt idx="25">
                  <c:v>68</c:v>
                </c:pt>
                <c:pt idx="26">
                  <c:v>69</c:v>
                </c:pt>
                <c:pt idx="27">
                  <c:v>76</c:v>
                </c:pt>
                <c:pt idx="28">
                  <c:v>62</c:v>
                </c:pt>
                <c:pt idx="29">
                  <c:v>70</c:v>
                </c:pt>
                <c:pt idx="30">
                  <c:v>88</c:v>
                </c:pt>
                <c:pt idx="31">
                  <c:v>73</c:v>
                </c:pt>
                <c:pt idx="32">
                  <c:v>55</c:v>
                </c:pt>
                <c:pt idx="33">
                  <c:v>82</c:v>
                </c:pt>
                <c:pt idx="34">
                  <c:v>76</c:v>
                </c:pt>
                <c:pt idx="35">
                  <c:v>70</c:v>
                </c:pt>
                <c:pt idx="36">
                  <c:v>76</c:v>
                </c:pt>
                <c:pt idx="37">
                  <c:v>69</c:v>
                </c:pt>
                <c:pt idx="38">
                  <c:v>69</c:v>
                </c:pt>
                <c:pt idx="39">
                  <c:v>68</c:v>
                </c:pt>
                <c:pt idx="40">
                  <c:v>82</c:v>
                </c:pt>
                <c:pt idx="41">
                  <c:v>69</c:v>
                </c:pt>
                <c:pt idx="42">
                  <c:v>73</c:v>
                </c:pt>
                <c:pt idx="43">
                  <c:v>68</c:v>
                </c:pt>
                <c:pt idx="44">
                  <c:v>68</c:v>
                </c:pt>
                <c:pt idx="45">
                  <c:v>102</c:v>
                </c:pt>
                <c:pt idx="46">
                  <c:v>70</c:v>
                </c:pt>
                <c:pt idx="47">
                  <c:v>82</c:v>
                </c:pt>
                <c:pt idx="48">
                  <c:v>52</c:v>
                </c:pt>
                <c:pt idx="49">
                  <c:v>56</c:v>
                </c:pt>
                <c:pt idx="50">
                  <c:v>69</c:v>
                </c:pt>
                <c:pt idx="51">
                  <c:v>62</c:v>
                </c:pt>
                <c:pt idx="52">
                  <c:v>56</c:v>
                </c:pt>
                <c:pt idx="53">
                  <c:v>102</c:v>
                </c:pt>
                <c:pt idx="54">
                  <c:v>102</c:v>
                </c:pt>
                <c:pt idx="55">
                  <c:v>85</c:v>
                </c:pt>
                <c:pt idx="56">
                  <c:v>52</c:v>
                </c:pt>
                <c:pt idx="57">
                  <c:v>69</c:v>
                </c:pt>
                <c:pt idx="58">
                  <c:v>82</c:v>
                </c:pt>
                <c:pt idx="59">
                  <c:v>70</c:v>
                </c:pt>
                <c:pt idx="60">
                  <c:v>88</c:v>
                </c:pt>
                <c:pt idx="61">
                  <c:v>85</c:v>
                </c:pt>
                <c:pt idx="62">
                  <c:v>70</c:v>
                </c:pt>
                <c:pt idx="63">
                  <c:v>69</c:v>
                </c:pt>
                <c:pt idx="64">
                  <c:v>70</c:v>
                </c:pt>
                <c:pt idx="65">
                  <c:v>116</c:v>
                </c:pt>
                <c:pt idx="66">
                  <c:v>84</c:v>
                </c:pt>
                <c:pt idx="67">
                  <c:v>85</c:v>
                </c:pt>
                <c:pt idx="68">
                  <c:v>88</c:v>
                </c:pt>
                <c:pt idx="69">
                  <c:v>102</c:v>
                </c:pt>
                <c:pt idx="70">
                  <c:v>62</c:v>
                </c:pt>
                <c:pt idx="71">
                  <c:v>86</c:v>
                </c:pt>
                <c:pt idx="72">
                  <c:v>84</c:v>
                </c:pt>
                <c:pt idx="73">
                  <c:v>88</c:v>
                </c:pt>
                <c:pt idx="74">
                  <c:v>88</c:v>
                </c:pt>
                <c:pt idx="75">
                  <c:v>92</c:v>
                </c:pt>
                <c:pt idx="76">
                  <c:v>97</c:v>
                </c:pt>
                <c:pt idx="77">
                  <c:v>86</c:v>
                </c:pt>
                <c:pt idx="78">
                  <c:v>82</c:v>
                </c:pt>
                <c:pt idx="79">
                  <c:v>70</c:v>
                </c:pt>
                <c:pt idx="80">
                  <c:v>116</c:v>
                </c:pt>
                <c:pt idx="81">
                  <c:v>116</c:v>
                </c:pt>
                <c:pt idx="82">
                  <c:v>112</c:v>
                </c:pt>
                <c:pt idx="83">
                  <c:v>68</c:v>
                </c:pt>
                <c:pt idx="84">
                  <c:v>112</c:v>
                </c:pt>
                <c:pt idx="85">
                  <c:v>97</c:v>
                </c:pt>
                <c:pt idx="86">
                  <c:v>116</c:v>
                </c:pt>
                <c:pt idx="87">
                  <c:v>116</c:v>
                </c:pt>
                <c:pt idx="88">
                  <c:v>94</c:v>
                </c:pt>
                <c:pt idx="89">
                  <c:v>90</c:v>
                </c:pt>
                <c:pt idx="90">
                  <c:v>92</c:v>
                </c:pt>
                <c:pt idx="91">
                  <c:v>116</c:v>
                </c:pt>
                <c:pt idx="92">
                  <c:v>100</c:v>
                </c:pt>
                <c:pt idx="93">
                  <c:v>94</c:v>
                </c:pt>
                <c:pt idx="94">
                  <c:v>84</c:v>
                </c:pt>
                <c:pt idx="95">
                  <c:v>86</c:v>
                </c:pt>
                <c:pt idx="96">
                  <c:v>100</c:v>
                </c:pt>
                <c:pt idx="97">
                  <c:v>84</c:v>
                </c:pt>
                <c:pt idx="98">
                  <c:v>73</c:v>
                </c:pt>
                <c:pt idx="99">
                  <c:v>64</c:v>
                </c:pt>
                <c:pt idx="100">
                  <c:v>92</c:v>
                </c:pt>
                <c:pt idx="101">
                  <c:v>90</c:v>
                </c:pt>
                <c:pt idx="102">
                  <c:v>116</c:v>
                </c:pt>
                <c:pt idx="103">
                  <c:v>84</c:v>
                </c:pt>
                <c:pt idx="104">
                  <c:v>92</c:v>
                </c:pt>
                <c:pt idx="105">
                  <c:v>111</c:v>
                </c:pt>
                <c:pt idx="106">
                  <c:v>116</c:v>
                </c:pt>
                <c:pt idx="107">
                  <c:v>90</c:v>
                </c:pt>
                <c:pt idx="108">
                  <c:v>111</c:v>
                </c:pt>
                <c:pt idx="109">
                  <c:v>110</c:v>
                </c:pt>
                <c:pt idx="110">
                  <c:v>97</c:v>
                </c:pt>
                <c:pt idx="111">
                  <c:v>110</c:v>
                </c:pt>
                <c:pt idx="112">
                  <c:v>88</c:v>
                </c:pt>
                <c:pt idx="113">
                  <c:v>97</c:v>
                </c:pt>
                <c:pt idx="114">
                  <c:v>145</c:v>
                </c:pt>
                <c:pt idx="115">
                  <c:v>145</c:v>
                </c:pt>
                <c:pt idx="116">
                  <c:v>114</c:v>
                </c:pt>
                <c:pt idx="117">
                  <c:v>101</c:v>
                </c:pt>
                <c:pt idx="118">
                  <c:v>145</c:v>
                </c:pt>
                <c:pt idx="119">
                  <c:v>95</c:v>
                </c:pt>
                <c:pt idx="120">
                  <c:v>110</c:v>
                </c:pt>
                <c:pt idx="121">
                  <c:v>114</c:v>
                </c:pt>
                <c:pt idx="122">
                  <c:v>111</c:v>
                </c:pt>
                <c:pt idx="123">
                  <c:v>152</c:v>
                </c:pt>
                <c:pt idx="124">
                  <c:v>152</c:v>
                </c:pt>
                <c:pt idx="125">
                  <c:v>68</c:v>
                </c:pt>
                <c:pt idx="126">
                  <c:v>95</c:v>
                </c:pt>
                <c:pt idx="127">
                  <c:v>102</c:v>
                </c:pt>
                <c:pt idx="128">
                  <c:v>152</c:v>
                </c:pt>
                <c:pt idx="129">
                  <c:v>145</c:v>
                </c:pt>
                <c:pt idx="130">
                  <c:v>145</c:v>
                </c:pt>
                <c:pt idx="131">
                  <c:v>110</c:v>
                </c:pt>
                <c:pt idx="132">
                  <c:v>110</c:v>
                </c:pt>
                <c:pt idx="133">
                  <c:v>110</c:v>
                </c:pt>
                <c:pt idx="134">
                  <c:v>95</c:v>
                </c:pt>
                <c:pt idx="135">
                  <c:v>156</c:v>
                </c:pt>
                <c:pt idx="136">
                  <c:v>156</c:v>
                </c:pt>
                <c:pt idx="137">
                  <c:v>114</c:v>
                </c:pt>
                <c:pt idx="138">
                  <c:v>161</c:v>
                </c:pt>
                <c:pt idx="139">
                  <c:v>101</c:v>
                </c:pt>
                <c:pt idx="140">
                  <c:v>111</c:v>
                </c:pt>
                <c:pt idx="141">
                  <c:v>154</c:v>
                </c:pt>
                <c:pt idx="142">
                  <c:v>175</c:v>
                </c:pt>
                <c:pt idx="143">
                  <c:v>114</c:v>
                </c:pt>
                <c:pt idx="144">
                  <c:v>161</c:v>
                </c:pt>
                <c:pt idx="145">
                  <c:v>97</c:v>
                </c:pt>
                <c:pt idx="146">
                  <c:v>95</c:v>
                </c:pt>
                <c:pt idx="147">
                  <c:v>114</c:v>
                </c:pt>
                <c:pt idx="148">
                  <c:v>95</c:v>
                </c:pt>
                <c:pt idx="149">
                  <c:v>101</c:v>
                </c:pt>
                <c:pt idx="150">
                  <c:v>95</c:v>
                </c:pt>
                <c:pt idx="151">
                  <c:v>160</c:v>
                </c:pt>
                <c:pt idx="152">
                  <c:v>115</c:v>
                </c:pt>
                <c:pt idx="153">
                  <c:v>116</c:v>
                </c:pt>
                <c:pt idx="154">
                  <c:v>110</c:v>
                </c:pt>
                <c:pt idx="155">
                  <c:v>95</c:v>
                </c:pt>
                <c:pt idx="156">
                  <c:v>142</c:v>
                </c:pt>
                <c:pt idx="157">
                  <c:v>160</c:v>
                </c:pt>
                <c:pt idx="158">
                  <c:v>120</c:v>
                </c:pt>
                <c:pt idx="159">
                  <c:v>72</c:v>
                </c:pt>
                <c:pt idx="160">
                  <c:v>160</c:v>
                </c:pt>
                <c:pt idx="161">
                  <c:v>162</c:v>
                </c:pt>
                <c:pt idx="162">
                  <c:v>160</c:v>
                </c:pt>
                <c:pt idx="163">
                  <c:v>110</c:v>
                </c:pt>
                <c:pt idx="164">
                  <c:v>162</c:v>
                </c:pt>
                <c:pt idx="165">
                  <c:v>160</c:v>
                </c:pt>
                <c:pt idx="166">
                  <c:v>200</c:v>
                </c:pt>
                <c:pt idx="167">
                  <c:v>121</c:v>
                </c:pt>
                <c:pt idx="168">
                  <c:v>121</c:v>
                </c:pt>
                <c:pt idx="169">
                  <c:v>134</c:v>
                </c:pt>
                <c:pt idx="170">
                  <c:v>143</c:v>
                </c:pt>
                <c:pt idx="171">
                  <c:v>106</c:v>
                </c:pt>
                <c:pt idx="172">
                  <c:v>114</c:v>
                </c:pt>
                <c:pt idx="173">
                  <c:v>140</c:v>
                </c:pt>
                <c:pt idx="174">
                  <c:v>121</c:v>
                </c:pt>
                <c:pt idx="175">
                  <c:v>123</c:v>
                </c:pt>
                <c:pt idx="176">
                  <c:v>123</c:v>
                </c:pt>
                <c:pt idx="177">
                  <c:v>123</c:v>
                </c:pt>
                <c:pt idx="178">
                  <c:v>182</c:v>
                </c:pt>
                <c:pt idx="179">
                  <c:v>123</c:v>
                </c:pt>
                <c:pt idx="180">
                  <c:v>176</c:v>
                </c:pt>
                <c:pt idx="181">
                  <c:v>207</c:v>
                </c:pt>
                <c:pt idx="182">
                  <c:v>207</c:v>
                </c:pt>
                <c:pt idx="183">
                  <c:v>155</c:v>
                </c:pt>
                <c:pt idx="184">
                  <c:v>155</c:v>
                </c:pt>
                <c:pt idx="185">
                  <c:v>176</c:v>
                </c:pt>
                <c:pt idx="186">
                  <c:v>262</c:v>
                </c:pt>
                <c:pt idx="187">
                  <c:v>182</c:v>
                </c:pt>
                <c:pt idx="188">
                  <c:v>207</c:v>
                </c:pt>
                <c:pt idx="189">
                  <c:v>184</c:v>
                </c:pt>
                <c:pt idx="190">
                  <c:v>182</c:v>
                </c:pt>
                <c:pt idx="191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B9-4A38-B0EF-7BB5D576E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471023"/>
        <c:axId val="450474383"/>
      </c:lineChart>
      <c:catAx>
        <c:axId val="1826516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17791"/>
        <c:crosses val="autoZero"/>
        <c:auto val="1"/>
        <c:lblAlgn val="ctr"/>
        <c:lblOffset val="100"/>
        <c:noMultiLvlLbl val="0"/>
      </c:catAx>
      <c:valAx>
        <c:axId val="182651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16351"/>
        <c:crosses val="autoZero"/>
        <c:crossBetween val="between"/>
      </c:valAx>
      <c:valAx>
        <c:axId val="45047438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71023"/>
        <c:crosses val="max"/>
        <c:crossBetween val="between"/>
      </c:valAx>
      <c:catAx>
        <c:axId val="450471023"/>
        <c:scaling>
          <c:orientation val="minMax"/>
        </c:scaling>
        <c:delete val="1"/>
        <c:axPos val="b"/>
        <c:majorTickMark val="none"/>
        <c:minorTickMark val="none"/>
        <c:tickLblPos val="nextTo"/>
        <c:crossAx val="4504743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Dot</a:t>
            </a:r>
            <a:r>
              <a:rPr lang="en-IN" baseline="0"/>
              <a:t>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carprice!$AF$30</c:f>
              <c:strCache>
                <c:ptCount val="1"/>
                <c:pt idx="0">
                  <c:v>Frequency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carprice!$AE$31:$AE$39</c:f>
              <c:strCache>
                <c:ptCount val="9"/>
                <c:pt idx="0">
                  <c:v>5000-10000</c:v>
                </c:pt>
                <c:pt idx="1">
                  <c:v>10000-15000</c:v>
                </c:pt>
                <c:pt idx="2">
                  <c:v>15000-20000</c:v>
                </c:pt>
                <c:pt idx="3">
                  <c:v>20000-25000</c:v>
                </c:pt>
                <c:pt idx="4">
                  <c:v>25000-30000</c:v>
                </c:pt>
                <c:pt idx="5">
                  <c:v>30000-35000</c:v>
                </c:pt>
                <c:pt idx="6">
                  <c:v>35000-40000</c:v>
                </c:pt>
                <c:pt idx="7">
                  <c:v>40000-45000</c:v>
                </c:pt>
                <c:pt idx="8">
                  <c:v>45000-50000</c:v>
                </c:pt>
              </c:strCache>
            </c:strRef>
          </c:xVal>
          <c:yVal>
            <c:numRef>
              <c:f>carprice!$AF$31:$AF$39</c:f>
              <c:numCache>
                <c:formatCode>General</c:formatCode>
                <c:ptCount val="9"/>
                <c:pt idx="0">
                  <c:v>96</c:v>
                </c:pt>
                <c:pt idx="1">
                  <c:v>38</c:v>
                </c:pt>
                <c:pt idx="2">
                  <c:v>36</c:v>
                </c:pt>
                <c:pt idx="3">
                  <c:v>8</c:v>
                </c:pt>
                <c:pt idx="4">
                  <c:v>3</c:v>
                </c:pt>
                <c:pt idx="5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66-4ED1-8B3F-F86FFD8F8E8C}"/>
            </c:ext>
          </c:extLst>
        </c:ser>
        <c:ser>
          <c:idx val="1"/>
          <c:order val="1"/>
          <c:tx>
            <c:strRef>
              <c:f>carprice!$AG$30</c:f>
              <c:strCache>
                <c:ptCount val="1"/>
                <c:pt idx="0">
                  <c:v>cumulative frequency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carprice!$AE$31:$AE$39</c:f>
              <c:strCache>
                <c:ptCount val="9"/>
                <c:pt idx="0">
                  <c:v>5000-10000</c:v>
                </c:pt>
                <c:pt idx="1">
                  <c:v>10000-15000</c:v>
                </c:pt>
                <c:pt idx="2">
                  <c:v>15000-20000</c:v>
                </c:pt>
                <c:pt idx="3">
                  <c:v>20000-25000</c:v>
                </c:pt>
                <c:pt idx="4">
                  <c:v>25000-30000</c:v>
                </c:pt>
                <c:pt idx="5">
                  <c:v>30000-35000</c:v>
                </c:pt>
                <c:pt idx="6">
                  <c:v>35000-40000</c:v>
                </c:pt>
                <c:pt idx="7">
                  <c:v>40000-45000</c:v>
                </c:pt>
                <c:pt idx="8">
                  <c:v>45000-50000</c:v>
                </c:pt>
              </c:strCache>
            </c:strRef>
          </c:xVal>
          <c:yVal>
            <c:numRef>
              <c:f>carprice!$AG$31:$AG$39</c:f>
              <c:numCache>
                <c:formatCode>General</c:formatCode>
                <c:ptCount val="9"/>
                <c:pt idx="0">
                  <c:v>96</c:v>
                </c:pt>
                <c:pt idx="1">
                  <c:v>134</c:v>
                </c:pt>
                <c:pt idx="2">
                  <c:v>170</c:v>
                </c:pt>
                <c:pt idx="3">
                  <c:v>178</c:v>
                </c:pt>
                <c:pt idx="4">
                  <c:v>181</c:v>
                </c:pt>
                <c:pt idx="5">
                  <c:v>187</c:v>
                </c:pt>
                <c:pt idx="6">
                  <c:v>192</c:v>
                </c:pt>
                <c:pt idx="7">
                  <c:v>194</c:v>
                </c:pt>
                <c:pt idx="8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66-4ED1-8B3F-F86FFD8F8E8C}"/>
            </c:ext>
          </c:extLst>
        </c:ser>
        <c:ser>
          <c:idx val="2"/>
          <c:order val="2"/>
          <c:tx>
            <c:strRef>
              <c:f>carprice!$AH$30</c:f>
              <c:strCache>
                <c:ptCount val="1"/>
                <c:pt idx="0">
                  <c:v>relative frequency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carprice!$AE$31:$AE$39</c:f>
              <c:strCache>
                <c:ptCount val="9"/>
                <c:pt idx="0">
                  <c:v>5000-10000</c:v>
                </c:pt>
                <c:pt idx="1">
                  <c:v>10000-15000</c:v>
                </c:pt>
                <c:pt idx="2">
                  <c:v>15000-20000</c:v>
                </c:pt>
                <c:pt idx="3">
                  <c:v>20000-25000</c:v>
                </c:pt>
                <c:pt idx="4">
                  <c:v>25000-30000</c:v>
                </c:pt>
                <c:pt idx="5">
                  <c:v>30000-35000</c:v>
                </c:pt>
                <c:pt idx="6">
                  <c:v>35000-40000</c:v>
                </c:pt>
                <c:pt idx="7">
                  <c:v>40000-45000</c:v>
                </c:pt>
                <c:pt idx="8">
                  <c:v>45000-50000</c:v>
                </c:pt>
              </c:strCache>
            </c:strRef>
          </c:xVal>
          <c:yVal>
            <c:numRef>
              <c:f>carprice!$AH$31:$AH$39</c:f>
              <c:numCache>
                <c:formatCode>General</c:formatCode>
                <c:ptCount val="9"/>
                <c:pt idx="0">
                  <c:v>0.49230769230769234</c:v>
                </c:pt>
                <c:pt idx="1">
                  <c:v>0.68717948717948718</c:v>
                </c:pt>
                <c:pt idx="2">
                  <c:v>0.87179487179487181</c:v>
                </c:pt>
                <c:pt idx="3">
                  <c:v>0.9128205128205128</c:v>
                </c:pt>
                <c:pt idx="4">
                  <c:v>0.92820512820512824</c:v>
                </c:pt>
                <c:pt idx="5">
                  <c:v>0.95897435897435901</c:v>
                </c:pt>
                <c:pt idx="6">
                  <c:v>0.98461538461538467</c:v>
                </c:pt>
                <c:pt idx="7">
                  <c:v>0.99487179487179489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66-4ED1-8B3F-F86FFD8F8E8C}"/>
            </c:ext>
          </c:extLst>
        </c:ser>
        <c:ser>
          <c:idx val="3"/>
          <c:order val="3"/>
          <c:tx>
            <c:strRef>
              <c:f>carprice!$AI$30</c:f>
              <c:strCache>
                <c:ptCount val="1"/>
                <c:pt idx="0">
                  <c:v>cumulative relative frequency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carprice!$AE$31:$AE$39</c:f>
              <c:strCache>
                <c:ptCount val="9"/>
                <c:pt idx="0">
                  <c:v>5000-10000</c:v>
                </c:pt>
                <c:pt idx="1">
                  <c:v>10000-15000</c:v>
                </c:pt>
                <c:pt idx="2">
                  <c:v>15000-20000</c:v>
                </c:pt>
                <c:pt idx="3">
                  <c:v>20000-25000</c:v>
                </c:pt>
                <c:pt idx="4">
                  <c:v>25000-30000</c:v>
                </c:pt>
                <c:pt idx="5">
                  <c:v>30000-35000</c:v>
                </c:pt>
                <c:pt idx="6">
                  <c:v>35000-40000</c:v>
                </c:pt>
                <c:pt idx="7">
                  <c:v>40000-45000</c:v>
                </c:pt>
                <c:pt idx="8">
                  <c:v>45000-50000</c:v>
                </c:pt>
              </c:strCache>
            </c:strRef>
          </c:xVal>
          <c:yVal>
            <c:numRef>
              <c:f>carprice!$AI$31:$AI$39</c:f>
              <c:numCache>
                <c:formatCode>General</c:formatCode>
                <c:ptCount val="9"/>
                <c:pt idx="0">
                  <c:v>0.49230769230769234</c:v>
                </c:pt>
                <c:pt idx="1">
                  <c:v>1.1794871794871795</c:v>
                </c:pt>
                <c:pt idx="2">
                  <c:v>2.0512820512820511</c:v>
                </c:pt>
                <c:pt idx="3">
                  <c:v>2.9641025641025638</c:v>
                </c:pt>
                <c:pt idx="4">
                  <c:v>3.8923076923076918</c:v>
                </c:pt>
                <c:pt idx="5">
                  <c:v>4.8512820512820509</c:v>
                </c:pt>
                <c:pt idx="6">
                  <c:v>5.8358974358974356</c:v>
                </c:pt>
                <c:pt idx="7">
                  <c:v>6.8307692307692305</c:v>
                </c:pt>
                <c:pt idx="8">
                  <c:v>7.8307692307692305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66-4ED1-8B3F-F86FFD8F8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896447"/>
        <c:axId val="282218783"/>
      </c:scatterChart>
      <c:valAx>
        <c:axId val="184389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18783"/>
        <c:crosses val="autoZero"/>
        <c:crossBetween val="midCat"/>
      </c:valAx>
      <c:valAx>
        <c:axId val="28221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89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carprice!$AF$30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CD5-4BF4-AC01-F9710EBFAC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CD5-4BF4-AC01-F9710EBFAC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CD5-4BF4-AC01-F9710EBFAC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CD5-4BF4-AC01-F9710EBFAC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CD5-4BF4-AC01-F9710EBFAC0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CD5-4BF4-AC01-F9710EBFAC0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CD5-4BF4-AC01-F9710EBFAC0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CD5-4BF4-AC01-F9710EBFAC0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CD5-4BF4-AC01-F9710EBFAC07}"/>
              </c:ext>
            </c:extLst>
          </c:dPt>
          <c:cat>
            <c:strRef>
              <c:f>carprice!$AE$31:$AE$39</c:f>
              <c:strCache>
                <c:ptCount val="9"/>
                <c:pt idx="0">
                  <c:v>5000-10000</c:v>
                </c:pt>
                <c:pt idx="1">
                  <c:v>10000-15000</c:v>
                </c:pt>
                <c:pt idx="2">
                  <c:v>15000-20000</c:v>
                </c:pt>
                <c:pt idx="3">
                  <c:v>20000-25000</c:v>
                </c:pt>
                <c:pt idx="4">
                  <c:v>25000-30000</c:v>
                </c:pt>
                <c:pt idx="5">
                  <c:v>30000-35000</c:v>
                </c:pt>
                <c:pt idx="6">
                  <c:v>35000-40000</c:v>
                </c:pt>
                <c:pt idx="7">
                  <c:v>40000-45000</c:v>
                </c:pt>
                <c:pt idx="8">
                  <c:v>45000-50000</c:v>
                </c:pt>
              </c:strCache>
            </c:strRef>
          </c:cat>
          <c:val>
            <c:numRef>
              <c:f>carprice!$AF$31:$AF$39</c:f>
              <c:numCache>
                <c:formatCode>General</c:formatCode>
                <c:ptCount val="9"/>
                <c:pt idx="0">
                  <c:v>96</c:v>
                </c:pt>
                <c:pt idx="1">
                  <c:v>38</c:v>
                </c:pt>
                <c:pt idx="2">
                  <c:v>36</c:v>
                </c:pt>
                <c:pt idx="3">
                  <c:v>8</c:v>
                </c:pt>
                <c:pt idx="4">
                  <c:v>3</c:v>
                </c:pt>
                <c:pt idx="5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0-4B89-8124-2521C1824418}"/>
            </c:ext>
          </c:extLst>
        </c:ser>
        <c:ser>
          <c:idx val="1"/>
          <c:order val="1"/>
          <c:tx>
            <c:strRef>
              <c:f>carprice!$AG$30</c:f>
              <c:strCache>
                <c:ptCount val="1"/>
                <c:pt idx="0">
                  <c:v>cumulative 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CD5-4BF4-AC01-F9710EBFAC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CD5-4BF4-AC01-F9710EBFAC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CD5-4BF4-AC01-F9710EBFAC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CD5-4BF4-AC01-F9710EBFAC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CD5-4BF4-AC01-F9710EBFAC0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CD5-4BF4-AC01-F9710EBFAC0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CD5-4BF4-AC01-F9710EBFAC0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CD5-4BF4-AC01-F9710EBFAC0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CD5-4BF4-AC01-F9710EBFAC07}"/>
              </c:ext>
            </c:extLst>
          </c:dPt>
          <c:cat>
            <c:strRef>
              <c:f>carprice!$AE$31:$AE$39</c:f>
              <c:strCache>
                <c:ptCount val="9"/>
                <c:pt idx="0">
                  <c:v>5000-10000</c:v>
                </c:pt>
                <c:pt idx="1">
                  <c:v>10000-15000</c:v>
                </c:pt>
                <c:pt idx="2">
                  <c:v>15000-20000</c:v>
                </c:pt>
                <c:pt idx="3">
                  <c:v>20000-25000</c:v>
                </c:pt>
                <c:pt idx="4">
                  <c:v>25000-30000</c:v>
                </c:pt>
                <c:pt idx="5">
                  <c:v>30000-35000</c:v>
                </c:pt>
                <c:pt idx="6">
                  <c:v>35000-40000</c:v>
                </c:pt>
                <c:pt idx="7">
                  <c:v>40000-45000</c:v>
                </c:pt>
                <c:pt idx="8">
                  <c:v>45000-50000</c:v>
                </c:pt>
              </c:strCache>
            </c:strRef>
          </c:cat>
          <c:val>
            <c:numRef>
              <c:f>carprice!$AG$31:$AG$39</c:f>
              <c:numCache>
                <c:formatCode>General</c:formatCode>
                <c:ptCount val="9"/>
                <c:pt idx="0">
                  <c:v>96</c:v>
                </c:pt>
                <c:pt idx="1">
                  <c:v>134</c:v>
                </c:pt>
                <c:pt idx="2">
                  <c:v>170</c:v>
                </c:pt>
                <c:pt idx="3">
                  <c:v>178</c:v>
                </c:pt>
                <c:pt idx="4">
                  <c:v>181</c:v>
                </c:pt>
                <c:pt idx="5">
                  <c:v>187</c:v>
                </c:pt>
                <c:pt idx="6">
                  <c:v>192</c:v>
                </c:pt>
                <c:pt idx="7">
                  <c:v>194</c:v>
                </c:pt>
                <c:pt idx="8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F0-4B89-8124-2521C1824418}"/>
            </c:ext>
          </c:extLst>
        </c:ser>
        <c:ser>
          <c:idx val="2"/>
          <c:order val="2"/>
          <c:tx>
            <c:strRef>
              <c:f>carprice!$AH$30</c:f>
              <c:strCache>
                <c:ptCount val="1"/>
                <c:pt idx="0">
                  <c:v>relative 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CD5-4BF4-AC01-F9710EBFAC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CD5-4BF4-AC01-F9710EBFAC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CD5-4BF4-AC01-F9710EBFAC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1CD5-4BF4-AC01-F9710EBFAC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1CD5-4BF4-AC01-F9710EBFAC0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1CD5-4BF4-AC01-F9710EBFAC0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1CD5-4BF4-AC01-F9710EBFAC0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1CD5-4BF4-AC01-F9710EBFAC0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1CD5-4BF4-AC01-F9710EBFAC07}"/>
              </c:ext>
            </c:extLst>
          </c:dPt>
          <c:cat>
            <c:strRef>
              <c:f>carprice!$AE$31:$AE$39</c:f>
              <c:strCache>
                <c:ptCount val="9"/>
                <c:pt idx="0">
                  <c:v>5000-10000</c:v>
                </c:pt>
                <c:pt idx="1">
                  <c:v>10000-15000</c:v>
                </c:pt>
                <c:pt idx="2">
                  <c:v>15000-20000</c:v>
                </c:pt>
                <c:pt idx="3">
                  <c:v>20000-25000</c:v>
                </c:pt>
                <c:pt idx="4">
                  <c:v>25000-30000</c:v>
                </c:pt>
                <c:pt idx="5">
                  <c:v>30000-35000</c:v>
                </c:pt>
                <c:pt idx="6">
                  <c:v>35000-40000</c:v>
                </c:pt>
                <c:pt idx="7">
                  <c:v>40000-45000</c:v>
                </c:pt>
                <c:pt idx="8">
                  <c:v>45000-50000</c:v>
                </c:pt>
              </c:strCache>
            </c:strRef>
          </c:cat>
          <c:val>
            <c:numRef>
              <c:f>carprice!$AH$31:$AH$39</c:f>
              <c:numCache>
                <c:formatCode>General</c:formatCode>
                <c:ptCount val="9"/>
                <c:pt idx="0">
                  <c:v>0.49230769230769234</c:v>
                </c:pt>
                <c:pt idx="1">
                  <c:v>0.68717948717948718</c:v>
                </c:pt>
                <c:pt idx="2">
                  <c:v>0.87179487179487181</c:v>
                </c:pt>
                <c:pt idx="3">
                  <c:v>0.9128205128205128</c:v>
                </c:pt>
                <c:pt idx="4">
                  <c:v>0.92820512820512824</c:v>
                </c:pt>
                <c:pt idx="5">
                  <c:v>0.95897435897435901</c:v>
                </c:pt>
                <c:pt idx="6">
                  <c:v>0.98461538461538467</c:v>
                </c:pt>
                <c:pt idx="7">
                  <c:v>0.99487179487179489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F0-4B89-8124-2521C1824418}"/>
            </c:ext>
          </c:extLst>
        </c:ser>
        <c:ser>
          <c:idx val="3"/>
          <c:order val="3"/>
          <c:tx>
            <c:strRef>
              <c:f>carprice!$AI$30</c:f>
              <c:strCache>
                <c:ptCount val="1"/>
                <c:pt idx="0">
                  <c:v>cumulative relative 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1CD5-4BF4-AC01-F9710EBFAC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1CD5-4BF4-AC01-F9710EBFAC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1CD5-4BF4-AC01-F9710EBFAC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1CD5-4BF4-AC01-F9710EBFAC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1CD5-4BF4-AC01-F9710EBFAC0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1CD5-4BF4-AC01-F9710EBFAC0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1CD5-4BF4-AC01-F9710EBFAC0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1CD5-4BF4-AC01-F9710EBFAC0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1CD5-4BF4-AC01-F9710EBFAC07}"/>
              </c:ext>
            </c:extLst>
          </c:dPt>
          <c:cat>
            <c:strRef>
              <c:f>carprice!$AE$31:$AE$39</c:f>
              <c:strCache>
                <c:ptCount val="9"/>
                <c:pt idx="0">
                  <c:v>5000-10000</c:v>
                </c:pt>
                <c:pt idx="1">
                  <c:v>10000-15000</c:v>
                </c:pt>
                <c:pt idx="2">
                  <c:v>15000-20000</c:v>
                </c:pt>
                <c:pt idx="3">
                  <c:v>20000-25000</c:v>
                </c:pt>
                <c:pt idx="4">
                  <c:v>25000-30000</c:v>
                </c:pt>
                <c:pt idx="5">
                  <c:v>30000-35000</c:v>
                </c:pt>
                <c:pt idx="6">
                  <c:v>35000-40000</c:v>
                </c:pt>
                <c:pt idx="7">
                  <c:v>40000-45000</c:v>
                </c:pt>
                <c:pt idx="8">
                  <c:v>45000-50000</c:v>
                </c:pt>
              </c:strCache>
            </c:strRef>
          </c:cat>
          <c:val>
            <c:numRef>
              <c:f>carprice!$AI$31:$AI$39</c:f>
              <c:numCache>
                <c:formatCode>General</c:formatCode>
                <c:ptCount val="9"/>
                <c:pt idx="0">
                  <c:v>0.49230769230769234</c:v>
                </c:pt>
                <c:pt idx="1">
                  <c:v>1.1794871794871795</c:v>
                </c:pt>
                <c:pt idx="2">
                  <c:v>2.0512820512820511</c:v>
                </c:pt>
                <c:pt idx="3">
                  <c:v>2.9641025641025638</c:v>
                </c:pt>
                <c:pt idx="4">
                  <c:v>3.8923076923076918</c:v>
                </c:pt>
                <c:pt idx="5">
                  <c:v>4.8512820512820509</c:v>
                </c:pt>
                <c:pt idx="6">
                  <c:v>5.8358974358974356</c:v>
                </c:pt>
                <c:pt idx="7">
                  <c:v>6.8307692307692305</c:v>
                </c:pt>
                <c:pt idx="8">
                  <c:v>7.8307692307692305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F0-4B89-8124-2521C1824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carprice!$AW$4:$AW$13</c:f>
              <c:strCache>
                <c:ptCount val="10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More</c:v>
                </c:pt>
              </c:strCache>
            </c:strRef>
          </c:cat>
          <c:val>
            <c:numRef>
              <c:f>carprice!$AX$4:$AX$13</c:f>
              <c:numCache>
                <c:formatCode>General</c:formatCode>
                <c:ptCount val="10"/>
                <c:pt idx="0">
                  <c:v>96</c:v>
                </c:pt>
                <c:pt idx="1">
                  <c:v>38</c:v>
                </c:pt>
                <c:pt idx="2">
                  <c:v>36</c:v>
                </c:pt>
                <c:pt idx="3">
                  <c:v>8</c:v>
                </c:pt>
                <c:pt idx="4">
                  <c:v>3</c:v>
                </c:pt>
                <c:pt idx="5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E0-4CE3-BD70-E7AD9E578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8989567"/>
        <c:axId val="1278994367"/>
      </c:barChart>
      <c:catAx>
        <c:axId val="1278989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8994367"/>
        <c:crosses val="autoZero"/>
        <c:auto val="1"/>
        <c:lblAlgn val="ctr"/>
        <c:lblOffset val="100"/>
        <c:noMultiLvlLbl val="0"/>
      </c:catAx>
      <c:valAx>
        <c:axId val="12789943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898956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carprice!$AH$3:$AH$12</c:f>
              <c:strCache>
                <c:ptCount val="10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More</c:v>
                </c:pt>
              </c:strCache>
            </c:strRef>
          </c:cat>
          <c:val>
            <c:numRef>
              <c:f>carprice!$AI$3:$AI$12</c:f>
              <c:numCache>
                <c:formatCode>General</c:formatCode>
                <c:ptCount val="10"/>
                <c:pt idx="0">
                  <c:v>96</c:v>
                </c:pt>
                <c:pt idx="1">
                  <c:v>38</c:v>
                </c:pt>
                <c:pt idx="2">
                  <c:v>36</c:v>
                </c:pt>
                <c:pt idx="3">
                  <c:v>8</c:v>
                </c:pt>
                <c:pt idx="4">
                  <c:v>3</c:v>
                </c:pt>
                <c:pt idx="5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D5-4F68-9319-F46DB5C1C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693535"/>
        <c:axId val="145694975"/>
      </c:barChart>
      <c:catAx>
        <c:axId val="145693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694975"/>
        <c:crosses val="autoZero"/>
        <c:auto val="1"/>
        <c:lblAlgn val="ctr"/>
        <c:lblOffset val="100"/>
        <c:noMultiLvlLbl val="0"/>
      </c:catAx>
      <c:valAx>
        <c:axId val="1456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69353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Sheet1!$N$17:$N$24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</c:numCache>
            </c:numRef>
          </c:cat>
          <c:val>
            <c:numRef>
              <c:f>Sheet1!$O$17:$O$24</c:f>
              <c:numCache>
                <c:formatCode>General</c:formatCode>
                <c:ptCount val="8"/>
                <c:pt idx="0">
                  <c:v>9</c:v>
                </c:pt>
                <c:pt idx="1">
                  <c:v>46</c:v>
                </c:pt>
                <c:pt idx="2">
                  <c:v>46</c:v>
                </c:pt>
                <c:pt idx="3">
                  <c:v>45</c:v>
                </c:pt>
                <c:pt idx="4">
                  <c:v>34</c:v>
                </c:pt>
                <c:pt idx="5">
                  <c:v>8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3B-4848-ABA0-052AB1CC3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6177119"/>
        <c:axId val="391654607"/>
      </c:barChart>
      <c:catAx>
        <c:axId val="1966177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1654607"/>
        <c:crosses val="autoZero"/>
        <c:auto val="1"/>
        <c:lblAlgn val="ctr"/>
        <c:lblOffset val="100"/>
        <c:noMultiLvlLbl val="0"/>
      </c:catAx>
      <c:valAx>
        <c:axId val="3916546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617711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Sheet1!$N$28:$N$35</c:f>
              <c:numCache>
                <c:formatCode>General</c:formatCode>
                <c:ptCount val="8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</c:numCache>
            </c:numRef>
          </c:cat>
          <c:val>
            <c:numRef>
              <c:f>Sheet1!$O$28:$O$35</c:f>
              <c:numCache>
                <c:formatCode>General</c:formatCode>
                <c:ptCount val="8"/>
                <c:pt idx="0">
                  <c:v>6</c:v>
                </c:pt>
                <c:pt idx="1">
                  <c:v>46</c:v>
                </c:pt>
                <c:pt idx="2">
                  <c:v>52</c:v>
                </c:pt>
                <c:pt idx="3">
                  <c:v>44</c:v>
                </c:pt>
                <c:pt idx="4">
                  <c:v>31</c:v>
                </c:pt>
                <c:pt idx="5">
                  <c:v>12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0E-4B49-B66D-0C8538143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6690703"/>
        <c:axId val="2026693103"/>
      </c:barChart>
      <c:catAx>
        <c:axId val="2026690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6693103"/>
        <c:crosses val="autoZero"/>
        <c:auto val="1"/>
        <c:lblAlgn val="ctr"/>
        <c:lblOffset val="100"/>
        <c:noMultiLvlLbl val="0"/>
      </c:catAx>
      <c:valAx>
        <c:axId val="20266931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66907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Sheet1!$N$39:$N$45</c:f>
              <c:strCach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More</c:v>
                </c:pt>
              </c:strCache>
            </c:strRef>
          </c:cat>
          <c:val>
            <c:numRef>
              <c:f>Sheet1!$O$39:$O$45</c:f>
              <c:numCache>
                <c:formatCode>General</c:formatCode>
                <c:ptCount val="7"/>
                <c:pt idx="0">
                  <c:v>1</c:v>
                </c:pt>
                <c:pt idx="1">
                  <c:v>105</c:v>
                </c:pt>
                <c:pt idx="2">
                  <c:v>56</c:v>
                </c:pt>
                <c:pt idx="3">
                  <c:v>26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CF-4D2D-BE42-C42351EDD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1653167"/>
        <c:axId val="391653647"/>
      </c:barChart>
      <c:catAx>
        <c:axId val="391653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1653647"/>
        <c:crosses val="autoZero"/>
        <c:auto val="1"/>
        <c:lblAlgn val="ctr"/>
        <c:lblOffset val="100"/>
        <c:noMultiLvlLbl val="0"/>
      </c:catAx>
      <c:valAx>
        <c:axId val="3916536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165316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1B922C51-9278-4E29-8FC1-80BA4A8EAC18}" formatIdx="0">
          <cx:tx>
            <cx:txData>
              <cx:f>_xlchart.v1.1</cx:f>
              <cx:v>Frequency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5F7FA7D5-53E3-4309-AFDF-1A7CFC479728}" formatIdx="1">
          <cx:axisId val="2"/>
        </cx:series>
        <cx:series layoutId="clusteredColumn" hidden="1" uniqueId="{DCF9BF35-CFB4-4ED7-BE4B-AA5280734EAC}" formatIdx="2">
          <cx:tx>
            <cx:txData>
              <cx:f>_xlchart.v1.3</cx:f>
              <cx:v>cumulative frequency</cx:v>
            </cx:txData>
          </cx:tx>
          <cx:dataId val="1"/>
          <cx:layoutPr>
            <cx:aggregation/>
          </cx:layoutPr>
          <cx:axisId val="1"/>
        </cx:series>
        <cx:series layoutId="paretoLine" ownerIdx="2" uniqueId="{39DA0082-D88C-470D-BCCD-E2AD016E0A87}" formatIdx="3">
          <cx:axisId val="2"/>
        </cx:series>
        <cx:series layoutId="clusteredColumn" hidden="1" uniqueId="{C13081A2-41F6-432B-AE7E-FD52044C035E}" formatIdx="4">
          <cx:tx>
            <cx:txData>
              <cx:f>_xlchart.v1.5</cx:f>
              <cx:v>relative frequency</cx:v>
            </cx:txData>
          </cx:tx>
          <cx:dataId val="2"/>
          <cx:layoutPr>
            <cx:aggregation/>
          </cx:layoutPr>
          <cx:axisId val="1"/>
        </cx:series>
        <cx:series layoutId="paretoLine" ownerIdx="4" uniqueId="{AB3A8B22-A1A7-4288-B193-2EE5CCED5EB9}" formatIdx="5">
          <cx:axisId val="2"/>
        </cx:series>
        <cx:series layoutId="clusteredColumn" hidden="1" uniqueId="{4BE59242-224F-491A-B9F4-B7F48297AB2E}" formatIdx="6">
          <cx:tx>
            <cx:txData>
              <cx:f>_xlchart.v1.7</cx:f>
              <cx:v>cumulative relative frequency</cx:v>
            </cx:txData>
          </cx:tx>
          <cx:dataId val="3"/>
          <cx:layoutPr>
            <cx:aggregation/>
          </cx:layoutPr>
          <cx:axisId val="1"/>
        </cx:series>
        <cx:series layoutId="paretoLine" ownerIdx="6" uniqueId="{BD2356E7-31A1-41E6-9344-EBD41E0B98BB}" formatIdx="7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Horsepower box and wisker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Horsepower box and wisker plot</a:t>
          </a:r>
        </a:p>
      </cx:txPr>
    </cx:title>
    <cx:plotArea>
      <cx:plotAreaRegion>
        <cx:series layoutId="boxWhisker" uniqueId="{8DE12ED9-3F8E-470E-91F2-0488C6FB4BA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Price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box and wisker plot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</a:p>
        </cx:rich>
      </cx:tx>
    </cx:title>
    <cx:plotArea>
      <cx:plotAreaRegion>
        <cx:series layoutId="boxWhisker" uniqueId="{7844DD00-9273-4599-8C8D-185EFFCBEB6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Highway mpg box and wisker plot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0F105ECA-0864-4E3F-901E-E53255A60137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City mpg box and wisker plot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D4CC6081-7134-41AD-8856-7CB71CA661B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_xlchart.v1.16</cx:f>
      </cx:numDim>
    </cx:data>
  </cx:chartData>
  <cx:chart>
    <cx:title pos="t" align="ctr" overlay="0">
      <cx:tx>
        <cx:txData>
          <cx:v>HORSE POWER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HORSE POWER </a:t>
          </a:r>
        </a:p>
      </cx:txPr>
    </cx:title>
    <cx:plotArea>
      <cx:plotAreaRegion>
        <cx:plotSurface>
          <cx:spPr>
            <a:solidFill>
              <a:schemeClr val="bg1"/>
            </a:solidFill>
          </cx:spPr>
        </cx:plotSurface>
        <cx:series layoutId="clusteredColumn" uniqueId="{26FF0161-B195-4588-B9CA-41313AA8671E}">
          <cx:tx>
            <cx:txData>
              <cx:f>_xlchart.v1.15</cx:f>
              <cx:v>Frequency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4E5F9774-A3C1-45E7-BBA6-663EE87C843D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microsoft.com/office/2014/relationships/chartEx" Target="../charts/chartEx3.xml"/><Relationship Id="rId1" Type="http://schemas.microsoft.com/office/2014/relationships/chartEx" Target="../charts/chartEx2.xml"/><Relationship Id="rId4" Type="http://schemas.microsoft.com/office/2014/relationships/chartEx" Target="../charts/chartEx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17" Type="http://schemas.openxmlformats.org/officeDocument/2006/relationships/chart" Target="../charts/chart21.xml"/><Relationship Id="rId2" Type="http://schemas.openxmlformats.org/officeDocument/2006/relationships/chart" Target="../charts/chart7.xml"/><Relationship Id="rId16" Type="http://schemas.openxmlformats.org/officeDocument/2006/relationships/chart" Target="../charts/chart20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5" Type="http://schemas.microsoft.com/office/2014/relationships/chartEx" Target="../charts/chartEx6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441960</xdr:colOff>
      <xdr:row>0</xdr:row>
      <xdr:rowOff>175260</xdr:rowOff>
    </xdr:from>
    <xdr:to>
      <xdr:col>41</xdr:col>
      <xdr:colOff>586740</xdr:colOff>
      <xdr:row>11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075E8F-2A21-4133-4BB8-040B5D2DA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5861</xdr:colOff>
      <xdr:row>15</xdr:row>
      <xdr:rowOff>5862</xdr:rowOff>
    </xdr:from>
    <xdr:to>
      <xdr:col>43</xdr:col>
      <xdr:colOff>310661</xdr:colOff>
      <xdr:row>29</xdr:row>
      <xdr:rowOff>123092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F18A06F-57BA-840B-BE16-B8717ECC3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603739</xdr:colOff>
      <xdr:row>29</xdr:row>
      <xdr:rowOff>134815</xdr:rowOff>
    </xdr:from>
    <xdr:to>
      <xdr:col>43</xdr:col>
      <xdr:colOff>298939</xdr:colOff>
      <xdr:row>44</xdr:row>
      <xdr:rowOff>64477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1C78F86-D7D9-DBAF-A837-0053C9A0A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310661</xdr:colOff>
      <xdr:row>15</xdr:row>
      <xdr:rowOff>17585</xdr:rowOff>
    </xdr:from>
    <xdr:to>
      <xdr:col>51</xdr:col>
      <xdr:colOff>5861</xdr:colOff>
      <xdr:row>29</xdr:row>
      <xdr:rowOff>134815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9556FB5-4DFB-8451-6462-93820DE24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322385</xdr:colOff>
      <xdr:row>29</xdr:row>
      <xdr:rowOff>134815</xdr:rowOff>
    </xdr:from>
    <xdr:to>
      <xdr:col>51</xdr:col>
      <xdr:colOff>17585</xdr:colOff>
      <xdr:row>44</xdr:row>
      <xdr:rowOff>64477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F1319F23-9EFF-F695-5C1A-F4921F9E1A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594865" y="5468815"/>
              <a:ext cx="4572000" cy="26728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32</xdr:col>
      <xdr:colOff>1158240</xdr:colOff>
      <xdr:row>14</xdr:row>
      <xdr:rowOff>0</xdr:rowOff>
    </xdr:from>
    <xdr:to>
      <xdr:col>35</xdr:col>
      <xdr:colOff>7620</xdr:colOff>
      <xdr:row>24</xdr:row>
      <xdr:rowOff>15240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C3307C7-3479-1720-7D2B-9BB313A1C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411480</xdr:colOff>
      <xdr:row>8</xdr:row>
      <xdr:rowOff>11430</xdr:rowOff>
    </xdr:from>
    <xdr:to>
      <xdr:col>16</xdr:col>
      <xdr:colOff>106680</xdr:colOff>
      <xdr:row>23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1762993-EB01-70ED-EE7A-C033ED95B5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82640" y="14744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154039</xdr:colOff>
      <xdr:row>7</xdr:row>
      <xdr:rowOff>180873</xdr:rowOff>
    </xdr:from>
    <xdr:to>
      <xdr:col>23</xdr:col>
      <xdr:colOff>458839</xdr:colOff>
      <xdr:row>22</xdr:row>
      <xdr:rowOff>180873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69D7300-C670-14FE-1A27-46667F0399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07079" y="1461033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10160</xdr:colOff>
      <xdr:row>8</xdr:row>
      <xdr:rowOff>0</xdr:rowOff>
    </xdr:from>
    <xdr:to>
      <xdr:col>31</xdr:col>
      <xdr:colOff>314960</xdr:colOff>
      <xdr:row>23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3BA0932-D19C-99CE-EF66-BA8347A12F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00" y="14630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31</xdr:col>
      <xdr:colOff>589280</xdr:colOff>
      <xdr:row>7</xdr:row>
      <xdr:rowOff>162560</xdr:rowOff>
    </xdr:from>
    <xdr:to>
      <xdr:col>39</xdr:col>
      <xdr:colOff>284480</xdr:colOff>
      <xdr:row>22</xdr:row>
      <xdr:rowOff>162560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B504AE22-C1F1-47E8-A095-1FAA4CB51B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86320" y="14427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182880</xdr:rowOff>
    </xdr:from>
    <xdr:to>
      <xdr:col>22</xdr:col>
      <xdr:colOff>134506</xdr:colOff>
      <xdr:row>11</xdr:row>
      <xdr:rowOff>142297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C8D2E8-8376-4DD2-A68B-EBDD5ED9B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2855</xdr:colOff>
      <xdr:row>15</xdr:row>
      <xdr:rowOff>33</xdr:rowOff>
    </xdr:from>
    <xdr:to>
      <xdr:col>22</xdr:col>
      <xdr:colOff>139095</xdr:colOff>
      <xdr:row>24</xdr:row>
      <xdr:rowOff>54429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AAE24A-823C-1D1F-EABE-D2F1D13A0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3209</xdr:colOff>
      <xdr:row>25</xdr:row>
      <xdr:rowOff>150795</xdr:rowOff>
    </xdr:from>
    <xdr:to>
      <xdr:col>22</xdr:col>
      <xdr:colOff>168442</xdr:colOff>
      <xdr:row>35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B135A2-59E0-574B-4DD7-0D95DBF05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15356</xdr:colOff>
      <xdr:row>37</xdr:row>
      <xdr:rowOff>39947</xdr:rowOff>
    </xdr:from>
    <xdr:to>
      <xdr:col>22</xdr:col>
      <xdr:colOff>236684</xdr:colOff>
      <xdr:row>48</xdr:row>
      <xdr:rowOff>106795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54EC08-33F4-DCBF-AAB0-8926AFB90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12989</xdr:colOff>
      <xdr:row>0</xdr:row>
      <xdr:rowOff>178378</xdr:rowOff>
    </xdr:from>
    <xdr:to>
      <xdr:col>36</xdr:col>
      <xdr:colOff>342034</xdr:colOff>
      <xdr:row>15</xdr:row>
      <xdr:rowOff>167987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D709C6-0CEF-56BB-EB06-340002DFA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14658</xdr:colOff>
      <xdr:row>16</xdr:row>
      <xdr:rowOff>8215</xdr:rowOff>
    </xdr:from>
    <xdr:to>
      <xdr:col>36</xdr:col>
      <xdr:colOff>343703</xdr:colOff>
      <xdr:row>31</xdr:row>
      <xdr:rowOff>15142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BF2077D-D43E-4209-1D1D-5D863472C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8420</xdr:colOff>
      <xdr:row>31</xdr:row>
      <xdr:rowOff>17369</xdr:rowOff>
    </xdr:from>
    <xdr:to>
      <xdr:col>36</xdr:col>
      <xdr:colOff>267824</xdr:colOff>
      <xdr:row>46</xdr:row>
      <xdr:rowOff>55724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D9E7BB-D9EC-8AC6-BBA4-3D06A7DD1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606231</xdr:colOff>
      <xdr:row>46</xdr:row>
      <xdr:rowOff>40926</xdr:rowOff>
    </xdr:from>
    <xdr:to>
      <xdr:col>36</xdr:col>
      <xdr:colOff>255193</xdr:colOff>
      <xdr:row>61</xdr:row>
      <xdr:rowOff>109020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B085398-75BA-1283-3A56-CACE91AC5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355314</xdr:colOff>
      <xdr:row>0</xdr:row>
      <xdr:rowOff>186647</xdr:rowOff>
    </xdr:from>
    <xdr:to>
      <xdr:col>44</xdr:col>
      <xdr:colOff>64213</xdr:colOff>
      <xdr:row>16</xdr:row>
      <xdr:rowOff>27398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A545CFF-89DA-5D17-B791-413B9049D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338191</xdr:colOff>
      <xdr:row>16</xdr:row>
      <xdr:rowOff>32535</xdr:rowOff>
    </xdr:from>
    <xdr:to>
      <xdr:col>44</xdr:col>
      <xdr:colOff>47090</xdr:colOff>
      <xdr:row>31</xdr:row>
      <xdr:rowOff>70206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A8A0C70-1346-6194-A02D-137214471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301876</xdr:colOff>
      <xdr:row>31</xdr:row>
      <xdr:rowOff>61395</xdr:rowOff>
    </xdr:from>
    <xdr:to>
      <xdr:col>44</xdr:col>
      <xdr:colOff>6790</xdr:colOff>
      <xdr:row>46</xdr:row>
      <xdr:rowOff>92497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70928DA-4808-6B3B-B070-F135F7462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461597</xdr:colOff>
      <xdr:row>0</xdr:row>
      <xdr:rowOff>183174</xdr:rowOff>
    </xdr:from>
    <xdr:to>
      <xdr:col>48</xdr:col>
      <xdr:colOff>257432</xdr:colOff>
      <xdr:row>10</xdr:row>
      <xdr:rowOff>113271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E3ABAAAE-94E2-E491-EA61-2A9530060D38}"/>
            </a:ext>
          </a:extLst>
        </xdr:cNvPr>
        <xdr:cNvSpPr txBox="1"/>
      </xdr:nvSpPr>
      <xdr:spPr>
        <a:xfrm>
          <a:off x="29819192" y="183174"/>
          <a:ext cx="2225997" cy="17939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it appears that the most popular price segment for cars falls between 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$15,000 and $30,000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This is because the bar corresponding to this range is the tallest in the graph. Conversely, the least popular price segment seems to be between 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$35,000 and $40,000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as it has the shortest bar.</a:t>
          </a:r>
          <a:endParaRPr lang="en-IN" sz="1100"/>
        </a:p>
      </xdr:txBody>
    </xdr:sp>
    <xdr:clientData/>
  </xdr:twoCellAnchor>
  <xdr:twoCellAnchor>
    <xdr:from>
      <xdr:col>44</xdr:col>
      <xdr:colOff>514864</xdr:colOff>
      <xdr:row>16</xdr:row>
      <xdr:rowOff>51486</xdr:rowOff>
    </xdr:from>
    <xdr:to>
      <xdr:col>48</xdr:col>
      <xdr:colOff>267730</xdr:colOff>
      <xdr:row>23</xdr:row>
      <xdr:rowOff>102974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5F7A458B-347E-8B5D-AFA0-6E8A40673310}"/>
            </a:ext>
          </a:extLst>
        </xdr:cNvPr>
        <xdr:cNvSpPr txBox="1"/>
      </xdr:nvSpPr>
      <xdr:spPr>
        <a:xfrm>
          <a:off x="29872459" y="3048000"/>
          <a:ext cx="2183028" cy="1348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graph suggests that cars with highway MPG between 35 and 45 are likely the most sought-after, possibly due to a balance between fuel efficiency and driving performance.</a:t>
          </a:r>
          <a:endParaRPr lang="en-IN" sz="1100"/>
        </a:p>
      </xdr:txBody>
    </xdr:sp>
    <xdr:clientData/>
  </xdr:twoCellAnchor>
  <xdr:twoCellAnchor>
    <xdr:from>
      <xdr:col>44</xdr:col>
      <xdr:colOff>522844</xdr:colOff>
      <xdr:row>31</xdr:row>
      <xdr:rowOff>111726</xdr:rowOff>
    </xdr:from>
    <xdr:to>
      <xdr:col>48</xdr:col>
      <xdr:colOff>339811</xdr:colOff>
      <xdr:row>36</xdr:row>
      <xdr:rowOff>133865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92C5BF9-7553-D300-9AA3-CCF4480FAB9B}"/>
            </a:ext>
          </a:extLst>
        </xdr:cNvPr>
        <xdr:cNvSpPr txBox="1"/>
      </xdr:nvSpPr>
      <xdr:spPr>
        <a:xfrm>
          <a:off x="29880439" y="5898807"/>
          <a:ext cx="2247129" cy="9488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same</a:t>
          </a:r>
          <a:r>
            <a:rPr lang="en-IN" sz="1100" baseline="0"/>
            <a:t> trend is seen in the city MPG cars offering  a  convincing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balance between fuel efficiency and driving performance are more preferable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IN" sz="1100"/>
        </a:p>
      </xdr:txBody>
    </xdr:sp>
    <xdr:clientData/>
  </xdr:twoCellAnchor>
  <xdr:twoCellAnchor>
    <xdr:from>
      <xdr:col>44</xdr:col>
      <xdr:colOff>474705</xdr:colOff>
      <xdr:row>47</xdr:row>
      <xdr:rowOff>20595</xdr:rowOff>
    </xdr:from>
    <xdr:to>
      <xdr:col>48</xdr:col>
      <xdr:colOff>267729</xdr:colOff>
      <xdr:row>54</xdr:row>
      <xdr:rowOff>10297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D13D472A-2256-5DF3-1B31-8692F4DB0291}"/>
            </a:ext>
          </a:extLst>
        </xdr:cNvPr>
        <xdr:cNvSpPr txBox="1"/>
      </xdr:nvSpPr>
      <xdr:spPr>
        <a:xfrm>
          <a:off x="29832300" y="8793892"/>
          <a:ext cx="2223186" cy="12871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it appears that the 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distribution of average horsepower in the United States is right-skewed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meaning there are more cars with lower horsepower ratings and a smaller number of cars with considerably higher horsepower.</a:t>
          </a:r>
          <a:endParaRPr lang="en-IN" sz="1100"/>
        </a:p>
      </xdr:txBody>
    </xdr:sp>
    <xdr:clientData/>
  </xdr:twoCellAnchor>
  <xdr:twoCellAnchor>
    <xdr:from>
      <xdr:col>36</xdr:col>
      <xdr:colOff>298623</xdr:colOff>
      <xdr:row>46</xdr:row>
      <xdr:rowOff>152400</xdr:rowOff>
    </xdr:from>
    <xdr:to>
      <xdr:col>44</xdr:col>
      <xdr:colOff>10298</xdr:colOff>
      <xdr:row>61</xdr:row>
      <xdr:rowOff>115330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11C63D8-7AB2-0947-6C57-8274F6E27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52</xdr:col>
      <xdr:colOff>518584</xdr:colOff>
      <xdr:row>18</xdr:row>
      <xdr:rowOff>1</xdr:rowOff>
    </xdr:from>
    <xdr:to>
      <xdr:col>60</xdr:col>
      <xdr:colOff>116418</xdr:colOff>
      <xdr:row>21</xdr:row>
      <xdr:rowOff>158751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40D40CD4-6124-7EC5-045D-EEBE88B82B7A}"/>
            </a:ext>
          </a:extLst>
        </xdr:cNvPr>
        <xdr:cNvSpPr txBox="1"/>
      </xdr:nvSpPr>
      <xdr:spPr>
        <a:xfrm>
          <a:off x="36544251" y="3270251"/>
          <a:ext cx="4508500" cy="698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This</a:t>
          </a:r>
          <a:r>
            <a:rPr lang="en-IN" sz="1100" baseline="0"/>
            <a:t> line plot interprets that most of the cars give out same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fuel efficiency and driving performance but in highway the mpg is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slightly higher than city because absence of obstacles in the way</a:t>
          </a:r>
          <a:endParaRPr lang="en-IN" sz="1100"/>
        </a:p>
      </xdr:txBody>
    </xdr:sp>
    <xdr:clientData/>
  </xdr:twoCellAnchor>
  <xdr:twoCellAnchor>
    <xdr:from>
      <xdr:col>52</xdr:col>
      <xdr:colOff>444500</xdr:colOff>
      <xdr:row>1</xdr:row>
      <xdr:rowOff>14817</xdr:rowOff>
    </xdr:from>
    <xdr:to>
      <xdr:col>60</xdr:col>
      <xdr:colOff>105834</xdr:colOff>
      <xdr:row>16</xdr:row>
      <xdr:rowOff>38100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4B2068B-2467-E299-52AD-9D46B4B29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550985</xdr:colOff>
      <xdr:row>54</xdr:row>
      <xdr:rowOff>181707</xdr:rowOff>
    </xdr:from>
    <xdr:to>
      <xdr:col>13</xdr:col>
      <xdr:colOff>550985</xdr:colOff>
      <xdr:row>69</xdr:row>
      <xdr:rowOff>111368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6AC39C3F-0922-FE7A-84BF-24FF9E442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70338</xdr:colOff>
      <xdr:row>55</xdr:row>
      <xdr:rowOff>82061</xdr:rowOff>
    </xdr:from>
    <xdr:to>
      <xdr:col>19</xdr:col>
      <xdr:colOff>0</xdr:colOff>
      <xdr:row>61</xdr:row>
      <xdr:rowOff>82062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240099EC-F235-ED53-3A5B-A9C8AF1BDE9F}"/>
            </a:ext>
          </a:extLst>
        </xdr:cNvPr>
        <xdr:cNvSpPr txBox="1"/>
      </xdr:nvSpPr>
      <xdr:spPr>
        <a:xfrm>
          <a:off x="9929446" y="10398369"/>
          <a:ext cx="2368062" cy="1125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gas</a:t>
          </a:r>
          <a:r>
            <a:rPr lang="en-IN" sz="1100" baseline="0"/>
            <a:t> cars are more preferred compaared to deisel as deisel cars are more costly compared gas fueled cars</a:t>
          </a:r>
          <a:endParaRPr lang="en-IN" sz="1100"/>
        </a:p>
      </xdr:txBody>
    </xdr:sp>
    <xdr:clientData/>
  </xdr:twoCellAnchor>
  <xdr:twoCellAnchor>
    <xdr:from>
      <xdr:col>24</xdr:col>
      <xdr:colOff>483053</xdr:colOff>
      <xdr:row>46</xdr:row>
      <xdr:rowOff>43543</xdr:rowOff>
    </xdr:from>
    <xdr:to>
      <xdr:col>28</xdr:col>
      <xdr:colOff>591910</xdr:colOff>
      <xdr:row>61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3" name="Chart 32">
              <a:extLst>
                <a:ext uri="{FF2B5EF4-FFF2-40B4-BE49-F238E27FC236}">
                  <a16:creationId xmlns:a16="http://schemas.microsoft.com/office/drawing/2014/main" id="{513DBEBE-9B94-E2F7-F19A-BA57BB2178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919393" y="8501743"/>
              <a:ext cx="4558937" cy="28330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415971</xdr:colOff>
      <xdr:row>63</xdr:row>
      <xdr:rowOff>19372</xdr:rowOff>
    </xdr:from>
    <xdr:to>
      <xdr:col>25</xdr:col>
      <xdr:colOff>215714</xdr:colOff>
      <xdr:row>89</xdr:row>
      <xdr:rowOff>26616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6AFC823-1252-F105-B89A-A5B791727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339270</xdr:colOff>
      <xdr:row>63</xdr:row>
      <xdr:rowOff>46411</xdr:rowOff>
    </xdr:from>
    <xdr:to>
      <xdr:col>37</xdr:col>
      <xdr:colOff>-1</xdr:colOff>
      <xdr:row>89</xdr:row>
      <xdr:rowOff>26276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ECFA17E-733A-E554-562B-F4F0457B4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97"/>
  <sheetViews>
    <sheetView topLeftCell="A6" zoomScale="105" zoomScaleNormal="81" workbookViewId="0">
      <selection activeCell="AE51" sqref="AE51:AL65"/>
    </sheetView>
  </sheetViews>
  <sheetFormatPr defaultRowHeight="14.4" x14ac:dyDescent="0.3"/>
  <cols>
    <col min="7" max="7" width="10.109375" bestFit="1" customWidth="1"/>
    <col min="8" max="8" width="11.33203125" bestFit="1" customWidth="1"/>
    <col min="9" max="9" width="13.77734375" bestFit="1" customWidth="1"/>
    <col min="19" max="19" width="6.44140625" bestFit="1" customWidth="1"/>
    <col min="20" max="20" width="7.21875" bestFit="1" customWidth="1"/>
    <col min="21" max="21" width="19.21875" bestFit="1" customWidth="1"/>
    <col min="22" max="22" width="12.6640625" bestFit="1" customWidth="1"/>
    <col min="23" max="23" width="10.77734375" bestFit="1" customWidth="1"/>
    <col min="24" max="24" width="10" bestFit="1" customWidth="1"/>
    <col min="25" max="25" width="14.5546875" bestFit="1" customWidth="1"/>
    <col min="26" max="26" width="7.109375" bestFit="1" customWidth="1"/>
    <col min="30" max="30" width="16.88671875" bestFit="1" customWidth="1"/>
    <col min="31" max="31" width="12.21875" bestFit="1" customWidth="1"/>
    <col min="32" max="32" width="10.5546875" bestFit="1" customWidth="1"/>
    <col min="33" max="33" width="21.6640625" bestFit="1" customWidth="1"/>
    <col min="34" max="34" width="18.5546875" bestFit="1" customWidth="1"/>
    <col min="35" max="35" width="29.77734375" bestFit="1" customWidth="1"/>
  </cols>
  <sheetData>
    <row r="1" spans="1:50" ht="15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50" ht="15" thickBot="1" x14ac:dyDescent="0.35">
      <c r="A2">
        <v>3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>
        <v>88.6</v>
      </c>
      <c r="K2">
        <v>168.8</v>
      </c>
      <c r="L2">
        <v>64.099999999999994</v>
      </c>
      <c r="M2">
        <v>48.8</v>
      </c>
      <c r="N2">
        <v>2548</v>
      </c>
      <c r="O2" t="s">
        <v>34</v>
      </c>
      <c r="P2" t="s">
        <v>35</v>
      </c>
      <c r="Q2">
        <v>130</v>
      </c>
      <c r="R2" t="s">
        <v>36</v>
      </c>
      <c r="S2">
        <v>3.47</v>
      </c>
      <c r="T2">
        <v>2.68</v>
      </c>
      <c r="U2">
        <v>9</v>
      </c>
      <c r="V2">
        <v>111</v>
      </c>
      <c r="W2">
        <v>5000</v>
      </c>
      <c r="X2">
        <v>21</v>
      </c>
      <c r="Y2">
        <v>27</v>
      </c>
      <c r="Z2">
        <v>13495</v>
      </c>
      <c r="AB2" t="s">
        <v>81</v>
      </c>
      <c r="AC2">
        <f>MAX(Z2:Z196)</f>
        <v>45400</v>
      </c>
      <c r="AE2" t="s">
        <v>83</v>
      </c>
      <c r="AF2" t="s">
        <v>84</v>
      </c>
      <c r="AH2" s="2" t="s">
        <v>84</v>
      </c>
      <c r="AI2" s="2" t="s">
        <v>95</v>
      </c>
    </row>
    <row r="3" spans="1:50" x14ac:dyDescent="0.3">
      <c r="A3">
        <v>3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>
        <v>88.6</v>
      </c>
      <c r="K3">
        <v>168.8</v>
      </c>
      <c r="L3">
        <v>64.099999999999994</v>
      </c>
      <c r="M3">
        <v>48.8</v>
      </c>
      <c r="N3">
        <v>2548</v>
      </c>
      <c r="O3" t="s">
        <v>34</v>
      </c>
      <c r="P3" t="s">
        <v>35</v>
      </c>
      <c r="Q3">
        <v>130</v>
      </c>
      <c r="R3" t="s">
        <v>36</v>
      </c>
      <c r="S3">
        <v>3.47</v>
      </c>
      <c r="T3">
        <v>2.68</v>
      </c>
      <c r="U3">
        <v>9</v>
      </c>
      <c r="V3">
        <v>111</v>
      </c>
      <c r="W3">
        <v>5000</v>
      </c>
      <c r="X3">
        <v>21</v>
      </c>
      <c r="Y3">
        <v>27</v>
      </c>
      <c r="Z3">
        <v>16500</v>
      </c>
      <c r="AB3" t="s">
        <v>82</v>
      </c>
      <c r="AC3">
        <f>MIN(Z2:Z196)</f>
        <v>5118</v>
      </c>
      <c r="AE3" t="s">
        <v>85</v>
      </c>
      <c r="AF3">
        <v>10000</v>
      </c>
      <c r="AH3">
        <v>10000</v>
      </c>
      <c r="AI3">
        <v>96</v>
      </c>
      <c r="AW3" s="2" t="s">
        <v>84</v>
      </c>
      <c r="AX3" s="2" t="s">
        <v>95</v>
      </c>
    </row>
    <row r="4" spans="1:50" x14ac:dyDescent="0.3">
      <c r="A4">
        <v>1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37</v>
      </c>
      <c r="H4" t="s">
        <v>32</v>
      </c>
      <c r="I4" t="s">
        <v>33</v>
      </c>
      <c r="J4">
        <v>94.5</v>
      </c>
      <c r="K4">
        <v>171.2</v>
      </c>
      <c r="L4">
        <v>65.5</v>
      </c>
      <c r="M4">
        <v>52.4</v>
      </c>
      <c r="N4">
        <v>2823</v>
      </c>
      <c r="O4" t="s">
        <v>38</v>
      </c>
      <c r="P4" t="s">
        <v>39</v>
      </c>
      <c r="Q4">
        <v>152</v>
      </c>
      <c r="R4" t="s">
        <v>36</v>
      </c>
      <c r="S4">
        <v>2.68</v>
      </c>
      <c r="T4">
        <v>3.47</v>
      </c>
      <c r="U4">
        <v>9</v>
      </c>
      <c r="V4">
        <v>154</v>
      </c>
      <c r="W4">
        <v>5000</v>
      </c>
      <c r="X4">
        <v>19</v>
      </c>
      <c r="Y4">
        <v>26</v>
      </c>
      <c r="Z4">
        <v>16500</v>
      </c>
      <c r="AE4" t="s">
        <v>86</v>
      </c>
      <c r="AF4">
        <v>15000</v>
      </c>
      <c r="AH4">
        <v>15000</v>
      </c>
      <c r="AI4">
        <v>38</v>
      </c>
      <c r="AW4">
        <v>10000</v>
      </c>
      <c r="AX4">
        <v>96</v>
      </c>
    </row>
    <row r="5" spans="1:50" x14ac:dyDescent="0.3">
      <c r="A5">
        <v>2</v>
      </c>
      <c r="B5">
        <v>164</v>
      </c>
      <c r="C5" t="s">
        <v>40</v>
      </c>
      <c r="D5" t="s">
        <v>28</v>
      </c>
      <c r="E5" t="s">
        <v>29</v>
      </c>
      <c r="F5" t="s">
        <v>35</v>
      </c>
      <c r="G5" t="s">
        <v>41</v>
      </c>
      <c r="H5" t="s">
        <v>42</v>
      </c>
      <c r="I5" t="s">
        <v>33</v>
      </c>
      <c r="J5">
        <v>99.8</v>
      </c>
      <c r="K5">
        <v>176.6</v>
      </c>
      <c r="L5">
        <v>66.2</v>
      </c>
      <c r="M5">
        <v>54.3</v>
      </c>
      <c r="N5">
        <v>2337</v>
      </c>
      <c r="O5" t="s">
        <v>43</v>
      </c>
      <c r="P5" t="s">
        <v>35</v>
      </c>
      <c r="Q5">
        <v>109</v>
      </c>
      <c r="R5" t="s">
        <v>36</v>
      </c>
      <c r="S5">
        <v>3.19</v>
      </c>
      <c r="T5">
        <v>3.4</v>
      </c>
      <c r="U5">
        <v>10</v>
      </c>
      <c r="V5">
        <v>102</v>
      </c>
      <c r="W5">
        <v>5500</v>
      </c>
      <c r="X5">
        <v>24</v>
      </c>
      <c r="Y5">
        <v>30</v>
      </c>
      <c r="Z5">
        <v>13950</v>
      </c>
      <c r="AE5" t="s">
        <v>87</v>
      </c>
      <c r="AF5">
        <v>20000</v>
      </c>
      <c r="AH5">
        <v>20000</v>
      </c>
      <c r="AI5">
        <v>36</v>
      </c>
      <c r="AW5">
        <v>15000</v>
      </c>
      <c r="AX5">
        <v>38</v>
      </c>
    </row>
    <row r="6" spans="1:50" x14ac:dyDescent="0.3">
      <c r="A6">
        <v>2</v>
      </c>
      <c r="B6">
        <v>164</v>
      </c>
      <c r="C6" t="s">
        <v>40</v>
      </c>
      <c r="D6" t="s">
        <v>28</v>
      </c>
      <c r="E6" t="s">
        <v>29</v>
      </c>
      <c r="F6" t="s">
        <v>35</v>
      </c>
      <c r="G6" t="s">
        <v>41</v>
      </c>
      <c r="H6" t="s">
        <v>44</v>
      </c>
      <c r="I6" t="s">
        <v>33</v>
      </c>
      <c r="J6">
        <v>99.4</v>
      </c>
      <c r="K6">
        <v>176.6</v>
      </c>
      <c r="L6">
        <v>66.400000000000006</v>
      </c>
      <c r="M6">
        <v>54.3</v>
      </c>
      <c r="N6">
        <v>2824</v>
      </c>
      <c r="O6" t="s">
        <v>43</v>
      </c>
      <c r="P6" t="s">
        <v>45</v>
      </c>
      <c r="Q6">
        <v>136</v>
      </c>
      <c r="R6" t="s">
        <v>36</v>
      </c>
      <c r="S6">
        <v>3.19</v>
      </c>
      <c r="T6">
        <v>3.4</v>
      </c>
      <c r="U6">
        <v>8</v>
      </c>
      <c r="V6">
        <v>115</v>
      </c>
      <c r="W6">
        <v>5500</v>
      </c>
      <c r="X6">
        <v>18</v>
      </c>
      <c r="Y6">
        <v>22</v>
      </c>
      <c r="Z6">
        <v>17450</v>
      </c>
      <c r="AE6" t="s">
        <v>90</v>
      </c>
      <c r="AF6">
        <v>25000</v>
      </c>
      <c r="AH6">
        <v>25000</v>
      </c>
      <c r="AI6">
        <v>8</v>
      </c>
      <c r="AW6">
        <v>20000</v>
      </c>
      <c r="AX6">
        <v>36</v>
      </c>
    </row>
    <row r="7" spans="1:50" x14ac:dyDescent="0.3">
      <c r="A7">
        <v>2</v>
      </c>
      <c r="B7" t="s">
        <v>26</v>
      </c>
      <c r="C7" t="s">
        <v>40</v>
      </c>
      <c r="D7" t="s">
        <v>28</v>
      </c>
      <c r="E7" t="s">
        <v>29</v>
      </c>
      <c r="F7" t="s">
        <v>30</v>
      </c>
      <c r="G7" t="s">
        <v>41</v>
      </c>
      <c r="H7" t="s">
        <v>42</v>
      </c>
      <c r="I7" t="s">
        <v>33</v>
      </c>
      <c r="J7">
        <v>99.8</v>
      </c>
      <c r="K7">
        <v>177.3</v>
      </c>
      <c r="L7">
        <v>66.3</v>
      </c>
      <c r="M7">
        <v>53.1</v>
      </c>
      <c r="N7">
        <v>2507</v>
      </c>
      <c r="O7" t="s">
        <v>43</v>
      </c>
      <c r="P7" t="s">
        <v>45</v>
      </c>
      <c r="Q7">
        <v>136</v>
      </c>
      <c r="R7" t="s">
        <v>36</v>
      </c>
      <c r="S7">
        <v>3.19</v>
      </c>
      <c r="T7">
        <v>3.4</v>
      </c>
      <c r="U7">
        <v>8.5</v>
      </c>
      <c r="V7">
        <v>110</v>
      </c>
      <c r="W7">
        <v>5500</v>
      </c>
      <c r="X7">
        <v>19</v>
      </c>
      <c r="Y7">
        <v>25</v>
      </c>
      <c r="Z7">
        <v>15250</v>
      </c>
      <c r="AE7" t="s">
        <v>88</v>
      </c>
      <c r="AF7">
        <v>30000</v>
      </c>
      <c r="AH7">
        <v>30000</v>
      </c>
      <c r="AI7">
        <v>3</v>
      </c>
      <c r="AW7">
        <v>25000</v>
      </c>
      <c r="AX7">
        <v>8</v>
      </c>
    </row>
    <row r="8" spans="1:50" x14ac:dyDescent="0.3">
      <c r="A8">
        <v>1</v>
      </c>
      <c r="B8">
        <v>158</v>
      </c>
      <c r="C8" t="s">
        <v>40</v>
      </c>
      <c r="D8" t="s">
        <v>28</v>
      </c>
      <c r="E8" t="s">
        <v>29</v>
      </c>
      <c r="F8" t="s">
        <v>35</v>
      </c>
      <c r="G8" t="s">
        <v>41</v>
      </c>
      <c r="H8" t="s">
        <v>42</v>
      </c>
      <c r="I8" t="s">
        <v>33</v>
      </c>
      <c r="J8">
        <v>105.8</v>
      </c>
      <c r="K8">
        <v>192.7</v>
      </c>
      <c r="L8">
        <v>71.400000000000006</v>
      </c>
      <c r="M8">
        <v>55.7</v>
      </c>
      <c r="N8">
        <v>2844</v>
      </c>
      <c r="O8" t="s">
        <v>43</v>
      </c>
      <c r="P8" t="s">
        <v>45</v>
      </c>
      <c r="Q8">
        <v>136</v>
      </c>
      <c r="R8" t="s">
        <v>36</v>
      </c>
      <c r="S8">
        <v>3.19</v>
      </c>
      <c r="T8">
        <v>3.4</v>
      </c>
      <c r="U8">
        <v>8.5</v>
      </c>
      <c r="V8">
        <v>110</v>
      </c>
      <c r="W8">
        <v>5500</v>
      </c>
      <c r="X8">
        <v>19</v>
      </c>
      <c r="Y8">
        <v>25</v>
      </c>
      <c r="Z8">
        <v>17710</v>
      </c>
      <c r="AE8" t="s">
        <v>89</v>
      </c>
      <c r="AF8">
        <v>35000</v>
      </c>
      <c r="AH8">
        <v>35000</v>
      </c>
      <c r="AI8">
        <v>6</v>
      </c>
      <c r="AW8">
        <v>30000</v>
      </c>
      <c r="AX8">
        <v>3</v>
      </c>
    </row>
    <row r="9" spans="1:50" x14ac:dyDescent="0.3">
      <c r="A9">
        <v>1</v>
      </c>
      <c r="B9" t="s">
        <v>26</v>
      </c>
      <c r="C9" t="s">
        <v>40</v>
      </c>
      <c r="D9" t="s">
        <v>28</v>
      </c>
      <c r="E9" t="s">
        <v>29</v>
      </c>
      <c r="F9" t="s">
        <v>35</v>
      </c>
      <c r="G9" t="s">
        <v>46</v>
      </c>
      <c r="H9" t="s">
        <v>42</v>
      </c>
      <c r="I9" t="s">
        <v>33</v>
      </c>
      <c r="J9">
        <v>105.8</v>
      </c>
      <c r="K9">
        <v>192.7</v>
      </c>
      <c r="L9">
        <v>71.400000000000006</v>
      </c>
      <c r="M9">
        <v>55.7</v>
      </c>
      <c r="N9">
        <v>2954</v>
      </c>
      <c r="O9" t="s">
        <v>43</v>
      </c>
      <c r="P9" t="s">
        <v>45</v>
      </c>
      <c r="Q9">
        <v>136</v>
      </c>
      <c r="R9" t="s">
        <v>36</v>
      </c>
      <c r="S9">
        <v>3.19</v>
      </c>
      <c r="T9">
        <v>3.4</v>
      </c>
      <c r="U9">
        <v>8.5</v>
      </c>
      <c r="V9">
        <v>110</v>
      </c>
      <c r="W9">
        <v>5500</v>
      </c>
      <c r="X9">
        <v>19</v>
      </c>
      <c r="Y9">
        <v>25</v>
      </c>
      <c r="Z9">
        <v>18920</v>
      </c>
      <c r="AE9" t="s">
        <v>91</v>
      </c>
      <c r="AF9">
        <v>40000</v>
      </c>
      <c r="AH9">
        <v>40000</v>
      </c>
      <c r="AI9">
        <v>5</v>
      </c>
      <c r="AW9">
        <v>35000</v>
      </c>
      <c r="AX9">
        <v>6</v>
      </c>
    </row>
    <row r="10" spans="1:50" x14ac:dyDescent="0.3">
      <c r="A10">
        <v>1</v>
      </c>
      <c r="B10">
        <v>158</v>
      </c>
      <c r="C10" t="s">
        <v>40</v>
      </c>
      <c r="D10" t="s">
        <v>28</v>
      </c>
      <c r="E10" t="s">
        <v>47</v>
      </c>
      <c r="F10" t="s">
        <v>35</v>
      </c>
      <c r="G10" t="s">
        <v>41</v>
      </c>
      <c r="H10" t="s">
        <v>42</v>
      </c>
      <c r="I10" t="s">
        <v>33</v>
      </c>
      <c r="J10">
        <v>105.8</v>
      </c>
      <c r="K10">
        <v>192.7</v>
      </c>
      <c r="L10">
        <v>71.400000000000006</v>
      </c>
      <c r="M10">
        <v>55.9</v>
      </c>
      <c r="N10">
        <v>3086</v>
      </c>
      <c r="O10" t="s">
        <v>43</v>
      </c>
      <c r="P10" t="s">
        <v>45</v>
      </c>
      <c r="Q10">
        <v>131</v>
      </c>
      <c r="R10" t="s">
        <v>36</v>
      </c>
      <c r="S10">
        <v>3.13</v>
      </c>
      <c r="T10">
        <v>3.4</v>
      </c>
      <c r="U10">
        <v>8.3000000000000007</v>
      </c>
      <c r="V10">
        <v>140</v>
      </c>
      <c r="W10">
        <v>5500</v>
      </c>
      <c r="X10">
        <v>17</v>
      </c>
      <c r="Y10">
        <v>20</v>
      </c>
      <c r="Z10">
        <v>23875</v>
      </c>
      <c r="AE10" t="s">
        <v>92</v>
      </c>
      <c r="AF10">
        <v>45000</v>
      </c>
      <c r="AH10">
        <v>45000</v>
      </c>
      <c r="AI10">
        <v>2</v>
      </c>
      <c r="AW10">
        <v>40000</v>
      </c>
      <c r="AX10">
        <v>5</v>
      </c>
    </row>
    <row r="11" spans="1:50" x14ac:dyDescent="0.3">
      <c r="A11">
        <v>2</v>
      </c>
      <c r="B11">
        <v>192</v>
      </c>
      <c r="C11" t="s">
        <v>48</v>
      </c>
      <c r="D11" t="s">
        <v>28</v>
      </c>
      <c r="E11" t="s">
        <v>29</v>
      </c>
      <c r="F11" t="s">
        <v>30</v>
      </c>
      <c r="G11" t="s">
        <v>41</v>
      </c>
      <c r="H11" t="s">
        <v>32</v>
      </c>
      <c r="I11" t="s">
        <v>33</v>
      </c>
      <c r="J11">
        <v>101.2</v>
      </c>
      <c r="K11">
        <v>176.8</v>
      </c>
      <c r="L11">
        <v>64.8</v>
      </c>
      <c r="M11">
        <v>54.3</v>
      </c>
      <c r="N11">
        <v>2395</v>
      </c>
      <c r="O11" t="s">
        <v>43</v>
      </c>
      <c r="P11" t="s">
        <v>35</v>
      </c>
      <c r="Q11">
        <v>108</v>
      </c>
      <c r="R11" t="s">
        <v>36</v>
      </c>
      <c r="S11">
        <v>3.5</v>
      </c>
      <c r="T11">
        <v>2.8</v>
      </c>
      <c r="U11">
        <v>8.8000000000000007</v>
      </c>
      <c r="V11">
        <v>101</v>
      </c>
      <c r="W11">
        <v>5800</v>
      </c>
      <c r="X11">
        <v>23</v>
      </c>
      <c r="Y11">
        <v>29</v>
      </c>
      <c r="Z11">
        <v>16430</v>
      </c>
      <c r="AE11" t="s">
        <v>93</v>
      </c>
      <c r="AF11">
        <v>50000</v>
      </c>
      <c r="AH11">
        <v>50000</v>
      </c>
      <c r="AI11">
        <v>1</v>
      </c>
      <c r="AW11">
        <v>45000</v>
      </c>
      <c r="AX11">
        <v>2</v>
      </c>
    </row>
    <row r="12" spans="1:50" ht="15" thickBot="1" x14ac:dyDescent="0.35">
      <c r="A12">
        <v>0</v>
      </c>
      <c r="B12">
        <v>192</v>
      </c>
      <c r="C12" t="s">
        <v>48</v>
      </c>
      <c r="D12" t="s">
        <v>28</v>
      </c>
      <c r="E12" t="s">
        <v>29</v>
      </c>
      <c r="F12" t="s">
        <v>35</v>
      </c>
      <c r="G12" t="s">
        <v>41</v>
      </c>
      <c r="H12" t="s">
        <v>32</v>
      </c>
      <c r="I12" t="s">
        <v>33</v>
      </c>
      <c r="J12">
        <v>101.2</v>
      </c>
      <c r="K12">
        <v>176.8</v>
      </c>
      <c r="L12">
        <v>64.8</v>
      </c>
      <c r="M12">
        <v>54.3</v>
      </c>
      <c r="N12">
        <v>2395</v>
      </c>
      <c r="O12" t="s">
        <v>43</v>
      </c>
      <c r="P12" t="s">
        <v>35</v>
      </c>
      <c r="Q12">
        <v>108</v>
      </c>
      <c r="R12" t="s">
        <v>36</v>
      </c>
      <c r="S12">
        <v>3.5</v>
      </c>
      <c r="T12">
        <v>2.8</v>
      </c>
      <c r="U12">
        <v>8.8000000000000007</v>
      </c>
      <c r="V12">
        <v>101</v>
      </c>
      <c r="W12">
        <v>5800</v>
      </c>
      <c r="X12">
        <v>23</v>
      </c>
      <c r="Y12">
        <v>29</v>
      </c>
      <c r="Z12">
        <v>16925</v>
      </c>
      <c r="AH12" s="1" t="s">
        <v>94</v>
      </c>
      <c r="AI12" s="1">
        <v>0</v>
      </c>
      <c r="AW12">
        <v>50000</v>
      </c>
      <c r="AX12">
        <v>1</v>
      </c>
    </row>
    <row r="13" spans="1:50" ht="15" thickBot="1" x14ac:dyDescent="0.35">
      <c r="A13">
        <v>0</v>
      </c>
      <c r="B13">
        <v>188</v>
      </c>
      <c r="C13" t="s">
        <v>48</v>
      </c>
      <c r="D13" t="s">
        <v>28</v>
      </c>
      <c r="E13" t="s">
        <v>29</v>
      </c>
      <c r="F13" t="s">
        <v>30</v>
      </c>
      <c r="G13" t="s">
        <v>41</v>
      </c>
      <c r="H13" t="s">
        <v>32</v>
      </c>
      <c r="I13" t="s">
        <v>33</v>
      </c>
      <c r="J13">
        <v>101.2</v>
      </c>
      <c r="K13">
        <v>176.8</v>
      </c>
      <c r="L13">
        <v>64.8</v>
      </c>
      <c r="M13">
        <v>54.3</v>
      </c>
      <c r="N13">
        <v>2710</v>
      </c>
      <c r="O13" t="s">
        <v>43</v>
      </c>
      <c r="P13" t="s">
        <v>39</v>
      </c>
      <c r="Q13">
        <v>164</v>
      </c>
      <c r="R13" t="s">
        <v>36</v>
      </c>
      <c r="S13">
        <v>3.31</v>
      </c>
      <c r="T13">
        <v>3.19</v>
      </c>
      <c r="U13">
        <v>9</v>
      </c>
      <c r="V13">
        <v>121</v>
      </c>
      <c r="W13">
        <v>4250</v>
      </c>
      <c r="X13">
        <v>21</v>
      </c>
      <c r="Y13">
        <v>28</v>
      </c>
      <c r="Z13">
        <v>20970</v>
      </c>
      <c r="AW13" s="1" t="s">
        <v>94</v>
      </c>
      <c r="AX13" s="1">
        <v>0</v>
      </c>
    </row>
    <row r="14" spans="1:50" x14ac:dyDescent="0.3">
      <c r="A14">
        <v>0</v>
      </c>
      <c r="B14">
        <v>188</v>
      </c>
      <c r="C14" t="s">
        <v>48</v>
      </c>
      <c r="D14" t="s">
        <v>28</v>
      </c>
      <c r="E14" t="s">
        <v>29</v>
      </c>
      <c r="F14" t="s">
        <v>35</v>
      </c>
      <c r="G14" t="s">
        <v>41</v>
      </c>
      <c r="H14" t="s">
        <v>32</v>
      </c>
      <c r="I14" t="s">
        <v>33</v>
      </c>
      <c r="J14">
        <v>101.2</v>
      </c>
      <c r="K14">
        <v>176.8</v>
      </c>
      <c r="L14">
        <v>64.8</v>
      </c>
      <c r="M14">
        <v>54.3</v>
      </c>
      <c r="N14">
        <v>2765</v>
      </c>
      <c r="O14" t="s">
        <v>43</v>
      </c>
      <c r="P14" t="s">
        <v>39</v>
      </c>
      <c r="Q14">
        <v>164</v>
      </c>
      <c r="R14" t="s">
        <v>36</v>
      </c>
      <c r="S14">
        <v>3.31</v>
      </c>
      <c r="T14">
        <v>3.19</v>
      </c>
      <c r="U14">
        <v>9</v>
      </c>
      <c r="V14">
        <v>121</v>
      </c>
      <c r="W14">
        <v>4250</v>
      </c>
      <c r="X14">
        <v>21</v>
      </c>
      <c r="Y14">
        <v>28</v>
      </c>
      <c r="Z14">
        <v>21105</v>
      </c>
    </row>
    <row r="15" spans="1:50" x14ac:dyDescent="0.3">
      <c r="A15">
        <v>1</v>
      </c>
      <c r="B15" t="s">
        <v>26</v>
      </c>
      <c r="C15" t="s">
        <v>48</v>
      </c>
      <c r="D15" t="s">
        <v>28</v>
      </c>
      <c r="E15" t="s">
        <v>29</v>
      </c>
      <c r="F15" t="s">
        <v>35</v>
      </c>
      <c r="G15" t="s">
        <v>41</v>
      </c>
      <c r="H15" t="s">
        <v>32</v>
      </c>
      <c r="I15" t="s">
        <v>33</v>
      </c>
      <c r="J15">
        <v>103.5</v>
      </c>
      <c r="K15">
        <v>189</v>
      </c>
      <c r="L15">
        <v>66.900000000000006</v>
      </c>
      <c r="M15">
        <v>55.7</v>
      </c>
      <c r="N15">
        <v>3055</v>
      </c>
      <c r="O15" t="s">
        <v>43</v>
      </c>
      <c r="P15" t="s">
        <v>39</v>
      </c>
      <c r="Q15">
        <v>164</v>
      </c>
      <c r="R15" t="s">
        <v>36</v>
      </c>
      <c r="S15">
        <v>3.31</v>
      </c>
      <c r="T15">
        <v>3.19</v>
      </c>
      <c r="U15">
        <v>9</v>
      </c>
      <c r="V15">
        <v>121</v>
      </c>
      <c r="W15">
        <v>4250</v>
      </c>
      <c r="X15">
        <v>20</v>
      </c>
      <c r="Y15">
        <v>25</v>
      </c>
      <c r="Z15">
        <v>24565</v>
      </c>
    </row>
    <row r="16" spans="1:50" x14ac:dyDescent="0.3">
      <c r="A16">
        <v>0</v>
      </c>
      <c r="B16" t="s">
        <v>26</v>
      </c>
      <c r="C16" t="s">
        <v>48</v>
      </c>
      <c r="D16" t="s">
        <v>28</v>
      </c>
      <c r="E16" t="s">
        <v>29</v>
      </c>
      <c r="F16" t="s">
        <v>35</v>
      </c>
      <c r="G16" t="s">
        <v>41</v>
      </c>
      <c r="H16" t="s">
        <v>32</v>
      </c>
      <c r="I16" t="s">
        <v>33</v>
      </c>
      <c r="J16">
        <v>103.5</v>
      </c>
      <c r="K16">
        <v>189</v>
      </c>
      <c r="L16">
        <v>66.900000000000006</v>
      </c>
      <c r="M16">
        <v>55.7</v>
      </c>
      <c r="N16">
        <v>3230</v>
      </c>
      <c r="O16" t="s">
        <v>43</v>
      </c>
      <c r="P16" t="s">
        <v>39</v>
      </c>
      <c r="Q16">
        <v>209</v>
      </c>
      <c r="R16" t="s">
        <v>36</v>
      </c>
      <c r="S16">
        <v>3.62</v>
      </c>
      <c r="T16">
        <v>3.39</v>
      </c>
      <c r="U16">
        <v>8</v>
      </c>
      <c r="V16">
        <v>182</v>
      </c>
      <c r="W16">
        <v>5400</v>
      </c>
      <c r="X16">
        <v>16</v>
      </c>
      <c r="Y16">
        <v>22</v>
      </c>
      <c r="Z16">
        <v>30760</v>
      </c>
      <c r="AF16" s="5"/>
    </row>
    <row r="17" spans="1:35" x14ac:dyDescent="0.3">
      <c r="A17">
        <v>0</v>
      </c>
      <c r="B17" t="s">
        <v>26</v>
      </c>
      <c r="C17" t="s">
        <v>48</v>
      </c>
      <c r="D17" t="s">
        <v>28</v>
      </c>
      <c r="E17" t="s">
        <v>29</v>
      </c>
      <c r="F17" t="s">
        <v>30</v>
      </c>
      <c r="G17" t="s">
        <v>41</v>
      </c>
      <c r="H17" t="s">
        <v>32</v>
      </c>
      <c r="I17" t="s">
        <v>33</v>
      </c>
      <c r="J17">
        <v>103.5</v>
      </c>
      <c r="K17">
        <v>193.8</v>
      </c>
      <c r="L17">
        <v>67.900000000000006</v>
      </c>
      <c r="M17">
        <v>53.7</v>
      </c>
      <c r="N17">
        <v>3380</v>
      </c>
      <c r="O17" t="s">
        <v>43</v>
      </c>
      <c r="P17" t="s">
        <v>39</v>
      </c>
      <c r="Q17">
        <v>209</v>
      </c>
      <c r="R17" t="s">
        <v>36</v>
      </c>
      <c r="S17">
        <v>3.62</v>
      </c>
      <c r="T17">
        <v>3.39</v>
      </c>
      <c r="U17">
        <v>8</v>
      </c>
      <c r="V17">
        <v>182</v>
      </c>
      <c r="W17">
        <v>5400</v>
      </c>
      <c r="X17">
        <v>16</v>
      </c>
      <c r="Y17">
        <v>22</v>
      </c>
      <c r="Z17">
        <v>41315</v>
      </c>
      <c r="AH17" s="6"/>
      <c r="AI17" s="6"/>
    </row>
    <row r="18" spans="1:35" x14ac:dyDescent="0.3">
      <c r="A18">
        <v>0</v>
      </c>
      <c r="B18" t="s">
        <v>26</v>
      </c>
      <c r="C18" t="s">
        <v>48</v>
      </c>
      <c r="D18" t="s">
        <v>28</v>
      </c>
      <c r="E18" t="s">
        <v>29</v>
      </c>
      <c r="F18" t="s">
        <v>35</v>
      </c>
      <c r="G18" t="s">
        <v>41</v>
      </c>
      <c r="H18" t="s">
        <v>32</v>
      </c>
      <c r="I18" t="s">
        <v>33</v>
      </c>
      <c r="J18">
        <v>110</v>
      </c>
      <c r="K18">
        <v>197</v>
      </c>
      <c r="L18">
        <v>70.900000000000006</v>
      </c>
      <c r="M18">
        <v>56.3</v>
      </c>
      <c r="N18">
        <v>3505</v>
      </c>
      <c r="O18" t="s">
        <v>43</v>
      </c>
      <c r="P18" t="s">
        <v>39</v>
      </c>
      <c r="Q18">
        <v>209</v>
      </c>
      <c r="R18" t="s">
        <v>36</v>
      </c>
      <c r="S18">
        <v>3.62</v>
      </c>
      <c r="T18">
        <v>3.39</v>
      </c>
      <c r="U18">
        <v>8</v>
      </c>
      <c r="V18">
        <v>182</v>
      </c>
      <c r="W18">
        <v>5400</v>
      </c>
      <c r="X18">
        <v>15</v>
      </c>
      <c r="Y18">
        <v>20</v>
      </c>
      <c r="Z18">
        <v>36880</v>
      </c>
      <c r="AH18" s="6"/>
      <c r="AI18" s="6"/>
    </row>
    <row r="19" spans="1:35" x14ac:dyDescent="0.3">
      <c r="A19">
        <v>2</v>
      </c>
      <c r="B19">
        <v>121</v>
      </c>
      <c r="C19" t="s">
        <v>49</v>
      </c>
      <c r="D19" t="s">
        <v>28</v>
      </c>
      <c r="E19" t="s">
        <v>29</v>
      </c>
      <c r="F19" t="s">
        <v>30</v>
      </c>
      <c r="G19" t="s">
        <v>37</v>
      </c>
      <c r="H19" t="s">
        <v>42</v>
      </c>
      <c r="I19" t="s">
        <v>33</v>
      </c>
      <c r="J19">
        <v>88.4</v>
      </c>
      <c r="K19">
        <v>141.1</v>
      </c>
      <c r="L19">
        <v>60.3</v>
      </c>
      <c r="M19">
        <v>53.2</v>
      </c>
      <c r="N19">
        <v>1488</v>
      </c>
      <c r="O19" t="s">
        <v>50</v>
      </c>
      <c r="P19" t="s">
        <v>51</v>
      </c>
      <c r="Q19">
        <v>61</v>
      </c>
      <c r="R19" t="s">
        <v>52</v>
      </c>
      <c r="S19">
        <v>2.91</v>
      </c>
      <c r="T19">
        <v>3.03</v>
      </c>
      <c r="U19">
        <v>9.5</v>
      </c>
      <c r="V19">
        <v>48</v>
      </c>
      <c r="W19">
        <v>5100</v>
      </c>
      <c r="X19">
        <v>47</v>
      </c>
      <c r="Y19">
        <v>53</v>
      </c>
      <c r="Z19">
        <v>5151</v>
      </c>
      <c r="AH19" s="6"/>
      <c r="AI19" s="6"/>
    </row>
    <row r="20" spans="1:35" x14ac:dyDescent="0.3">
      <c r="A20">
        <v>1</v>
      </c>
      <c r="B20">
        <v>98</v>
      </c>
      <c r="C20" t="s">
        <v>49</v>
      </c>
      <c r="D20" t="s">
        <v>28</v>
      </c>
      <c r="E20" t="s">
        <v>29</v>
      </c>
      <c r="F20" t="s">
        <v>30</v>
      </c>
      <c r="G20" t="s">
        <v>37</v>
      </c>
      <c r="H20" t="s">
        <v>42</v>
      </c>
      <c r="I20" t="s">
        <v>33</v>
      </c>
      <c r="J20">
        <v>94.5</v>
      </c>
      <c r="K20">
        <v>155.9</v>
      </c>
      <c r="L20">
        <v>63.6</v>
      </c>
      <c r="M20">
        <v>52</v>
      </c>
      <c r="N20">
        <v>1874</v>
      </c>
      <c r="O20" t="s">
        <v>43</v>
      </c>
      <c r="P20" t="s">
        <v>35</v>
      </c>
      <c r="Q20">
        <v>90</v>
      </c>
      <c r="R20" t="s">
        <v>52</v>
      </c>
      <c r="S20">
        <v>3.03</v>
      </c>
      <c r="T20">
        <v>3.11</v>
      </c>
      <c r="U20">
        <v>9.6</v>
      </c>
      <c r="V20">
        <v>70</v>
      </c>
      <c r="W20">
        <v>5400</v>
      </c>
      <c r="X20">
        <v>38</v>
      </c>
      <c r="Y20">
        <v>43</v>
      </c>
      <c r="Z20">
        <v>6295</v>
      </c>
      <c r="AH20" s="6"/>
      <c r="AI20" s="6"/>
    </row>
    <row r="21" spans="1:35" x14ac:dyDescent="0.3">
      <c r="A21">
        <v>0</v>
      </c>
      <c r="B21">
        <v>81</v>
      </c>
      <c r="C21" t="s">
        <v>49</v>
      </c>
      <c r="D21" t="s">
        <v>28</v>
      </c>
      <c r="E21" t="s">
        <v>29</v>
      </c>
      <c r="F21" t="s">
        <v>35</v>
      </c>
      <c r="G21" t="s">
        <v>41</v>
      </c>
      <c r="H21" t="s">
        <v>42</v>
      </c>
      <c r="I21" t="s">
        <v>33</v>
      </c>
      <c r="J21">
        <v>94.5</v>
      </c>
      <c r="K21">
        <v>158.80000000000001</v>
      </c>
      <c r="L21">
        <v>63.6</v>
      </c>
      <c r="M21">
        <v>52</v>
      </c>
      <c r="N21">
        <v>1909</v>
      </c>
      <c r="O21" t="s">
        <v>43</v>
      </c>
      <c r="P21" t="s">
        <v>35</v>
      </c>
      <c r="Q21">
        <v>90</v>
      </c>
      <c r="R21" t="s">
        <v>52</v>
      </c>
      <c r="S21">
        <v>3.03</v>
      </c>
      <c r="T21">
        <v>3.11</v>
      </c>
      <c r="U21">
        <v>9.6</v>
      </c>
      <c r="V21">
        <v>70</v>
      </c>
      <c r="W21">
        <v>5400</v>
      </c>
      <c r="X21">
        <v>38</v>
      </c>
      <c r="Y21">
        <v>43</v>
      </c>
      <c r="Z21">
        <v>6575</v>
      </c>
      <c r="AH21" s="6"/>
      <c r="AI21" s="6"/>
    </row>
    <row r="22" spans="1:35" x14ac:dyDescent="0.3">
      <c r="A22">
        <v>1</v>
      </c>
      <c r="B22">
        <v>118</v>
      </c>
      <c r="C22" t="s">
        <v>53</v>
      </c>
      <c r="D22" t="s">
        <v>28</v>
      </c>
      <c r="E22" t="s">
        <v>29</v>
      </c>
      <c r="F22" t="s">
        <v>30</v>
      </c>
      <c r="G22" t="s">
        <v>37</v>
      </c>
      <c r="H22" t="s">
        <v>42</v>
      </c>
      <c r="I22" t="s">
        <v>33</v>
      </c>
      <c r="J22">
        <v>93.7</v>
      </c>
      <c r="K22">
        <v>157.30000000000001</v>
      </c>
      <c r="L22">
        <v>63.8</v>
      </c>
      <c r="M22">
        <v>50.8</v>
      </c>
      <c r="N22">
        <v>1876</v>
      </c>
      <c r="O22" t="s">
        <v>43</v>
      </c>
      <c r="P22" t="s">
        <v>35</v>
      </c>
      <c r="Q22">
        <v>90</v>
      </c>
      <c r="R22" t="s">
        <v>52</v>
      </c>
      <c r="S22">
        <v>2.97</v>
      </c>
      <c r="T22">
        <v>3.23</v>
      </c>
      <c r="U22">
        <v>9.41</v>
      </c>
      <c r="V22">
        <v>68</v>
      </c>
      <c r="W22">
        <v>5500</v>
      </c>
      <c r="X22">
        <v>37</v>
      </c>
      <c r="Y22">
        <v>41</v>
      </c>
      <c r="Z22">
        <v>5572</v>
      </c>
      <c r="AH22" s="6"/>
      <c r="AI22" s="6"/>
    </row>
    <row r="23" spans="1:35" x14ac:dyDescent="0.3">
      <c r="A23">
        <v>1</v>
      </c>
      <c r="B23">
        <v>118</v>
      </c>
      <c r="C23" t="s">
        <v>53</v>
      </c>
      <c r="D23" t="s">
        <v>28</v>
      </c>
      <c r="E23" t="s">
        <v>29</v>
      </c>
      <c r="F23" t="s">
        <v>30</v>
      </c>
      <c r="G23" t="s">
        <v>37</v>
      </c>
      <c r="H23" t="s">
        <v>42</v>
      </c>
      <c r="I23" t="s">
        <v>33</v>
      </c>
      <c r="J23">
        <v>93.7</v>
      </c>
      <c r="K23">
        <v>157.30000000000001</v>
      </c>
      <c r="L23">
        <v>63.8</v>
      </c>
      <c r="M23">
        <v>50.8</v>
      </c>
      <c r="N23">
        <v>1876</v>
      </c>
      <c r="O23" t="s">
        <v>43</v>
      </c>
      <c r="P23" t="s">
        <v>35</v>
      </c>
      <c r="Q23">
        <v>90</v>
      </c>
      <c r="R23" t="s">
        <v>52</v>
      </c>
      <c r="S23">
        <v>2.97</v>
      </c>
      <c r="T23">
        <v>3.23</v>
      </c>
      <c r="U23">
        <v>9.4</v>
      </c>
      <c r="V23">
        <v>68</v>
      </c>
      <c r="W23">
        <v>5500</v>
      </c>
      <c r="X23">
        <v>31</v>
      </c>
      <c r="Y23">
        <v>38</v>
      </c>
      <c r="Z23">
        <v>6377</v>
      </c>
      <c r="AH23" s="6"/>
      <c r="AI23" s="6"/>
    </row>
    <row r="24" spans="1:35" x14ac:dyDescent="0.3">
      <c r="A24">
        <v>1</v>
      </c>
      <c r="B24">
        <v>118</v>
      </c>
      <c r="C24" t="s">
        <v>53</v>
      </c>
      <c r="D24" t="s">
        <v>28</v>
      </c>
      <c r="E24" t="s">
        <v>47</v>
      </c>
      <c r="F24" t="s">
        <v>30</v>
      </c>
      <c r="G24" t="s">
        <v>37</v>
      </c>
      <c r="H24" t="s">
        <v>42</v>
      </c>
      <c r="I24" t="s">
        <v>33</v>
      </c>
      <c r="J24">
        <v>93.7</v>
      </c>
      <c r="K24">
        <v>157.30000000000001</v>
      </c>
      <c r="L24">
        <v>63.8</v>
      </c>
      <c r="M24">
        <v>50.8</v>
      </c>
      <c r="N24">
        <v>2128</v>
      </c>
      <c r="O24" t="s">
        <v>43</v>
      </c>
      <c r="P24" t="s">
        <v>35</v>
      </c>
      <c r="Q24">
        <v>98</v>
      </c>
      <c r="R24" t="s">
        <v>36</v>
      </c>
      <c r="S24">
        <v>3.03</v>
      </c>
      <c r="T24">
        <v>3.39</v>
      </c>
      <c r="U24">
        <v>7.6</v>
      </c>
      <c r="V24">
        <v>102</v>
      </c>
      <c r="W24">
        <v>5500</v>
      </c>
      <c r="X24">
        <v>24</v>
      </c>
      <c r="Y24">
        <v>30</v>
      </c>
      <c r="Z24">
        <v>7957</v>
      </c>
      <c r="AH24" s="6"/>
      <c r="AI24" s="6"/>
    </row>
    <row r="25" spans="1:35" x14ac:dyDescent="0.3">
      <c r="A25">
        <v>1</v>
      </c>
      <c r="B25">
        <v>148</v>
      </c>
      <c r="C25" t="s">
        <v>53</v>
      </c>
      <c r="D25" t="s">
        <v>28</v>
      </c>
      <c r="E25" t="s">
        <v>29</v>
      </c>
      <c r="F25" t="s">
        <v>35</v>
      </c>
      <c r="G25" t="s">
        <v>37</v>
      </c>
      <c r="H25" t="s">
        <v>42</v>
      </c>
      <c r="I25" t="s">
        <v>33</v>
      </c>
      <c r="J25">
        <v>93.7</v>
      </c>
      <c r="K25">
        <v>157.30000000000001</v>
      </c>
      <c r="L25">
        <v>63.8</v>
      </c>
      <c r="M25">
        <v>50.6</v>
      </c>
      <c r="N25">
        <v>1967</v>
      </c>
      <c r="O25" t="s">
        <v>43</v>
      </c>
      <c r="P25" t="s">
        <v>35</v>
      </c>
      <c r="Q25">
        <v>90</v>
      </c>
      <c r="R25" t="s">
        <v>52</v>
      </c>
      <c r="S25">
        <v>2.97</v>
      </c>
      <c r="T25">
        <v>3.23</v>
      </c>
      <c r="U25">
        <v>9.4</v>
      </c>
      <c r="V25">
        <v>68</v>
      </c>
      <c r="W25">
        <v>5500</v>
      </c>
      <c r="X25">
        <v>31</v>
      </c>
      <c r="Y25">
        <v>38</v>
      </c>
      <c r="Z25">
        <v>6229</v>
      </c>
      <c r="AH25" s="6"/>
      <c r="AI25" s="6"/>
    </row>
    <row r="26" spans="1:35" x14ac:dyDescent="0.3">
      <c r="A26">
        <v>1</v>
      </c>
      <c r="B26">
        <v>148</v>
      </c>
      <c r="C26" t="s">
        <v>53</v>
      </c>
      <c r="D26" t="s">
        <v>28</v>
      </c>
      <c r="E26" t="s">
        <v>29</v>
      </c>
      <c r="F26" t="s">
        <v>35</v>
      </c>
      <c r="G26" t="s">
        <v>41</v>
      </c>
      <c r="H26" t="s">
        <v>42</v>
      </c>
      <c r="I26" t="s">
        <v>33</v>
      </c>
      <c r="J26">
        <v>93.7</v>
      </c>
      <c r="K26">
        <v>157.30000000000001</v>
      </c>
      <c r="L26">
        <v>63.8</v>
      </c>
      <c r="M26">
        <v>50.6</v>
      </c>
      <c r="N26">
        <v>1989</v>
      </c>
      <c r="O26" t="s">
        <v>43</v>
      </c>
      <c r="P26" t="s">
        <v>35</v>
      </c>
      <c r="Q26">
        <v>90</v>
      </c>
      <c r="R26" t="s">
        <v>52</v>
      </c>
      <c r="S26">
        <v>2.97</v>
      </c>
      <c r="T26">
        <v>3.23</v>
      </c>
      <c r="U26">
        <v>9.4</v>
      </c>
      <c r="V26">
        <v>68</v>
      </c>
      <c r="W26">
        <v>5500</v>
      </c>
      <c r="X26">
        <v>31</v>
      </c>
      <c r="Y26">
        <v>38</v>
      </c>
      <c r="Z26">
        <v>6692</v>
      </c>
      <c r="AI26" s="6"/>
    </row>
    <row r="27" spans="1:35" x14ac:dyDescent="0.3">
      <c r="A27">
        <v>1</v>
      </c>
      <c r="B27">
        <v>148</v>
      </c>
      <c r="C27" t="s">
        <v>53</v>
      </c>
      <c r="D27" t="s">
        <v>28</v>
      </c>
      <c r="E27" t="s">
        <v>29</v>
      </c>
      <c r="F27" t="s">
        <v>35</v>
      </c>
      <c r="G27" t="s">
        <v>41</v>
      </c>
      <c r="H27" t="s">
        <v>42</v>
      </c>
      <c r="I27" t="s">
        <v>33</v>
      </c>
      <c r="J27">
        <v>93.7</v>
      </c>
      <c r="K27">
        <v>157.30000000000001</v>
      </c>
      <c r="L27">
        <v>63.8</v>
      </c>
      <c r="M27">
        <v>50.6</v>
      </c>
      <c r="N27">
        <v>1989</v>
      </c>
      <c r="O27" t="s">
        <v>43</v>
      </c>
      <c r="P27" t="s">
        <v>35</v>
      </c>
      <c r="Q27">
        <v>90</v>
      </c>
      <c r="R27" t="s">
        <v>52</v>
      </c>
      <c r="S27">
        <v>2.97</v>
      </c>
      <c r="T27">
        <v>3.23</v>
      </c>
      <c r="U27">
        <v>9.4</v>
      </c>
      <c r="V27">
        <v>68</v>
      </c>
      <c r="W27">
        <v>5500</v>
      </c>
      <c r="X27">
        <v>31</v>
      </c>
      <c r="Y27">
        <v>38</v>
      </c>
      <c r="Z27">
        <v>7609</v>
      </c>
    </row>
    <row r="28" spans="1:35" x14ac:dyDescent="0.3">
      <c r="A28">
        <v>1</v>
      </c>
      <c r="B28">
        <v>148</v>
      </c>
      <c r="C28" t="s">
        <v>53</v>
      </c>
      <c r="D28" t="s">
        <v>28</v>
      </c>
      <c r="E28" t="s">
        <v>47</v>
      </c>
      <c r="F28" t="s">
        <v>26</v>
      </c>
      <c r="G28" t="s">
        <v>41</v>
      </c>
      <c r="H28" t="s">
        <v>42</v>
      </c>
      <c r="I28" t="s">
        <v>33</v>
      </c>
      <c r="J28">
        <v>93.7</v>
      </c>
      <c r="K28">
        <v>157.30000000000001</v>
      </c>
      <c r="L28">
        <v>63.8</v>
      </c>
      <c r="M28">
        <v>50.6</v>
      </c>
      <c r="N28">
        <v>2191</v>
      </c>
      <c r="O28" t="s">
        <v>43</v>
      </c>
      <c r="P28" t="s">
        <v>35</v>
      </c>
      <c r="Q28">
        <v>98</v>
      </c>
      <c r="R28" t="s">
        <v>36</v>
      </c>
      <c r="S28">
        <v>3.03</v>
      </c>
      <c r="T28">
        <v>3.39</v>
      </c>
      <c r="U28">
        <v>7.6</v>
      </c>
      <c r="V28">
        <v>102</v>
      </c>
      <c r="W28">
        <v>5500</v>
      </c>
      <c r="X28">
        <v>24</v>
      </c>
      <c r="Y28">
        <v>30</v>
      </c>
      <c r="Z28">
        <v>8558</v>
      </c>
    </row>
    <row r="29" spans="1:35" x14ac:dyDescent="0.3">
      <c r="A29">
        <v>-1</v>
      </c>
      <c r="B29">
        <v>110</v>
      </c>
      <c r="C29" t="s">
        <v>53</v>
      </c>
      <c r="D29" t="s">
        <v>28</v>
      </c>
      <c r="E29" t="s">
        <v>29</v>
      </c>
      <c r="F29" t="s">
        <v>35</v>
      </c>
      <c r="G29" t="s">
        <v>46</v>
      </c>
      <c r="H29" t="s">
        <v>42</v>
      </c>
      <c r="I29" t="s">
        <v>33</v>
      </c>
      <c r="J29">
        <v>103.3</v>
      </c>
      <c r="K29">
        <v>174.6</v>
      </c>
      <c r="L29">
        <v>64.599999999999994</v>
      </c>
      <c r="M29">
        <v>59.8</v>
      </c>
      <c r="N29">
        <v>2535</v>
      </c>
      <c r="O29" t="s">
        <v>43</v>
      </c>
      <c r="P29" t="s">
        <v>35</v>
      </c>
      <c r="Q29">
        <v>122</v>
      </c>
      <c r="R29" t="s">
        <v>52</v>
      </c>
      <c r="S29">
        <v>3.34</v>
      </c>
      <c r="T29">
        <v>3.46</v>
      </c>
      <c r="U29">
        <v>8.5</v>
      </c>
      <c r="V29">
        <v>88</v>
      </c>
      <c r="W29">
        <v>5000</v>
      </c>
      <c r="X29">
        <v>24</v>
      </c>
      <c r="Y29">
        <v>30</v>
      </c>
      <c r="Z29">
        <v>8921</v>
      </c>
    </row>
    <row r="30" spans="1:35" x14ac:dyDescent="0.3">
      <c r="A30">
        <v>3</v>
      </c>
      <c r="B30">
        <v>145</v>
      </c>
      <c r="C30" t="s">
        <v>53</v>
      </c>
      <c r="D30" t="s">
        <v>28</v>
      </c>
      <c r="E30" t="s">
        <v>47</v>
      </c>
      <c r="F30" t="s">
        <v>30</v>
      </c>
      <c r="G30" t="s">
        <v>37</v>
      </c>
      <c r="H30" t="s">
        <v>42</v>
      </c>
      <c r="I30" t="s">
        <v>33</v>
      </c>
      <c r="J30">
        <v>95.9</v>
      </c>
      <c r="K30">
        <v>173.2</v>
      </c>
      <c r="L30">
        <v>66.3</v>
      </c>
      <c r="M30">
        <v>50.2</v>
      </c>
      <c r="N30">
        <v>2811</v>
      </c>
      <c r="O30" t="s">
        <v>43</v>
      </c>
      <c r="P30" t="s">
        <v>35</v>
      </c>
      <c r="Q30">
        <v>156</v>
      </c>
      <c r="R30" t="s">
        <v>54</v>
      </c>
      <c r="S30">
        <v>3.6</v>
      </c>
      <c r="T30">
        <v>3.9</v>
      </c>
      <c r="U30">
        <v>7</v>
      </c>
      <c r="V30">
        <v>145</v>
      </c>
      <c r="W30">
        <v>5000</v>
      </c>
      <c r="X30">
        <v>19</v>
      </c>
      <c r="Y30">
        <v>24</v>
      </c>
      <c r="Z30">
        <v>12964</v>
      </c>
      <c r="AE30" s="3" t="s">
        <v>83</v>
      </c>
      <c r="AF30" s="4" t="s">
        <v>95</v>
      </c>
      <c r="AG30" s="3" t="s">
        <v>96</v>
      </c>
      <c r="AH30" s="3" t="s">
        <v>97</v>
      </c>
      <c r="AI30" s="3" t="s">
        <v>98</v>
      </c>
    </row>
    <row r="31" spans="1:35" x14ac:dyDescent="0.3">
      <c r="A31">
        <v>2</v>
      </c>
      <c r="B31">
        <v>137</v>
      </c>
      <c r="C31" t="s">
        <v>55</v>
      </c>
      <c r="D31" t="s">
        <v>28</v>
      </c>
      <c r="E31" t="s">
        <v>29</v>
      </c>
      <c r="F31" t="s">
        <v>30</v>
      </c>
      <c r="G31" t="s">
        <v>37</v>
      </c>
      <c r="H31" t="s">
        <v>42</v>
      </c>
      <c r="I31" t="s">
        <v>33</v>
      </c>
      <c r="J31">
        <v>86.6</v>
      </c>
      <c r="K31">
        <v>144.6</v>
      </c>
      <c r="L31">
        <v>63.9</v>
      </c>
      <c r="M31">
        <v>50.8</v>
      </c>
      <c r="N31">
        <v>1713</v>
      </c>
      <c r="O31" t="s">
        <v>43</v>
      </c>
      <c r="P31" t="s">
        <v>35</v>
      </c>
      <c r="Q31">
        <v>92</v>
      </c>
      <c r="R31" t="s">
        <v>56</v>
      </c>
      <c r="S31">
        <v>2.91</v>
      </c>
      <c r="T31">
        <v>3.41</v>
      </c>
      <c r="U31">
        <v>9.6</v>
      </c>
      <c r="V31">
        <v>58</v>
      </c>
      <c r="W31">
        <v>4800</v>
      </c>
      <c r="X31">
        <v>49</v>
      </c>
      <c r="Y31">
        <v>54</v>
      </c>
      <c r="Z31">
        <v>6479</v>
      </c>
      <c r="AE31" s="3" t="s">
        <v>85</v>
      </c>
      <c r="AF31" s="3">
        <v>96</v>
      </c>
      <c r="AG31" s="3">
        <v>96</v>
      </c>
      <c r="AH31" s="3">
        <f>AG31/AF$40</f>
        <v>0.49230769230769234</v>
      </c>
      <c r="AI31" s="3">
        <v>0.49230769230769234</v>
      </c>
    </row>
    <row r="32" spans="1:35" x14ac:dyDescent="0.3">
      <c r="A32">
        <v>2</v>
      </c>
      <c r="B32">
        <v>137</v>
      </c>
      <c r="C32" t="s">
        <v>55</v>
      </c>
      <c r="D32" t="s">
        <v>28</v>
      </c>
      <c r="E32" t="s">
        <v>29</v>
      </c>
      <c r="F32" t="s">
        <v>30</v>
      </c>
      <c r="G32" t="s">
        <v>37</v>
      </c>
      <c r="H32" t="s">
        <v>42</v>
      </c>
      <c r="I32" t="s">
        <v>33</v>
      </c>
      <c r="J32">
        <v>86.6</v>
      </c>
      <c r="K32">
        <v>144.6</v>
      </c>
      <c r="L32">
        <v>63.9</v>
      </c>
      <c r="M32">
        <v>50.8</v>
      </c>
      <c r="N32">
        <v>1819</v>
      </c>
      <c r="O32" t="s">
        <v>43</v>
      </c>
      <c r="P32" t="s">
        <v>35</v>
      </c>
      <c r="Q32">
        <v>92</v>
      </c>
      <c r="R32" t="s">
        <v>56</v>
      </c>
      <c r="S32">
        <v>2.91</v>
      </c>
      <c r="T32">
        <v>3.41</v>
      </c>
      <c r="U32">
        <v>9.1999999999999993</v>
      </c>
      <c r="V32">
        <v>76</v>
      </c>
      <c r="W32">
        <v>6000</v>
      </c>
      <c r="X32">
        <v>31</v>
      </c>
      <c r="Y32">
        <v>38</v>
      </c>
      <c r="Z32">
        <v>6855</v>
      </c>
      <c r="AE32" s="3" t="s">
        <v>86</v>
      </c>
      <c r="AF32" s="3">
        <v>38</v>
      </c>
      <c r="AG32" s="3">
        <f>SUM(AF31:AF32)</f>
        <v>134</v>
      </c>
      <c r="AH32" s="3">
        <f t="shared" ref="AH32:AH39" si="0">AG32/AF$40</f>
        <v>0.68717948717948718</v>
      </c>
      <c r="AI32" s="3">
        <f>SUM(AH31:AH32)</f>
        <v>1.1794871794871795</v>
      </c>
    </row>
    <row r="33" spans="1:35" x14ac:dyDescent="0.3">
      <c r="A33">
        <v>1</v>
      </c>
      <c r="B33">
        <v>101</v>
      </c>
      <c r="C33" t="s">
        <v>55</v>
      </c>
      <c r="D33" t="s">
        <v>28</v>
      </c>
      <c r="E33" t="s">
        <v>29</v>
      </c>
      <c r="F33" t="s">
        <v>30</v>
      </c>
      <c r="G33" t="s">
        <v>37</v>
      </c>
      <c r="H33" t="s">
        <v>42</v>
      </c>
      <c r="I33" t="s">
        <v>33</v>
      </c>
      <c r="J33">
        <v>93.7</v>
      </c>
      <c r="K33">
        <v>150</v>
      </c>
      <c r="L33">
        <v>64</v>
      </c>
      <c r="M33">
        <v>52.6</v>
      </c>
      <c r="N33">
        <v>1837</v>
      </c>
      <c r="O33" t="s">
        <v>43</v>
      </c>
      <c r="P33" t="s">
        <v>35</v>
      </c>
      <c r="Q33">
        <v>79</v>
      </c>
      <c r="R33" t="s">
        <v>56</v>
      </c>
      <c r="S33">
        <v>2.91</v>
      </c>
      <c r="T33">
        <v>3.07</v>
      </c>
      <c r="U33">
        <v>10.1</v>
      </c>
      <c r="V33">
        <v>60</v>
      </c>
      <c r="W33">
        <v>5500</v>
      </c>
      <c r="X33">
        <v>38</v>
      </c>
      <c r="Y33">
        <v>42</v>
      </c>
      <c r="Z33">
        <v>5399</v>
      </c>
      <c r="AE33" s="3" t="s">
        <v>87</v>
      </c>
      <c r="AF33" s="3">
        <v>36</v>
      </c>
      <c r="AG33" s="3">
        <f>SUM(AF31:AF33)</f>
        <v>170</v>
      </c>
      <c r="AH33" s="3">
        <f t="shared" si="0"/>
        <v>0.87179487179487181</v>
      </c>
      <c r="AI33" s="3">
        <f>SUM(AH31:AH33)</f>
        <v>2.0512820512820511</v>
      </c>
    </row>
    <row r="34" spans="1:35" x14ac:dyDescent="0.3">
      <c r="A34">
        <v>1</v>
      </c>
      <c r="B34">
        <v>101</v>
      </c>
      <c r="C34" t="s">
        <v>55</v>
      </c>
      <c r="D34" t="s">
        <v>28</v>
      </c>
      <c r="E34" t="s">
        <v>29</v>
      </c>
      <c r="F34" t="s">
        <v>30</v>
      </c>
      <c r="G34" t="s">
        <v>37</v>
      </c>
      <c r="H34" t="s">
        <v>42</v>
      </c>
      <c r="I34" t="s">
        <v>33</v>
      </c>
      <c r="J34">
        <v>93.7</v>
      </c>
      <c r="K34">
        <v>150</v>
      </c>
      <c r="L34">
        <v>64</v>
      </c>
      <c r="M34">
        <v>52.6</v>
      </c>
      <c r="N34">
        <v>1940</v>
      </c>
      <c r="O34" t="s">
        <v>43</v>
      </c>
      <c r="P34" t="s">
        <v>35</v>
      </c>
      <c r="Q34">
        <v>92</v>
      </c>
      <c r="R34" t="s">
        <v>56</v>
      </c>
      <c r="S34">
        <v>2.91</v>
      </c>
      <c r="T34">
        <v>3.41</v>
      </c>
      <c r="U34">
        <v>9.1999999999999993</v>
      </c>
      <c r="V34">
        <v>76</v>
      </c>
      <c r="W34">
        <v>6000</v>
      </c>
      <c r="X34">
        <v>30</v>
      </c>
      <c r="Y34">
        <v>34</v>
      </c>
      <c r="Z34">
        <v>6529</v>
      </c>
      <c r="AE34" s="3" t="s">
        <v>90</v>
      </c>
      <c r="AF34" s="3">
        <v>8</v>
      </c>
      <c r="AG34" s="3">
        <f>SUM(AF31:AF34)</f>
        <v>178</v>
      </c>
      <c r="AH34" s="3">
        <f t="shared" si="0"/>
        <v>0.9128205128205128</v>
      </c>
      <c r="AI34" s="3">
        <f>SUM(AH31:AH34)</f>
        <v>2.9641025641025638</v>
      </c>
    </row>
    <row r="35" spans="1:35" x14ac:dyDescent="0.3">
      <c r="A35">
        <v>1</v>
      </c>
      <c r="B35">
        <v>101</v>
      </c>
      <c r="C35" t="s">
        <v>55</v>
      </c>
      <c r="D35" t="s">
        <v>28</v>
      </c>
      <c r="E35" t="s">
        <v>29</v>
      </c>
      <c r="F35" t="s">
        <v>30</v>
      </c>
      <c r="G35" t="s">
        <v>37</v>
      </c>
      <c r="H35" t="s">
        <v>42</v>
      </c>
      <c r="I35" t="s">
        <v>33</v>
      </c>
      <c r="J35">
        <v>93.7</v>
      </c>
      <c r="K35">
        <v>150</v>
      </c>
      <c r="L35">
        <v>64</v>
      </c>
      <c r="M35">
        <v>52.6</v>
      </c>
      <c r="N35">
        <v>1956</v>
      </c>
      <c r="O35" t="s">
        <v>43</v>
      </c>
      <c r="P35" t="s">
        <v>35</v>
      </c>
      <c r="Q35">
        <v>92</v>
      </c>
      <c r="R35" t="s">
        <v>56</v>
      </c>
      <c r="S35">
        <v>2.91</v>
      </c>
      <c r="T35">
        <v>3.41</v>
      </c>
      <c r="U35">
        <v>9.1999999999999993</v>
      </c>
      <c r="V35">
        <v>76</v>
      </c>
      <c r="W35">
        <v>6000</v>
      </c>
      <c r="X35">
        <v>30</v>
      </c>
      <c r="Y35">
        <v>34</v>
      </c>
      <c r="Z35">
        <v>7129</v>
      </c>
      <c r="AE35" s="3" t="s">
        <v>88</v>
      </c>
      <c r="AF35" s="3">
        <v>3</v>
      </c>
      <c r="AG35" s="3">
        <f>SUM(AF31:AF35)</f>
        <v>181</v>
      </c>
      <c r="AH35" s="3">
        <f t="shared" si="0"/>
        <v>0.92820512820512824</v>
      </c>
      <c r="AI35" s="3">
        <f>SUM(AH31:AH35)</f>
        <v>3.8923076923076918</v>
      </c>
    </row>
    <row r="36" spans="1:35" x14ac:dyDescent="0.3">
      <c r="A36">
        <v>0</v>
      </c>
      <c r="B36">
        <v>110</v>
      </c>
      <c r="C36" t="s">
        <v>55</v>
      </c>
      <c r="D36" t="s">
        <v>28</v>
      </c>
      <c r="E36" t="s">
        <v>29</v>
      </c>
      <c r="F36" t="s">
        <v>35</v>
      </c>
      <c r="G36" t="s">
        <v>41</v>
      </c>
      <c r="H36" t="s">
        <v>42</v>
      </c>
      <c r="I36" t="s">
        <v>33</v>
      </c>
      <c r="J36">
        <v>96.5</v>
      </c>
      <c r="K36">
        <v>163.4</v>
      </c>
      <c r="L36">
        <v>64</v>
      </c>
      <c r="M36">
        <v>54.5</v>
      </c>
      <c r="N36">
        <v>2010</v>
      </c>
      <c r="O36" t="s">
        <v>43</v>
      </c>
      <c r="P36" t="s">
        <v>35</v>
      </c>
      <c r="Q36">
        <v>92</v>
      </c>
      <c r="R36" t="s">
        <v>56</v>
      </c>
      <c r="S36">
        <v>2.91</v>
      </c>
      <c r="T36">
        <v>3.41</v>
      </c>
      <c r="U36">
        <v>9.1999999999999993</v>
      </c>
      <c r="V36">
        <v>76</v>
      </c>
      <c r="W36">
        <v>6000</v>
      </c>
      <c r="X36">
        <v>30</v>
      </c>
      <c r="Y36">
        <v>34</v>
      </c>
      <c r="Z36">
        <v>7295</v>
      </c>
      <c r="AE36" s="3" t="s">
        <v>89</v>
      </c>
      <c r="AF36" s="3">
        <v>6</v>
      </c>
      <c r="AG36" s="3">
        <f>SUM(AF31:AF36)</f>
        <v>187</v>
      </c>
      <c r="AH36" s="3">
        <f t="shared" si="0"/>
        <v>0.95897435897435901</v>
      </c>
      <c r="AI36" s="3">
        <f>SUM(AH31:AH36)</f>
        <v>4.8512820512820509</v>
      </c>
    </row>
    <row r="37" spans="1:35" x14ac:dyDescent="0.3">
      <c r="A37">
        <v>0</v>
      </c>
      <c r="B37">
        <v>78</v>
      </c>
      <c r="C37" t="s">
        <v>55</v>
      </c>
      <c r="D37" t="s">
        <v>28</v>
      </c>
      <c r="E37" t="s">
        <v>29</v>
      </c>
      <c r="F37" t="s">
        <v>35</v>
      </c>
      <c r="G37" t="s">
        <v>46</v>
      </c>
      <c r="H37" t="s">
        <v>42</v>
      </c>
      <c r="I37" t="s">
        <v>33</v>
      </c>
      <c r="J37">
        <v>96.5</v>
      </c>
      <c r="K37">
        <v>157.1</v>
      </c>
      <c r="L37">
        <v>63.9</v>
      </c>
      <c r="M37">
        <v>58.3</v>
      </c>
      <c r="N37">
        <v>2024</v>
      </c>
      <c r="O37" t="s">
        <v>43</v>
      </c>
      <c r="P37" t="s">
        <v>35</v>
      </c>
      <c r="Q37">
        <v>92</v>
      </c>
      <c r="R37" t="s">
        <v>56</v>
      </c>
      <c r="S37">
        <v>2.92</v>
      </c>
      <c r="T37">
        <v>3.41</v>
      </c>
      <c r="U37">
        <v>9.1999999999999993</v>
      </c>
      <c r="V37">
        <v>76</v>
      </c>
      <c r="W37">
        <v>6000</v>
      </c>
      <c r="X37">
        <v>30</v>
      </c>
      <c r="Y37">
        <v>34</v>
      </c>
      <c r="Z37">
        <v>7295</v>
      </c>
      <c r="AE37" s="3" t="s">
        <v>91</v>
      </c>
      <c r="AF37" s="3">
        <v>5</v>
      </c>
      <c r="AG37" s="3">
        <f>SUM(AF31:AF37)</f>
        <v>192</v>
      </c>
      <c r="AH37" s="3">
        <f t="shared" si="0"/>
        <v>0.98461538461538467</v>
      </c>
      <c r="AI37" s="3">
        <f>SUM(AH31:AH37)</f>
        <v>5.8358974358974356</v>
      </c>
    </row>
    <row r="38" spans="1:35" x14ac:dyDescent="0.3">
      <c r="A38">
        <v>0</v>
      </c>
      <c r="B38">
        <v>106</v>
      </c>
      <c r="C38" t="s">
        <v>55</v>
      </c>
      <c r="D38" t="s">
        <v>28</v>
      </c>
      <c r="E38" t="s">
        <v>29</v>
      </c>
      <c r="F38" t="s">
        <v>30</v>
      </c>
      <c r="G38" t="s">
        <v>37</v>
      </c>
      <c r="H38" t="s">
        <v>42</v>
      </c>
      <c r="I38" t="s">
        <v>33</v>
      </c>
      <c r="J38">
        <v>96.5</v>
      </c>
      <c r="K38">
        <v>167.5</v>
      </c>
      <c r="L38">
        <v>65.2</v>
      </c>
      <c r="M38">
        <v>53.3</v>
      </c>
      <c r="N38">
        <v>2236</v>
      </c>
      <c r="O38" t="s">
        <v>43</v>
      </c>
      <c r="P38" t="s">
        <v>35</v>
      </c>
      <c r="Q38">
        <v>110</v>
      </c>
      <c r="R38" t="s">
        <v>56</v>
      </c>
      <c r="S38">
        <v>3.15</v>
      </c>
      <c r="T38">
        <v>3.58</v>
      </c>
      <c r="U38">
        <v>9</v>
      </c>
      <c r="V38">
        <v>86</v>
      </c>
      <c r="W38">
        <v>5800</v>
      </c>
      <c r="X38">
        <v>27</v>
      </c>
      <c r="Y38">
        <v>33</v>
      </c>
      <c r="Z38">
        <v>7895</v>
      </c>
      <c r="AE38" s="3" t="s">
        <v>92</v>
      </c>
      <c r="AF38" s="3">
        <v>2</v>
      </c>
      <c r="AG38" s="3">
        <f>SUM(AF31:AF38)</f>
        <v>194</v>
      </c>
      <c r="AH38" s="3">
        <f t="shared" si="0"/>
        <v>0.99487179487179489</v>
      </c>
      <c r="AI38" s="3">
        <f>SUM(AH31:AH38)</f>
        <v>6.8307692307692305</v>
      </c>
    </row>
    <row r="39" spans="1:35" x14ac:dyDescent="0.3">
      <c r="A39">
        <v>0</v>
      </c>
      <c r="B39">
        <v>106</v>
      </c>
      <c r="C39" t="s">
        <v>55</v>
      </c>
      <c r="D39" t="s">
        <v>28</v>
      </c>
      <c r="E39" t="s">
        <v>29</v>
      </c>
      <c r="F39" t="s">
        <v>30</v>
      </c>
      <c r="G39" t="s">
        <v>37</v>
      </c>
      <c r="H39" t="s">
        <v>42</v>
      </c>
      <c r="I39" t="s">
        <v>33</v>
      </c>
      <c r="J39">
        <v>96.5</v>
      </c>
      <c r="K39">
        <v>167.5</v>
      </c>
      <c r="L39">
        <v>65.2</v>
      </c>
      <c r="M39">
        <v>53.3</v>
      </c>
      <c r="N39">
        <v>2289</v>
      </c>
      <c r="O39" t="s">
        <v>43</v>
      </c>
      <c r="P39" t="s">
        <v>35</v>
      </c>
      <c r="Q39">
        <v>110</v>
      </c>
      <c r="R39" t="s">
        <v>56</v>
      </c>
      <c r="S39">
        <v>3.15</v>
      </c>
      <c r="T39">
        <v>3.58</v>
      </c>
      <c r="U39">
        <v>9</v>
      </c>
      <c r="V39">
        <v>86</v>
      </c>
      <c r="W39">
        <v>5800</v>
      </c>
      <c r="X39">
        <v>27</v>
      </c>
      <c r="Y39">
        <v>33</v>
      </c>
      <c r="Z39">
        <v>9095</v>
      </c>
      <c r="AE39" s="3" t="s">
        <v>93</v>
      </c>
      <c r="AF39" s="3">
        <v>1</v>
      </c>
      <c r="AG39" s="3">
        <f>SUM(AF31:AF39)</f>
        <v>195</v>
      </c>
      <c r="AH39" s="3">
        <f t="shared" si="0"/>
        <v>1</v>
      </c>
      <c r="AI39" s="3">
        <f>SUM(AH31:AH39)</f>
        <v>7.8307692307692305</v>
      </c>
    </row>
    <row r="40" spans="1:35" x14ac:dyDescent="0.3">
      <c r="A40">
        <v>0</v>
      </c>
      <c r="B40">
        <v>85</v>
      </c>
      <c r="C40" t="s">
        <v>55</v>
      </c>
      <c r="D40" t="s">
        <v>28</v>
      </c>
      <c r="E40" t="s">
        <v>29</v>
      </c>
      <c r="F40" t="s">
        <v>35</v>
      </c>
      <c r="G40" t="s">
        <v>41</v>
      </c>
      <c r="H40" t="s">
        <v>42</v>
      </c>
      <c r="I40" t="s">
        <v>33</v>
      </c>
      <c r="J40">
        <v>96.5</v>
      </c>
      <c r="K40">
        <v>175.4</v>
      </c>
      <c r="L40">
        <v>65.2</v>
      </c>
      <c r="M40">
        <v>54.1</v>
      </c>
      <c r="N40">
        <v>2304</v>
      </c>
      <c r="O40" t="s">
        <v>43</v>
      </c>
      <c r="P40" t="s">
        <v>35</v>
      </c>
      <c r="Q40">
        <v>110</v>
      </c>
      <c r="R40" t="s">
        <v>56</v>
      </c>
      <c r="S40">
        <v>3.15</v>
      </c>
      <c r="T40">
        <v>3.58</v>
      </c>
      <c r="U40">
        <v>9</v>
      </c>
      <c r="V40">
        <v>86</v>
      </c>
      <c r="W40">
        <v>5800</v>
      </c>
      <c r="X40">
        <v>27</v>
      </c>
      <c r="Y40">
        <v>33</v>
      </c>
      <c r="Z40">
        <v>8845</v>
      </c>
      <c r="AE40" s="3"/>
      <c r="AF40" s="3">
        <f>SUM(AF31:AF39)</f>
        <v>195</v>
      </c>
      <c r="AG40" s="3"/>
      <c r="AH40" s="3"/>
      <c r="AI40" s="3"/>
    </row>
    <row r="41" spans="1:35" x14ac:dyDescent="0.3">
      <c r="A41">
        <v>0</v>
      </c>
      <c r="B41">
        <v>85</v>
      </c>
      <c r="C41" t="s">
        <v>55</v>
      </c>
      <c r="D41" t="s">
        <v>28</v>
      </c>
      <c r="E41" t="s">
        <v>29</v>
      </c>
      <c r="F41" t="s">
        <v>35</v>
      </c>
      <c r="G41" t="s">
        <v>41</v>
      </c>
      <c r="H41" t="s">
        <v>42</v>
      </c>
      <c r="I41" t="s">
        <v>33</v>
      </c>
      <c r="J41">
        <v>96.5</v>
      </c>
      <c r="K41">
        <v>175.4</v>
      </c>
      <c r="L41">
        <v>62.5</v>
      </c>
      <c r="M41">
        <v>54.1</v>
      </c>
      <c r="N41">
        <v>2372</v>
      </c>
      <c r="O41" t="s">
        <v>43</v>
      </c>
      <c r="P41" t="s">
        <v>35</v>
      </c>
      <c r="Q41">
        <v>110</v>
      </c>
      <c r="R41" t="s">
        <v>56</v>
      </c>
      <c r="S41">
        <v>3.15</v>
      </c>
      <c r="T41">
        <v>3.58</v>
      </c>
      <c r="U41">
        <v>9</v>
      </c>
      <c r="V41">
        <v>86</v>
      </c>
      <c r="W41">
        <v>5800</v>
      </c>
      <c r="X41">
        <v>27</v>
      </c>
      <c r="Y41">
        <v>33</v>
      </c>
      <c r="Z41">
        <v>10295</v>
      </c>
    </row>
    <row r="42" spans="1:35" x14ac:dyDescent="0.3">
      <c r="A42">
        <v>0</v>
      </c>
      <c r="B42">
        <v>85</v>
      </c>
      <c r="C42" t="s">
        <v>55</v>
      </c>
      <c r="D42" t="s">
        <v>28</v>
      </c>
      <c r="E42" t="s">
        <v>29</v>
      </c>
      <c r="F42" t="s">
        <v>35</v>
      </c>
      <c r="G42" t="s">
        <v>41</v>
      </c>
      <c r="H42" t="s">
        <v>42</v>
      </c>
      <c r="I42" t="s">
        <v>33</v>
      </c>
      <c r="J42">
        <v>96.5</v>
      </c>
      <c r="K42">
        <v>175.4</v>
      </c>
      <c r="L42">
        <v>65.2</v>
      </c>
      <c r="M42">
        <v>54.1</v>
      </c>
      <c r="N42">
        <v>2465</v>
      </c>
      <c r="O42" t="s">
        <v>43</v>
      </c>
      <c r="P42" t="s">
        <v>35</v>
      </c>
      <c r="Q42">
        <v>110</v>
      </c>
      <c r="R42" t="s">
        <v>36</v>
      </c>
      <c r="S42">
        <v>3.15</v>
      </c>
      <c r="T42">
        <v>3.58</v>
      </c>
      <c r="U42">
        <v>9</v>
      </c>
      <c r="V42">
        <v>101</v>
      </c>
      <c r="W42">
        <v>5800</v>
      </c>
      <c r="X42">
        <v>24</v>
      </c>
      <c r="Y42">
        <v>28</v>
      </c>
      <c r="Z42">
        <v>12945</v>
      </c>
    </row>
    <row r="43" spans="1:35" x14ac:dyDescent="0.3">
      <c r="A43">
        <v>1</v>
      </c>
      <c r="B43">
        <v>107</v>
      </c>
      <c r="C43" t="s">
        <v>55</v>
      </c>
      <c r="D43" t="s">
        <v>28</v>
      </c>
      <c r="E43" t="s">
        <v>29</v>
      </c>
      <c r="F43" t="s">
        <v>30</v>
      </c>
      <c r="G43" t="s">
        <v>41</v>
      </c>
      <c r="H43" t="s">
        <v>42</v>
      </c>
      <c r="I43" t="s">
        <v>33</v>
      </c>
      <c r="J43">
        <v>96.5</v>
      </c>
      <c r="K43">
        <v>169.1</v>
      </c>
      <c r="L43">
        <v>66</v>
      </c>
      <c r="M43">
        <v>51</v>
      </c>
      <c r="N43">
        <v>2293</v>
      </c>
      <c r="O43" t="s">
        <v>43</v>
      </c>
      <c r="P43" t="s">
        <v>35</v>
      </c>
      <c r="Q43">
        <v>110</v>
      </c>
      <c r="R43" t="s">
        <v>52</v>
      </c>
      <c r="S43">
        <v>3.15</v>
      </c>
      <c r="T43">
        <v>3.58</v>
      </c>
      <c r="U43">
        <v>9.1</v>
      </c>
      <c r="V43">
        <v>100</v>
      </c>
      <c r="W43">
        <v>5500</v>
      </c>
      <c r="X43">
        <v>25</v>
      </c>
      <c r="Y43">
        <v>31</v>
      </c>
      <c r="Z43">
        <v>10345</v>
      </c>
    </row>
    <row r="44" spans="1:35" x14ac:dyDescent="0.3">
      <c r="A44">
        <v>0</v>
      </c>
      <c r="B44" t="s">
        <v>26</v>
      </c>
      <c r="C44" t="s">
        <v>57</v>
      </c>
      <c r="D44" t="s">
        <v>28</v>
      </c>
      <c r="E44" t="s">
        <v>29</v>
      </c>
      <c r="F44" t="s">
        <v>35</v>
      </c>
      <c r="G44" t="s">
        <v>41</v>
      </c>
      <c r="H44" t="s">
        <v>32</v>
      </c>
      <c r="I44" t="s">
        <v>33</v>
      </c>
      <c r="J44">
        <v>94.3</v>
      </c>
      <c r="K44">
        <v>170.7</v>
      </c>
      <c r="L44">
        <v>61.8</v>
      </c>
      <c r="M44">
        <v>53.5</v>
      </c>
      <c r="N44">
        <v>2337</v>
      </c>
      <c r="O44" t="s">
        <v>43</v>
      </c>
      <c r="P44" t="s">
        <v>35</v>
      </c>
      <c r="Q44">
        <v>111</v>
      </c>
      <c r="R44" t="s">
        <v>52</v>
      </c>
      <c r="S44">
        <v>3.31</v>
      </c>
      <c r="T44">
        <v>3.23</v>
      </c>
      <c r="U44">
        <v>8.5</v>
      </c>
      <c r="V44">
        <v>78</v>
      </c>
      <c r="W44">
        <v>4800</v>
      </c>
      <c r="X44">
        <v>24</v>
      </c>
      <c r="Y44">
        <v>29</v>
      </c>
      <c r="Z44">
        <v>6785</v>
      </c>
    </row>
    <row r="45" spans="1:35" x14ac:dyDescent="0.3">
      <c r="A45">
        <v>2</v>
      </c>
      <c r="B45" t="s">
        <v>26</v>
      </c>
      <c r="C45" t="s">
        <v>57</v>
      </c>
      <c r="D45" t="s">
        <v>28</v>
      </c>
      <c r="E45" t="s">
        <v>29</v>
      </c>
      <c r="F45" t="s">
        <v>30</v>
      </c>
      <c r="G45" t="s">
        <v>37</v>
      </c>
      <c r="H45" t="s">
        <v>32</v>
      </c>
      <c r="I45" t="s">
        <v>33</v>
      </c>
      <c r="J45">
        <v>96</v>
      </c>
      <c r="K45">
        <v>172.6</v>
      </c>
      <c r="L45">
        <v>65.2</v>
      </c>
      <c r="M45">
        <v>51.4</v>
      </c>
      <c r="N45">
        <v>2734</v>
      </c>
      <c r="O45" t="s">
        <v>43</v>
      </c>
      <c r="P45" t="s">
        <v>35</v>
      </c>
      <c r="Q45">
        <v>119</v>
      </c>
      <c r="R45" t="s">
        <v>58</v>
      </c>
      <c r="S45">
        <v>3.43</v>
      </c>
      <c r="T45">
        <v>3.23</v>
      </c>
      <c r="U45">
        <v>9.1999999999999993</v>
      </c>
      <c r="V45">
        <v>90</v>
      </c>
      <c r="W45">
        <v>5000</v>
      </c>
      <c r="X45">
        <v>24</v>
      </c>
      <c r="Y45">
        <v>29</v>
      </c>
      <c r="Z45">
        <v>11048</v>
      </c>
    </row>
    <row r="46" spans="1:35" x14ac:dyDescent="0.3">
      <c r="A46">
        <v>0</v>
      </c>
      <c r="B46">
        <v>145</v>
      </c>
      <c r="C46" t="s">
        <v>59</v>
      </c>
      <c r="D46" t="s">
        <v>28</v>
      </c>
      <c r="E46" t="s">
        <v>29</v>
      </c>
      <c r="F46" t="s">
        <v>35</v>
      </c>
      <c r="G46" t="s">
        <v>41</v>
      </c>
      <c r="H46" t="s">
        <v>32</v>
      </c>
      <c r="I46" t="s">
        <v>33</v>
      </c>
      <c r="J46">
        <v>113</v>
      </c>
      <c r="K46">
        <v>199.6</v>
      </c>
      <c r="L46">
        <v>69.599999999999994</v>
      </c>
      <c r="M46">
        <v>52.8</v>
      </c>
      <c r="N46">
        <v>4066</v>
      </c>
      <c r="O46" t="s">
        <v>34</v>
      </c>
      <c r="P46" t="s">
        <v>39</v>
      </c>
      <c r="Q46">
        <v>258</v>
      </c>
      <c r="R46" t="s">
        <v>36</v>
      </c>
      <c r="S46">
        <v>3.63</v>
      </c>
      <c r="T46">
        <v>4.17</v>
      </c>
      <c r="U46">
        <v>8.1</v>
      </c>
      <c r="V46">
        <v>176</v>
      </c>
      <c r="W46">
        <v>4750</v>
      </c>
      <c r="X46">
        <v>15</v>
      </c>
      <c r="Y46">
        <v>19</v>
      </c>
      <c r="Z46">
        <v>32250</v>
      </c>
    </row>
    <row r="47" spans="1:35" x14ac:dyDescent="0.3">
      <c r="A47">
        <v>0</v>
      </c>
      <c r="B47" t="s">
        <v>26</v>
      </c>
      <c r="C47" t="s">
        <v>59</v>
      </c>
      <c r="D47" t="s">
        <v>28</v>
      </c>
      <c r="E47" t="s">
        <v>29</v>
      </c>
      <c r="F47" t="s">
        <v>35</v>
      </c>
      <c r="G47" t="s">
        <v>41</v>
      </c>
      <c r="H47" t="s">
        <v>32</v>
      </c>
      <c r="I47" t="s">
        <v>33</v>
      </c>
      <c r="J47">
        <v>113</v>
      </c>
      <c r="K47">
        <v>199.6</v>
      </c>
      <c r="L47">
        <v>69.599999999999994</v>
      </c>
      <c r="M47">
        <v>52.8</v>
      </c>
      <c r="N47">
        <v>4066</v>
      </c>
      <c r="O47" t="s">
        <v>34</v>
      </c>
      <c r="P47" t="s">
        <v>39</v>
      </c>
      <c r="Q47">
        <v>258</v>
      </c>
      <c r="R47" t="s">
        <v>36</v>
      </c>
      <c r="S47">
        <v>3.63</v>
      </c>
      <c r="T47">
        <v>4.17</v>
      </c>
      <c r="U47">
        <v>8.1</v>
      </c>
      <c r="V47">
        <v>176</v>
      </c>
      <c r="W47">
        <v>4750</v>
      </c>
      <c r="X47">
        <v>15</v>
      </c>
      <c r="Y47">
        <v>19</v>
      </c>
      <c r="Z47">
        <v>35550</v>
      </c>
    </row>
    <row r="48" spans="1:35" x14ac:dyDescent="0.3">
      <c r="A48">
        <v>0</v>
      </c>
      <c r="B48" t="s">
        <v>26</v>
      </c>
      <c r="C48" t="s">
        <v>59</v>
      </c>
      <c r="D48" t="s">
        <v>28</v>
      </c>
      <c r="E48" t="s">
        <v>29</v>
      </c>
      <c r="F48" t="s">
        <v>30</v>
      </c>
      <c r="G48" t="s">
        <v>41</v>
      </c>
      <c r="H48" t="s">
        <v>32</v>
      </c>
      <c r="I48" t="s">
        <v>33</v>
      </c>
      <c r="J48">
        <v>102</v>
      </c>
      <c r="K48">
        <v>191.7</v>
      </c>
      <c r="L48">
        <v>70.599999999999994</v>
      </c>
      <c r="M48">
        <v>47.8</v>
      </c>
      <c r="N48">
        <v>3950</v>
      </c>
      <c r="O48" t="s">
        <v>38</v>
      </c>
      <c r="P48" t="s">
        <v>60</v>
      </c>
      <c r="Q48">
        <v>326</v>
      </c>
      <c r="R48" t="s">
        <v>36</v>
      </c>
      <c r="S48">
        <v>3.54</v>
      </c>
      <c r="T48">
        <v>2.76</v>
      </c>
      <c r="U48">
        <v>11.5</v>
      </c>
      <c r="V48">
        <v>262</v>
      </c>
      <c r="W48">
        <v>5000</v>
      </c>
      <c r="X48">
        <v>13</v>
      </c>
      <c r="Y48">
        <v>17</v>
      </c>
      <c r="Z48">
        <v>36000</v>
      </c>
    </row>
    <row r="49" spans="1:38" x14ac:dyDescent="0.3">
      <c r="A49">
        <v>1</v>
      </c>
      <c r="B49">
        <v>104</v>
      </c>
      <c r="C49" t="s">
        <v>61</v>
      </c>
      <c r="D49" t="s">
        <v>28</v>
      </c>
      <c r="E49" t="s">
        <v>29</v>
      </c>
      <c r="F49" t="s">
        <v>30</v>
      </c>
      <c r="G49" t="s">
        <v>37</v>
      </c>
      <c r="H49" t="s">
        <v>42</v>
      </c>
      <c r="I49" t="s">
        <v>33</v>
      </c>
      <c r="J49">
        <v>93.1</v>
      </c>
      <c r="K49">
        <v>159.1</v>
      </c>
      <c r="L49">
        <v>64.2</v>
      </c>
      <c r="M49">
        <v>54.1</v>
      </c>
      <c r="N49">
        <v>1890</v>
      </c>
      <c r="O49" t="s">
        <v>43</v>
      </c>
      <c r="P49" t="s">
        <v>35</v>
      </c>
      <c r="Q49">
        <v>91</v>
      </c>
      <c r="R49" t="s">
        <v>52</v>
      </c>
      <c r="S49">
        <v>3.03</v>
      </c>
      <c r="T49">
        <v>3.15</v>
      </c>
      <c r="U49">
        <v>9</v>
      </c>
      <c r="V49">
        <v>68</v>
      </c>
      <c r="W49">
        <v>5000</v>
      </c>
      <c r="X49">
        <v>30</v>
      </c>
      <c r="Y49">
        <v>31</v>
      </c>
      <c r="Z49">
        <v>5195</v>
      </c>
    </row>
    <row r="50" spans="1:38" x14ac:dyDescent="0.3">
      <c r="A50">
        <v>1</v>
      </c>
      <c r="B50">
        <v>104</v>
      </c>
      <c r="C50" t="s">
        <v>61</v>
      </c>
      <c r="D50" t="s">
        <v>28</v>
      </c>
      <c r="E50" t="s">
        <v>29</v>
      </c>
      <c r="F50" t="s">
        <v>30</v>
      </c>
      <c r="G50" t="s">
        <v>37</v>
      </c>
      <c r="H50" t="s">
        <v>42</v>
      </c>
      <c r="I50" t="s">
        <v>33</v>
      </c>
      <c r="J50">
        <v>93.1</v>
      </c>
      <c r="K50">
        <v>159.1</v>
      </c>
      <c r="L50">
        <v>64.2</v>
      </c>
      <c r="M50">
        <v>54.1</v>
      </c>
      <c r="N50">
        <v>1900</v>
      </c>
      <c r="O50" t="s">
        <v>43</v>
      </c>
      <c r="P50" t="s">
        <v>35</v>
      </c>
      <c r="Q50">
        <v>91</v>
      </c>
      <c r="R50" t="s">
        <v>52</v>
      </c>
      <c r="S50">
        <v>3.03</v>
      </c>
      <c r="T50">
        <v>3.15</v>
      </c>
      <c r="U50">
        <v>9</v>
      </c>
      <c r="V50">
        <v>68</v>
      </c>
      <c r="W50">
        <v>5000</v>
      </c>
      <c r="X50">
        <v>31</v>
      </c>
      <c r="Y50">
        <v>38</v>
      </c>
      <c r="Z50">
        <v>6095</v>
      </c>
    </row>
    <row r="51" spans="1:38" x14ac:dyDescent="0.3">
      <c r="A51">
        <v>1</v>
      </c>
      <c r="B51">
        <v>104</v>
      </c>
      <c r="C51" t="s">
        <v>61</v>
      </c>
      <c r="D51" t="s">
        <v>28</v>
      </c>
      <c r="E51" t="s">
        <v>29</v>
      </c>
      <c r="F51" t="s">
        <v>30</v>
      </c>
      <c r="G51" t="s">
        <v>37</v>
      </c>
      <c r="H51" t="s">
        <v>42</v>
      </c>
      <c r="I51" t="s">
        <v>33</v>
      </c>
      <c r="J51">
        <v>93.1</v>
      </c>
      <c r="K51">
        <v>159.1</v>
      </c>
      <c r="L51">
        <v>64.2</v>
      </c>
      <c r="M51">
        <v>54.1</v>
      </c>
      <c r="N51">
        <v>1905</v>
      </c>
      <c r="O51" t="s">
        <v>43</v>
      </c>
      <c r="P51" t="s">
        <v>35</v>
      </c>
      <c r="Q51">
        <v>91</v>
      </c>
      <c r="R51" t="s">
        <v>52</v>
      </c>
      <c r="S51">
        <v>3.03</v>
      </c>
      <c r="T51">
        <v>3.15</v>
      </c>
      <c r="U51">
        <v>9</v>
      </c>
      <c r="V51">
        <v>68</v>
      </c>
      <c r="W51">
        <v>5000</v>
      </c>
      <c r="X51">
        <v>31</v>
      </c>
      <c r="Y51">
        <v>38</v>
      </c>
      <c r="Z51">
        <v>6795</v>
      </c>
      <c r="AE51" s="3" t="s">
        <v>128</v>
      </c>
      <c r="AF51" s="3" t="s">
        <v>126</v>
      </c>
      <c r="AG51" s="3" t="s">
        <v>125</v>
      </c>
      <c r="AH51" s="10" t="s">
        <v>127</v>
      </c>
      <c r="AI51" s="10" t="s">
        <v>120</v>
      </c>
      <c r="AJ51" s="10" t="s">
        <v>121</v>
      </c>
      <c r="AK51" s="10" t="s">
        <v>122</v>
      </c>
      <c r="AL51" s="10" t="s">
        <v>129</v>
      </c>
    </row>
    <row r="52" spans="1:38" x14ac:dyDescent="0.3">
      <c r="A52">
        <v>1</v>
      </c>
      <c r="B52">
        <v>113</v>
      </c>
      <c r="C52" t="s">
        <v>61</v>
      </c>
      <c r="D52" t="s">
        <v>28</v>
      </c>
      <c r="E52" t="s">
        <v>29</v>
      </c>
      <c r="F52" t="s">
        <v>35</v>
      </c>
      <c r="G52" t="s">
        <v>41</v>
      </c>
      <c r="H52" t="s">
        <v>42</v>
      </c>
      <c r="I52" t="s">
        <v>33</v>
      </c>
      <c r="J52">
        <v>93.1</v>
      </c>
      <c r="K52">
        <v>166.8</v>
      </c>
      <c r="L52">
        <v>64.2</v>
      </c>
      <c r="M52">
        <v>54.1</v>
      </c>
      <c r="N52">
        <v>1945</v>
      </c>
      <c r="O52" t="s">
        <v>43</v>
      </c>
      <c r="P52" t="s">
        <v>35</v>
      </c>
      <c r="Q52">
        <v>91</v>
      </c>
      <c r="R52" t="s">
        <v>52</v>
      </c>
      <c r="S52">
        <v>3.03</v>
      </c>
      <c r="T52">
        <v>3.15</v>
      </c>
      <c r="U52">
        <v>9</v>
      </c>
      <c r="V52">
        <v>68</v>
      </c>
      <c r="W52">
        <v>5000</v>
      </c>
      <c r="X52">
        <v>31</v>
      </c>
      <c r="Y52">
        <v>38</v>
      </c>
      <c r="Z52">
        <v>6695</v>
      </c>
      <c r="AE52" s="3" t="s">
        <v>1</v>
      </c>
      <c r="AF52" s="3">
        <f>AVERAGE(B2:B196)</f>
        <v>121.3</v>
      </c>
      <c r="AG52" s="3">
        <f>_xlfn.STDEV.P(B2:B196)</f>
        <v>35.49098477078369</v>
      </c>
      <c r="AH52" s="3">
        <f>_xlfn.QUARTILE.INC(B2:B196,0)</f>
        <v>65</v>
      </c>
      <c r="AI52" s="3">
        <f>_xlfn.QUARTILE.INC(B2:B196,1)</f>
        <v>94</v>
      </c>
      <c r="AJ52" s="3">
        <f>_xlfn.QUARTILE.INC(B2:B196,2)</f>
        <v>114</v>
      </c>
      <c r="AK52" s="3">
        <f>_xlfn.QUARTILE.INC(B2:B196,3)</f>
        <v>148</v>
      </c>
      <c r="AL52" s="3">
        <f>_xlfn.QUARTILE.INC(B2:B196,4)</f>
        <v>256</v>
      </c>
    </row>
    <row r="53" spans="1:38" x14ac:dyDescent="0.3">
      <c r="A53">
        <v>1</v>
      </c>
      <c r="B53">
        <v>113</v>
      </c>
      <c r="C53" t="s">
        <v>61</v>
      </c>
      <c r="D53" t="s">
        <v>28</v>
      </c>
      <c r="E53" t="s">
        <v>29</v>
      </c>
      <c r="F53" t="s">
        <v>35</v>
      </c>
      <c r="G53" t="s">
        <v>41</v>
      </c>
      <c r="H53" t="s">
        <v>42</v>
      </c>
      <c r="I53" t="s">
        <v>33</v>
      </c>
      <c r="J53">
        <v>93.1</v>
      </c>
      <c r="K53">
        <v>166.8</v>
      </c>
      <c r="L53">
        <v>64.2</v>
      </c>
      <c r="M53">
        <v>54.1</v>
      </c>
      <c r="N53">
        <v>1950</v>
      </c>
      <c r="O53" t="s">
        <v>43</v>
      </c>
      <c r="P53" t="s">
        <v>35</v>
      </c>
      <c r="Q53">
        <v>91</v>
      </c>
      <c r="R53" t="s">
        <v>52</v>
      </c>
      <c r="S53">
        <v>3.08</v>
      </c>
      <c r="T53">
        <v>3.15</v>
      </c>
      <c r="U53">
        <v>9</v>
      </c>
      <c r="V53">
        <v>68</v>
      </c>
      <c r="W53">
        <v>5000</v>
      </c>
      <c r="X53">
        <v>31</v>
      </c>
      <c r="Y53">
        <v>38</v>
      </c>
      <c r="Z53">
        <v>7395</v>
      </c>
      <c r="AE53" s="3" t="s">
        <v>9</v>
      </c>
      <c r="AF53" s="3">
        <f>AVERAGE(J2:J196)</f>
        <v>98.896410256410292</v>
      </c>
      <c r="AG53" s="3">
        <f>_xlfn.STDEV.P(J2:J196)</f>
        <v>6.1162949599261385</v>
      </c>
      <c r="AH53" s="3">
        <f>_xlfn.QUARTILE.INC(J2:J196,0)</f>
        <v>86.6</v>
      </c>
      <c r="AI53" s="3">
        <f>_xlfn.QUARTILE.INC(J2:J196,1)</f>
        <v>94.5</v>
      </c>
      <c r="AJ53" s="3">
        <f>_xlfn.QUARTILE.INC(J2:J196,2)</f>
        <v>97</v>
      </c>
      <c r="AK53" s="3">
        <f>_xlfn.QUARTILE.INC(J3:J197,3)</f>
        <v>102.4</v>
      </c>
      <c r="AL53" s="3">
        <f>_xlfn.QUARTILE.INC(J3:J197,4)</f>
        <v>120.9</v>
      </c>
    </row>
    <row r="54" spans="1:38" x14ac:dyDescent="0.3">
      <c r="A54">
        <v>1</v>
      </c>
      <c r="B54">
        <v>129</v>
      </c>
      <c r="C54" t="s">
        <v>61</v>
      </c>
      <c r="D54" t="s">
        <v>28</v>
      </c>
      <c r="E54" t="s">
        <v>29</v>
      </c>
      <c r="F54" t="s">
        <v>30</v>
      </c>
      <c r="G54" t="s">
        <v>37</v>
      </c>
      <c r="H54" t="s">
        <v>42</v>
      </c>
      <c r="I54" t="s">
        <v>33</v>
      </c>
      <c r="J54">
        <v>98.8</v>
      </c>
      <c r="K54">
        <v>177.8</v>
      </c>
      <c r="L54">
        <v>66.5</v>
      </c>
      <c r="M54">
        <v>53.7</v>
      </c>
      <c r="N54">
        <v>2385</v>
      </c>
      <c r="O54" t="s">
        <v>43</v>
      </c>
      <c r="P54" t="s">
        <v>35</v>
      </c>
      <c r="Q54">
        <v>122</v>
      </c>
      <c r="R54" t="s">
        <v>52</v>
      </c>
      <c r="S54">
        <v>3.39</v>
      </c>
      <c r="T54">
        <v>3.39</v>
      </c>
      <c r="U54">
        <v>8.6</v>
      </c>
      <c r="V54">
        <v>84</v>
      </c>
      <c r="W54">
        <v>4800</v>
      </c>
      <c r="X54">
        <v>26</v>
      </c>
      <c r="Y54">
        <v>32</v>
      </c>
      <c r="Z54">
        <v>8845</v>
      </c>
      <c r="AE54" s="3" t="s">
        <v>10</v>
      </c>
      <c r="AF54" s="3">
        <f>AVERAGE(K2:K196)</f>
        <v>174.25692307692316</v>
      </c>
      <c r="AG54" s="3">
        <f>_xlfn.STDEV.P(K2:K196)</f>
        <v>12.44441140222907</v>
      </c>
      <c r="AH54" s="3">
        <f>_xlfn.QUARTILE.INC(K2:K196,0)</f>
        <v>141.1</v>
      </c>
      <c r="AI54" s="3">
        <f>_xlfn.QUARTILE.INC(K2:K196,1)</f>
        <v>166.3</v>
      </c>
      <c r="AJ54" s="3">
        <f>_xlfn.QUARTILE.INC(K2:K196,2)</f>
        <v>173.2</v>
      </c>
      <c r="AK54" s="3">
        <f>_xlfn.QUARTILE.INC(K2:K196,3)</f>
        <v>184.05</v>
      </c>
      <c r="AL54" s="3">
        <f>_xlfn.QUARTILE.INC(K2:K196,4)</f>
        <v>208.1</v>
      </c>
    </row>
    <row r="55" spans="1:38" x14ac:dyDescent="0.3">
      <c r="A55">
        <v>0</v>
      </c>
      <c r="B55">
        <v>115</v>
      </c>
      <c r="C55" t="s">
        <v>61</v>
      </c>
      <c r="D55" t="s">
        <v>28</v>
      </c>
      <c r="E55" t="s">
        <v>29</v>
      </c>
      <c r="F55" t="s">
        <v>35</v>
      </c>
      <c r="G55" t="s">
        <v>41</v>
      </c>
      <c r="H55" t="s">
        <v>42</v>
      </c>
      <c r="I55" t="s">
        <v>33</v>
      </c>
      <c r="J55">
        <v>98.8</v>
      </c>
      <c r="K55">
        <v>177.8</v>
      </c>
      <c r="L55">
        <v>66.5</v>
      </c>
      <c r="M55">
        <v>55.5</v>
      </c>
      <c r="N55">
        <v>2410</v>
      </c>
      <c r="O55" t="s">
        <v>43</v>
      </c>
      <c r="P55" t="s">
        <v>35</v>
      </c>
      <c r="Q55">
        <v>122</v>
      </c>
      <c r="R55" t="s">
        <v>52</v>
      </c>
      <c r="S55">
        <v>3.39</v>
      </c>
      <c r="T55">
        <v>3.39</v>
      </c>
      <c r="U55">
        <v>8.6</v>
      </c>
      <c r="V55">
        <v>84</v>
      </c>
      <c r="W55">
        <v>4800</v>
      </c>
      <c r="X55">
        <v>26</v>
      </c>
      <c r="Y55">
        <v>32</v>
      </c>
      <c r="Z55">
        <v>8495</v>
      </c>
      <c r="AE55" s="3" t="s">
        <v>11</v>
      </c>
      <c r="AF55" s="3">
        <f>AVERAGE(L2:L196)</f>
        <v>65.886153846153817</v>
      </c>
      <c r="AG55" s="3">
        <f>_xlfn.STDEV.P(N2:N196)</f>
        <v>523.36864489720665</v>
      </c>
      <c r="AH55" s="3">
        <f>_xlfn.QUARTILE.INC(L2:L196,0)</f>
        <v>60.3</v>
      </c>
      <c r="AI55" s="3">
        <f>_xlfn.QUARTILE.INC(L2:L196,1)</f>
        <v>64.05</v>
      </c>
      <c r="AJ55" s="3">
        <f>_xlfn.QUARTILE.INC(L2:L196,2)</f>
        <v>65.400000000000006</v>
      </c>
      <c r="AK55" s="3">
        <f>_xlfn.QUARTILE.INC(B2:L196,3)</f>
        <v>161</v>
      </c>
      <c r="AL55" s="3">
        <f>_xlfn.QUARTILE.INC(L2:L196,4)</f>
        <v>72</v>
      </c>
    </row>
    <row r="56" spans="1:38" x14ac:dyDescent="0.3">
      <c r="A56">
        <v>1</v>
      </c>
      <c r="B56">
        <v>129</v>
      </c>
      <c r="C56" t="s">
        <v>61</v>
      </c>
      <c r="D56" t="s">
        <v>28</v>
      </c>
      <c r="E56" t="s">
        <v>29</v>
      </c>
      <c r="F56" t="s">
        <v>30</v>
      </c>
      <c r="G56" t="s">
        <v>37</v>
      </c>
      <c r="H56" t="s">
        <v>42</v>
      </c>
      <c r="I56" t="s">
        <v>33</v>
      </c>
      <c r="J56">
        <v>98.8</v>
      </c>
      <c r="K56">
        <v>177.8</v>
      </c>
      <c r="L56">
        <v>66.5</v>
      </c>
      <c r="M56">
        <v>53.7</v>
      </c>
      <c r="N56">
        <v>2385</v>
      </c>
      <c r="O56" t="s">
        <v>43</v>
      </c>
      <c r="P56" t="s">
        <v>35</v>
      </c>
      <c r="Q56">
        <v>122</v>
      </c>
      <c r="R56" t="s">
        <v>52</v>
      </c>
      <c r="S56">
        <v>3.39</v>
      </c>
      <c r="T56">
        <v>3.39</v>
      </c>
      <c r="U56">
        <v>8.6</v>
      </c>
      <c r="V56">
        <v>84</v>
      </c>
      <c r="W56">
        <v>4800</v>
      </c>
      <c r="X56">
        <v>26</v>
      </c>
      <c r="Y56">
        <v>32</v>
      </c>
      <c r="Z56">
        <v>10595</v>
      </c>
      <c r="AE56" s="3" t="s">
        <v>13</v>
      </c>
      <c r="AF56" s="3">
        <f>AVERAGE(N2:N196)</f>
        <v>2559</v>
      </c>
      <c r="AG56" s="3">
        <f>_xlfn.STDEV.P(B6:B200)</f>
        <v>35.439987610140193</v>
      </c>
      <c r="AH56" s="3">
        <f>_xlfn.QUARTILE.INC(N2:N196,0)</f>
        <v>1488</v>
      </c>
      <c r="AI56" s="3">
        <f>_xlfn.QUARTILE.INC(N2:N196,1)</f>
        <v>2145</v>
      </c>
      <c r="AJ56" s="3">
        <f>_xlfn.QUARTILE.INC(N2:N196,2)</f>
        <v>2414</v>
      </c>
      <c r="AK56" s="3">
        <f>_xlfn.QUARTILE.INC(N2:N196,3)</f>
        <v>2943.5</v>
      </c>
      <c r="AL56" s="3">
        <f>_xlfn.QUARTILE.INC(N2:N196,4)</f>
        <v>4066</v>
      </c>
    </row>
    <row r="57" spans="1:38" x14ac:dyDescent="0.3">
      <c r="A57">
        <v>0</v>
      </c>
      <c r="B57">
        <v>115</v>
      </c>
      <c r="C57" t="s">
        <v>61</v>
      </c>
      <c r="D57" t="s">
        <v>28</v>
      </c>
      <c r="E57" t="s">
        <v>29</v>
      </c>
      <c r="F57" t="s">
        <v>35</v>
      </c>
      <c r="G57" t="s">
        <v>41</v>
      </c>
      <c r="H57" t="s">
        <v>42</v>
      </c>
      <c r="I57" t="s">
        <v>33</v>
      </c>
      <c r="J57">
        <v>98.8</v>
      </c>
      <c r="K57">
        <v>177.8</v>
      </c>
      <c r="L57">
        <v>66.5</v>
      </c>
      <c r="M57">
        <v>55.5</v>
      </c>
      <c r="N57">
        <v>2410</v>
      </c>
      <c r="O57" t="s">
        <v>43</v>
      </c>
      <c r="P57" t="s">
        <v>35</v>
      </c>
      <c r="Q57">
        <v>122</v>
      </c>
      <c r="R57" t="s">
        <v>52</v>
      </c>
      <c r="S57">
        <v>3.39</v>
      </c>
      <c r="T57">
        <v>3.39</v>
      </c>
      <c r="U57">
        <v>8.6</v>
      </c>
      <c r="V57">
        <v>84</v>
      </c>
      <c r="W57">
        <v>4800</v>
      </c>
      <c r="X57">
        <v>26</v>
      </c>
      <c r="Y57">
        <v>32</v>
      </c>
      <c r="Z57">
        <v>10245</v>
      </c>
      <c r="AE57" s="3" t="s">
        <v>16</v>
      </c>
      <c r="AF57" s="3">
        <f>AVERAGE(Q2:Q196)</f>
        <v>127.93846153846154</v>
      </c>
      <c r="AG57" s="3">
        <f>_xlfn.STDEV.P(Q2:Q196)</f>
        <v>41.327538564339662</v>
      </c>
      <c r="AH57" s="3">
        <f>_xlfn.QUARTILE.INC(Q2:Q196,0)</f>
        <v>61</v>
      </c>
      <c r="AI57" s="3">
        <f>_xlfn.QUARTILE.INC(Q2:Q196,1)</f>
        <v>98</v>
      </c>
      <c r="AJ57" s="3">
        <f>_xlfn.QUARTILE.INC(Q2:Q196,2)</f>
        <v>120</v>
      </c>
      <c r="AK57" s="3">
        <f>_xlfn.QUARTILE.INC(Q2:Q196,3)</f>
        <v>145.5</v>
      </c>
      <c r="AL57" s="3">
        <f>_xlfn.QUARTILE.INC(Q2:Q196,4)</f>
        <v>326</v>
      </c>
    </row>
    <row r="58" spans="1:38" x14ac:dyDescent="0.3">
      <c r="A58">
        <v>0</v>
      </c>
      <c r="B58" t="s">
        <v>26</v>
      </c>
      <c r="C58" t="s">
        <v>61</v>
      </c>
      <c r="D58" t="s">
        <v>62</v>
      </c>
      <c r="E58" t="s">
        <v>29</v>
      </c>
      <c r="F58" t="s">
        <v>26</v>
      </c>
      <c r="G58" t="s">
        <v>41</v>
      </c>
      <c r="H58" t="s">
        <v>42</v>
      </c>
      <c r="I58" t="s">
        <v>33</v>
      </c>
      <c r="J58">
        <v>98.8</v>
      </c>
      <c r="K58">
        <v>177.8</v>
      </c>
      <c r="L58">
        <v>66.5</v>
      </c>
      <c r="M58">
        <v>55.5</v>
      </c>
      <c r="N58">
        <v>2443</v>
      </c>
      <c r="O58" t="s">
        <v>43</v>
      </c>
      <c r="P58" t="s">
        <v>35</v>
      </c>
      <c r="Q58">
        <v>122</v>
      </c>
      <c r="R58" t="s">
        <v>63</v>
      </c>
      <c r="S58">
        <v>3.39</v>
      </c>
      <c r="T58">
        <v>3.39</v>
      </c>
      <c r="U58">
        <v>22.7</v>
      </c>
      <c r="V58">
        <v>64</v>
      </c>
      <c r="W58">
        <v>4650</v>
      </c>
      <c r="X58">
        <v>36</v>
      </c>
      <c r="Y58">
        <v>42</v>
      </c>
      <c r="Z58">
        <v>10795</v>
      </c>
      <c r="AE58" s="3" t="s">
        <v>18</v>
      </c>
      <c r="AF58" s="3">
        <f>AVERAGE(S2:S196)</f>
        <v>3.3293846153846154</v>
      </c>
      <c r="AG58" s="3">
        <f>_xlfn.STDEV.P(S2:S196)</f>
        <v>0.27116771377522592</v>
      </c>
      <c r="AH58" s="3">
        <f>_xlfn.QUARTILE.INC(S2:S196,0)</f>
        <v>2.54</v>
      </c>
      <c r="AI58" s="3">
        <f>_xlfn.QUARTILE.INC(S2:S196,1)</f>
        <v>3.15</v>
      </c>
      <c r="AJ58" s="3">
        <f>_xlfn.QUARTILE.INC(S2:S196,2)</f>
        <v>3.31</v>
      </c>
      <c r="AK58" s="3">
        <f>_xlfn.QUARTILE.INC(S2:S196,3)</f>
        <v>3.59</v>
      </c>
      <c r="AL58" s="3">
        <f>_xlfn.QUARTILE.INC(S2:S196,4)</f>
        <v>3.94</v>
      </c>
    </row>
    <row r="59" spans="1:38" x14ac:dyDescent="0.3">
      <c r="A59">
        <v>0</v>
      </c>
      <c r="B59">
        <v>115</v>
      </c>
      <c r="C59" t="s">
        <v>61</v>
      </c>
      <c r="D59" t="s">
        <v>28</v>
      </c>
      <c r="E59" t="s">
        <v>29</v>
      </c>
      <c r="F59" t="s">
        <v>35</v>
      </c>
      <c r="G59" t="s">
        <v>37</v>
      </c>
      <c r="H59" t="s">
        <v>42</v>
      </c>
      <c r="I59" t="s">
        <v>33</v>
      </c>
      <c r="J59">
        <v>98.8</v>
      </c>
      <c r="K59">
        <v>177.8</v>
      </c>
      <c r="L59">
        <v>66.5</v>
      </c>
      <c r="M59">
        <v>55.5</v>
      </c>
      <c r="N59">
        <v>2425</v>
      </c>
      <c r="O59" t="s">
        <v>43</v>
      </c>
      <c r="P59" t="s">
        <v>35</v>
      </c>
      <c r="Q59">
        <v>122</v>
      </c>
      <c r="R59" t="s">
        <v>52</v>
      </c>
      <c r="S59">
        <v>3.39</v>
      </c>
      <c r="T59">
        <v>3.39</v>
      </c>
      <c r="U59">
        <v>8.6</v>
      </c>
      <c r="V59">
        <v>84</v>
      </c>
      <c r="W59">
        <v>4800</v>
      </c>
      <c r="X59">
        <v>26</v>
      </c>
      <c r="Y59">
        <v>32</v>
      </c>
      <c r="Z59">
        <v>11245</v>
      </c>
      <c r="AE59" s="3" t="s">
        <v>19</v>
      </c>
      <c r="AF59" s="3">
        <f>AVERAGE(T2:T196)</f>
        <v>3.2503076923076857</v>
      </c>
      <c r="AG59" s="3">
        <f>_xlfn.STDEV.P(T2:T196)</f>
        <v>0.3133080857678191</v>
      </c>
      <c r="AH59" s="3">
        <f>_xlfn.QUARTILE.INC(T2:T196,0)</f>
        <v>2.0699999999999998</v>
      </c>
      <c r="AI59" s="3">
        <f>_xlfn.QUARTILE.INC(T2:T196,1)</f>
        <v>3.11</v>
      </c>
      <c r="AJ59" s="3">
        <f>_xlfn.QUARTILE.INC(T2:T196,2)</f>
        <v>3.29</v>
      </c>
      <c r="AK59" s="3">
        <f>_xlfn.QUARTILE.INC(T2:T196,3)</f>
        <v>3.41</v>
      </c>
      <c r="AL59" s="3">
        <f>_xlfn.QUARTILE.INC(T2:T196,4)</f>
        <v>4.17</v>
      </c>
    </row>
    <row r="60" spans="1:38" x14ac:dyDescent="0.3">
      <c r="A60">
        <v>0</v>
      </c>
      <c r="B60">
        <v>118</v>
      </c>
      <c r="C60" t="s">
        <v>61</v>
      </c>
      <c r="D60" t="s">
        <v>28</v>
      </c>
      <c r="E60" t="s">
        <v>29</v>
      </c>
      <c r="F60" t="s">
        <v>35</v>
      </c>
      <c r="G60" t="s">
        <v>41</v>
      </c>
      <c r="H60" t="s">
        <v>32</v>
      </c>
      <c r="I60" t="s">
        <v>33</v>
      </c>
      <c r="J60">
        <v>104.9</v>
      </c>
      <c r="K60">
        <v>175</v>
      </c>
      <c r="L60">
        <v>66.099999999999994</v>
      </c>
      <c r="M60">
        <v>54.4</v>
      </c>
      <c r="N60">
        <v>2670</v>
      </c>
      <c r="O60" t="s">
        <v>43</v>
      </c>
      <c r="P60" t="s">
        <v>35</v>
      </c>
      <c r="Q60">
        <v>140</v>
      </c>
      <c r="R60" t="s">
        <v>36</v>
      </c>
      <c r="S60">
        <v>3.76</v>
      </c>
      <c r="T60">
        <v>3.16</v>
      </c>
      <c r="U60">
        <v>8</v>
      </c>
      <c r="V60">
        <v>120</v>
      </c>
      <c r="W60">
        <v>5000</v>
      </c>
      <c r="X60">
        <v>19</v>
      </c>
      <c r="Y60">
        <v>27</v>
      </c>
      <c r="Z60">
        <v>18280</v>
      </c>
      <c r="AE60" s="3" t="s">
        <v>20</v>
      </c>
      <c r="AF60" s="3">
        <f>AVERAGE(U2:U196)</f>
        <v>10.19497435897436</v>
      </c>
      <c r="AG60" s="3">
        <f>_xlfn.STDEV.P(U2:U196)</f>
        <v>4.0516797876814872</v>
      </c>
      <c r="AH60" s="3">
        <f>_xlfn.QUARTILE.INC(U2:U1196,0)</f>
        <v>7</v>
      </c>
      <c r="AI60" s="3">
        <f>_xlfn.QUARTILE.INC(U2:U196,1)</f>
        <v>8.5</v>
      </c>
      <c r="AJ60" s="3">
        <f>_xlfn.QUARTILE.INC(U2:U196,2)</f>
        <v>9</v>
      </c>
      <c r="AK60" s="3">
        <f>_xlfn.QUARTILE.INC(U2:U196,3)</f>
        <v>9.4</v>
      </c>
      <c r="AL60" s="3">
        <f>_xlfn.QUARTILE.INC(U2:U196,4)</f>
        <v>23</v>
      </c>
    </row>
    <row r="61" spans="1:38" x14ac:dyDescent="0.3">
      <c r="A61">
        <v>0</v>
      </c>
      <c r="B61" t="s">
        <v>26</v>
      </c>
      <c r="C61" t="s">
        <v>61</v>
      </c>
      <c r="D61" t="s">
        <v>62</v>
      </c>
      <c r="E61" t="s">
        <v>29</v>
      </c>
      <c r="F61" t="s">
        <v>35</v>
      </c>
      <c r="G61" t="s">
        <v>41</v>
      </c>
      <c r="H61" t="s">
        <v>32</v>
      </c>
      <c r="I61" t="s">
        <v>33</v>
      </c>
      <c r="J61">
        <v>104.9</v>
      </c>
      <c r="K61">
        <v>175</v>
      </c>
      <c r="L61">
        <v>66.099999999999994</v>
      </c>
      <c r="M61">
        <v>54.4</v>
      </c>
      <c r="N61">
        <v>2700</v>
      </c>
      <c r="O61" t="s">
        <v>43</v>
      </c>
      <c r="P61" t="s">
        <v>35</v>
      </c>
      <c r="Q61">
        <v>134</v>
      </c>
      <c r="R61" t="s">
        <v>63</v>
      </c>
      <c r="S61">
        <v>3.43</v>
      </c>
      <c r="T61">
        <v>3.64</v>
      </c>
      <c r="U61">
        <v>22</v>
      </c>
      <c r="V61">
        <v>72</v>
      </c>
      <c r="W61">
        <v>4200</v>
      </c>
      <c r="X61">
        <v>31</v>
      </c>
      <c r="Y61">
        <v>39</v>
      </c>
      <c r="Z61">
        <v>18344</v>
      </c>
      <c r="AE61" s="3" t="s">
        <v>21</v>
      </c>
      <c r="AF61" s="3">
        <f>AVERAGE(V2:V196)</f>
        <v>103.27179487179487</v>
      </c>
      <c r="AG61" s="3">
        <f>_xlfn.STDEV.P(V2:V196)</f>
        <v>37.772503557264557</v>
      </c>
      <c r="AH61" s="3">
        <f>_xlfn.QUARTILE.INC(V2:V196,0)</f>
        <v>48</v>
      </c>
      <c r="AI61" s="3">
        <f>_xlfn.QUARTILE.INC(V2:V196,1)</f>
        <v>70</v>
      </c>
      <c r="AJ61" s="3">
        <f>_xlfn.QUARTILE.INC(V2:V196,2)</f>
        <v>95</v>
      </c>
      <c r="AK61" s="3">
        <f>_xlfn.QUARTILE.INC(V2:V196,3)</f>
        <v>116</v>
      </c>
      <c r="AL61" s="3">
        <f>_xlfn.QUARTILE.INC(V2:V196,4)</f>
        <v>262</v>
      </c>
    </row>
    <row r="62" spans="1:38" x14ac:dyDescent="0.3">
      <c r="A62">
        <v>-1</v>
      </c>
      <c r="B62">
        <v>93</v>
      </c>
      <c r="C62" t="s">
        <v>64</v>
      </c>
      <c r="D62" t="s">
        <v>62</v>
      </c>
      <c r="E62" t="s">
        <v>47</v>
      </c>
      <c r="F62" t="s">
        <v>35</v>
      </c>
      <c r="G62" t="s">
        <v>41</v>
      </c>
      <c r="H62" t="s">
        <v>32</v>
      </c>
      <c r="I62" t="s">
        <v>33</v>
      </c>
      <c r="J62">
        <v>110</v>
      </c>
      <c r="K62">
        <v>190.9</v>
      </c>
      <c r="L62">
        <v>70.3</v>
      </c>
      <c r="M62">
        <v>56.5</v>
      </c>
      <c r="N62">
        <v>3515</v>
      </c>
      <c r="O62" t="s">
        <v>43</v>
      </c>
      <c r="P62" t="s">
        <v>45</v>
      </c>
      <c r="Q62">
        <v>183</v>
      </c>
      <c r="R62" t="s">
        <v>63</v>
      </c>
      <c r="S62">
        <v>3.58</v>
      </c>
      <c r="T62">
        <v>3.64</v>
      </c>
      <c r="U62">
        <v>21.5</v>
      </c>
      <c r="V62">
        <v>123</v>
      </c>
      <c r="W62">
        <v>4350</v>
      </c>
      <c r="X62">
        <v>22</v>
      </c>
      <c r="Y62">
        <v>25</v>
      </c>
      <c r="Z62">
        <v>25552</v>
      </c>
      <c r="AE62" s="3" t="s">
        <v>22</v>
      </c>
      <c r="AF62" s="3">
        <f>AVERAGE(W2:W196)</f>
        <v>5099.4871794871797</v>
      </c>
      <c r="AG62" s="3">
        <f>_xlfn.STDEV.P(W2:W196)</f>
        <v>467.06914174345519</v>
      </c>
      <c r="AH62" s="3">
        <f>_xlfn.QUARTILE.INC(W2:W196,0)</f>
        <v>4150</v>
      </c>
      <c r="AI62" s="3">
        <f>_xlfn.QUARTILE.INC(W2:W196,1)</f>
        <v>4800</v>
      </c>
      <c r="AJ62" s="3">
        <f>_xlfn.QUARTILE.INC(W2:W96,2)</f>
        <v>5200</v>
      </c>
      <c r="AK62" s="3">
        <f>_xlfn.QUARTILE.INC(W2:W196,3)</f>
        <v>5500</v>
      </c>
      <c r="AL62" s="3">
        <f>_xlfn.QUARTILE.INC(W2:W196,4)</f>
        <v>6600</v>
      </c>
    </row>
    <row r="63" spans="1:38" x14ac:dyDescent="0.3">
      <c r="A63">
        <v>-1</v>
      </c>
      <c r="B63">
        <v>93</v>
      </c>
      <c r="C63" t="s">
        <v>64</v>
      </c>
      <c r="D63" t="s">
        <v>62</v>
      </c>
      <c r="E63" t="s">
        <v>47</v>
      </c>
      <c r="F63" t="s">
        <v>35</v>
      </c>
      <c r="G63" t="s">
        <v>46</v>
      </c>
      <c r="H63" t="s">
        <v>32</v>
      </c>
      <c r="I63" t="s">
        <v>33</v>
      </c>
      <c r="J63">
        <v>110</v>
      </c>
      <c r="K63">
        <v>190.9</v>
      </c>
      <c r="L63">
        <v>70.3</v>
      </c>
      <c r="M63">
        <v>58.7</v>
      </c>
      <c r="N63">
        <v>3750</v>
      </c>
      <c r="O63" t="s">
        <v>43</v>
      </c>
      <c r="P63" t="s">
        <v>45</v>
      </c>
      <c r="Q63">
        <v>183</v>
      </c>
      <c r="R63" t="s">
        <v>63</v>
      </c>
      <c r="S63">
        <v>3.58</v>
      </c>
      <c r="T63">
        <v>3.64</v>
      </c>
      <c r="U63">
        <v>21.5</v>
      </c>
      <c r="V63">
        <v>123</v>
      </c>
      <c r="W63">
        <v>4350</v>
      </c>
      <c r="X63">
        <v>22</v>
      </c>
      <c r="Y63">
        <v>25</v>
      </c>
      <c r="Z63">
        <v>28248</v>
      </c>
      <c r="AE63" s="3" t="s">
        <v>23</v>
      </c>
      <c r="AF63" s="3">
        <f>AVERAGE(X2:X196)</f>
        <v>25.374358974358973</v>
      </c>
      <c r="AG63" s="3">
        <f>_xlfn.STDEV.P(X2:X196)</f>
        <v>6.3849469587467373</v>
      </c>
      <c r="AH63" s="3">
        <f>_xlfn.QUARTILE.INC(X2:X196,0)</f>
        <v>13</v>
      </c>
      <c r="AI63" s="3">
        <f>_xlfn.QUARTILE.INC(X2:X196,1)</f>
        <v>19.5</v>
      </c>
      <c r="AJ63" s="3">
        <f>_xlfn.QUARTILE.INC(X2:X196,2)</f>
        <v>25</v>
      </c>
      <c r="AK63" s="3">
        <f>_xlfn.QUARTILE.INC(X2:X196,3)</f>
        <v>30</v>
      </c>
      <c r="AL63" s="3">
        <f>_xlfn.QUARTILE.INC(X2:X196,4)</f>
        <v>49</v>
      </c>
    </row>
    <row r="64" spans="1:38" x14ac:dyDescent="0.3">
      <c r="A64">
        <v>0</v>
      </c>
      <c r="B64">
        <v>93</v>
      </c>
      <c r="C64" t="s">
        <v>64</v>
      </c>
      <c r="D64" t="s">
        <v>62</v>
      </c>
      <c r="E64" t="s">
        <v>47</v>
      </c>
      <c r="F64" t="s">
        <v>30</v>
      </c>
      <c r="G64" t="s">
        <v>65</v>
      </c>
      <c r="H64" t="s">
        <v>32</v>
      </c>
      <c r="I64" t="s">
        <v>33</v>
      </c>
      <c r="J64">
        <v>106.7</v>
      </c>
      <c r="K64">
        <v>187.5</v>
      </c>
      <c r="L64">
        <v>70.3</v>
      </c>
      <c r="M64">
        <v>54.9</v>
      </c>
      <c r="N64">
        <v>3495</v>
      </c>
      <c r="O64" t="s">
        <v>43</v>
      </c>
      <c r="P64" t="s">
        <v>45</v>
      </c>
      <c r="Q64">
        <v>183</v>
      </c>
      <c r="R64" t="s">
        <v>63</v>
      </c>
      <c r="S64">
        <v>3.58</v>
      </c>
      <c r="T64">
        <v>3.64</v>
      </c>
      <c r="U64">
        <v>21.5</v>
      </c>
      <c r="V64">
        <v>123</v>
      </c>
      <c r="W64">
        <v>4350</v>
      </c>
      <c r="X64">
        <v>22</v>
      </c>
      <c r="Y64">
        <v>25</v>
      </c>
      <c r="Z64">
        <v>28176</v>
      </c>
      <c r="AE64" s="3" t="s">
        <v>24</v>
      </c>
      <c r="AF64" s="3">
        <f>AVERAGE(Y2:Y196)</f>
        <v>30.841025641025642</v>
      </c>
      <c r="AG64" s="3">
        <f>_xlfn.STDEV.P(Y2:Y196)</f>
        <v>6.8117815715736008</v>
      </c>
      <c r="AH64" s="3">
        <f>_xlfn.QUARTILE.INC(Y2:Y196,0)</f>
        <v>16</v>
      </c>
      <c r="AI64" s="3">
        <f>_xlfn.QUARTILE.INC(Y2:Y196,1)</f>
        <v>25</v>
      </c>
      <c r="AJ64" s="3">
        <f>_xlfn.QUARTILE.INC(Y2:Y196,2)</f>
        <v>30</v>
      </c>
      <c r="AK64" s="3">
        <f>_xlfn.QUARTILE.INC(Y2:Y196,3)</f>
        <v>35</v>
      </c>
      <c r="AL64" s="3">
        <f>_xlfn.QUARTILE.INC(Y2:Y196,4)</f>
        <v>54</v>
      </c>
    </row>
    <row r="65" spans="1:38" x14ac:dyDescent="0.3">
      <c r="A65">
        <v>-1</v>
      </c>
      <c r="B65">
        <v>93</v>
      </c>
      <c r="C65" t="s">
        <v>64</v>
      </c>
      <c r="D65" t="s">
        <v>62</v>
      </c>
      <c r="E65" t="s">
        <v>47</v>
      </c>
      <c r="F65" t="s">
        <v>35</v>
      </c>
      <c r="G65" t="s">
        <v>41</v>
      </c>
      <c r="H65" t="s">
        <v>32</v>
      </c>
      <c r="I65" t="s">
        <v>33</v>
      </c>
      <c r="J65">
        <v>115.6</v>
      </c>
      <c r="K65">
        <v>202.6</v>
      </c>
      <c r="L65">
        <v>71.7</v>
      </c>
      <c r="M65">
        <v>56.3</v>
      </c>
      <c r="N65">
        <v>3770</v>
      </c>
      <c r="O65" t="s">
        <v>43</v>
      </c>
      <c r="P65" t="s">
        <v>45</v>
      </c>
      <c r="Q65">
        <v>183</v>
      </c>
      <c r="R65" t="s">
        <v>63</v>
      </c>
      <c r="S65">
        <v>3.58</v>
      </c>
      <c r="T65">
        <v>3.64</v>
      </c>
      <c r="U65">
        <v>21.5</v>
      </c>
      <c r="V65">
        <v>123</v>
      </c>
      <c r="W65">
        <v>4350</v>
      </c>
      <c r="X65">
        <v>22</v>
      </c>
      <c r="Y65">
        <v>25</v>
      </c>
      <c r="Z65">
        <v>31600</v>
      </c>
      <c r="AE65" s="3" t="s">
        <v>25</v>
      </c>
      <c r="AF65" s="3">
        <f>AVERAGE(Z2:Z196)</f>
        <v>13248.015384615384</v>
      </c>
      <c r="AG65" s="3">
        <f>_xlfn.STDEV.P(Z2:Z196)</f>
        <v>8035.6462848452911</v>
      </c>
      <c r="AH65" s="3">
        <f>_xlfn.QUARTILE.INC(Z2:Z196,0)</f>
        <v>5118</v>
      </c>
      <c r="AI65" s="3">
        <f>_xlfn.QUARTILE.INC(Z2:Z196,1)</f>
        <v>7756.5</v>
      </c>
      <c r="AJ65" s="3">
        <f>_xlfn.QUARTILE.INC(Z2:Z196,2)</f>
        <v>10245</v>
      </c>
      <c r="AK65" s="3">
        <f>_xlfn.QUARTILE.INC(Z2:Z196,3)</f>
        <v>16509</v>
      </c>
      <c r="AL65" s="3">
        <f>_xlfn.QUARTILE.INC(Z2:Z196,4)</f>
        <v>45400</v>
      </c>
    </row>
    <row r="66" spans="1:38" x14ac:dyDescent="0.3">
      <c r="A66">
        <v>-1</v>
      </c>
      <c r="B66" t="s">
        <v>26</v>
      </c>
      <c r="C66" t="s">
        <v>64</v>
      </c>
      <c r="D66" t="s">
        <v>28</v>
      </c>
      <c r="E66" t="s">
        <v>29</v>
      </c>
      <c r="F66" t="s">
        <v>35</v>
      </c>
      <c r="G66" t="s">
        <v>41</v>
      </c>
      <c r="H66" t="s">
        <v>32</v>
      </c>
      <c r="I66" t="s">
        <v>33</v>
      </c>
      <c r="J66">
        <v>115.6</v>
      </c>
      <c r="K66">
        <v>202.6</v>
      </c>
      <c r="L66">
        <v>71.7</v>
      </c>
      <c r="M66">
        <v>56.5</v>
      </c>
      <c r="N66">
        <v>3740</v>
      </c>
      <c r="O66" t="s">
        <v>38</v>
      </c>
      <c r="P66" t="s">
        <v>66</v>
      </c>
      <c r="Q66">
        <v>234</v>
      </c>
      <c r="R66" t="s">
        <v>36</v>
      </c>
      <c r="S66">
        <v>3.46</v>
      </c>
      <c r="T66">
        <v>3.1</v>
      </c>
      <c r="U66">
        <v>8.3000000000000007</v>
      </c>
      <c r="V66">
        <v>155</v>
      </c>
      <c r="W66">
        <v>4750</v>
      </c>
      <c r="X66">
        <v>16</v>
      </c>
      <c r="Y66">
        <v>18</v>
      </c>
      <c r="Z66">
        <v>34184</v>
      </c>
    </row>
    <row r="67" spans="1:38" x14ac:dyDescent="0.3">
      <c r="A67">
        <v>3</v>
      </c>
      <c r="B67">
        <v>142</v>
      </c>
      <c r="C67" t="s">
        <v>64</v>
      </c>
      <c r="D67" t="s">
        <v>28</v>
      </c>
      <c r="E67" t="s">
        <v>29</v>
      </c>
      <c r="F67" t="s">
        <v>30</v>
      </c>
      <c r="G67" t="s">
        <v>31</v>
      </c>
      <c r="H67" t="s">
        <v>32</v>
      </c>
      <c r="I67" t="s">
        <v>33</v>
      </c>
      <c r="J67">
        <v>96.6</v>
      </c>
      <c r="K67">
        <v>180.3</v>
      </c>
      <c r="L67">
        <v>70.5</v>
      </c>
      <c r="M67">
        <v>50.8</v>
      </c>
      <c r="N67">
        <v>3685</v>
      </c>
      <c r="O67" t="s">
        <v>38</v>
      </c>
      <c r="P67" t="s">
        <v>66</v>
      </c>
      <c r="Q67">
        <v>234</v>
      </c>
      <c r="R67" t="s">
        <v>36</v>
      </c>
      <c r="S67">
        <v>3.46</v>
      </c>
      <c r="T67">
        <v>3.1</v>
      </c>
      <c r="U67">
        <v>8.3000000000000007</v>
      </c>
      <c r="V67">
        <v>155</v>
      </c>
      <c r="W67">
        <v>4750</v>
      </c>
      <c r="X67">
        <v>16</v>
      </c>
      <c r="Y67">
        <v>18</v>
      </c>
      <c r="Z67">
        <v>35056</v>
      </c>
    </row>
    <row r="68" spans="1:38" x14ac:dyDescent="0.3">
      <c r="A68">
        <v>0</v>
      </c>
      <c r="B68" t="s">
        <v>26</v>
      </c>
      <c r="C68" t="s">
        <v>64</v>
      </c>
      <c r="D68" t="s">
        <v>28</v>
      </c>
      <c r="E68" t="s">
        <v>29</v>
      </c>
      <c r="F68" t="s">
        <v>35</v>
      </c>
      <c r="G68" t="s">
        <v>41</v>
      </c>
      <c r="H68" t="s">
        <v>32</v>
      </c>
      <c r="I68" t="s">
        <v>33</v>
      </c>
      <c r="J68">
        <v>120.9</v>
      </c>
      <c r="K68">
        <v>208.1</v>
      </c>
      <c r="L68">
        <v>71.7</v>
      </c>
      <c r="M68">
        <v>56.7</v>
      </c>
      <c r="N68">
        <v>3900</v>
      </c>
      <c r="O68" t="s">
        <v>38</v>
      </c>
      <c r="P68" t="s">
        <v>66</v>
      </c>
      <c r="Q68">
        <v>308</v>
      </c>
      <c r="R68" t="s">
        <v>36</v>
      </c>
      <c r="S68">
        <v>3.8</v>
      </c>
      <c r="T68">
        <v>3.35</v>
      </c>
      <c r="U68">
        <v>8</v>
      </c>
      <c r="V68">
        <v>184</v>
      </c>
      <c r="W68">
        <v>4500</v>
      </c>
      <c r="X68">
        <v>14</v>
      </c>
      <c r="Y68">
        <v>16</v>
      </c>
      <c r="Z68">
        <v>40960</v>
      </c>
    </row>
    <row r="69" spans="1:38" x14ac:dyDescent="0.3">
      <c r="A69">
        <v>1</v>
      </c>
      <c r="B69" t="s">
        <v>26</v>
      </c>
      <c r="C69" t="s">
        <v>64</v>
      </c>
      <c r="D69" t="s">
        <v>28</v>
      </c>
      <c r="E69" t="s">
        <v>29</v>
      </c>
      <c r="F69" t="s">
        <v>30</v>
      </c>
      <c r="G69" t="s">
        <v>65</v>
      </c>
      <c r="H69" t="s">
        <v>32</v>
      </c>
      <c r="I69" t="s">
        <v>33</v>
      </c>
      <c r="J69">
        <v>112</v>
      </c>
      <c r="K69">
        <v>199.2</v>
      </c>
      <c r="L69">
        <v>72</v>
      </c>
      <c r="M69">
        <v>55.4</v>
      </c>
      <c r="N69">
        <v>3715</v>
      </c>
      <c r="O69" t="s">
        <v>38</v>
      </c>
      <c r="P69" t="s">
        <v>66</v>
      </c>
      <c r="Q69">
        <v>304</v>
      </c>
      <c r="R69" t="s">
        <v>36</v>
      </c>
      <c r="S69">
        <v>3.8</v>
      </c>
      <c r="T69">
        <v>3.35</v>
      </c>
      <c r="U69">
        <v>8</v>
      </c>
      <c r="V69">
        <v>184</v>
      </c>
      <c r="W69">
        <v>4500</v>
      </c>
      <c r="X69">
        <v>14</v>
      </c>
      <c r="Y69">
        <v>16</v>
      </c>
      <c r="Z69">
        <v>45400</v>
      </c>
    </row>
    <row r="70" spans="1:38" x14ac:dyDescent="0.3">
      <c r="A70">
        <v>1</v>
      </c>
      <c r="B70" t="s">
        <v>26</v>
      </c>
      <c r="C70" t="s">
        <v>67</v>
      </c>
      <c r="D70" t="s">
        <v>28</v>
      </c>
      <c r="E70" t="s">
        <v>47</v>
      </c>
      <c r="F70" t="s">
        <v>30</v>
      </c>
      <c r="G70" t="s">
        <v>37</v>
      </c>
      <c r="H70" t="s">
        <v>32</v>
      </c>
      <c r="I70" t="s">
        <v>33</v>
      </c>
      <c r="J70">
        <v>102.7</v>
      </c>
      <c r="K70">
        <v>178.4</v>
      </c>
      <c r="L70">
        <v>68</v>
      </c>
      <c r="M70">
        <v>54.8</v>
      </c>
      <c r="N70">
        <v>2910</v>
      </c>
      <c r="O70" t="s">
        <v>43</v>
      </c>
      <c r="P70" t="s">
        <v>35</v>
      </c>
      <c r="Q70">
        <v>140</v>
      </c>
      <c r="R70" t="s">
        <v>36</v>
      </c>
      <c r="S70">
        <v>3.78</v>
      </c>
      <c r="T70">
        <v>3.12</v>
      </c>
      <c r="U70">
        <v>8</v>
      </c>
      <c r="V70">
        <v>175</v>
      </c>
      <c r="W70">
        <v>5000</v>
      </c>
      <c r="X70">
        <v>19</v>
      </c>
      <c r="Y70">
        <v>24</v>
      </c>
      <c r="Z70">
        <v>16503</v>
      </c>
    </row>
    <row r="71" spans="1:38" x14ac:dyDescent="0.3">
      <c r="A71">
        <v>2</v>
      </c>
      <c r="B71">
        <v>161</v>
      </c>
      <c r="C71" t="s">
        <v>68</v>
      </c>
      <c r="D71" t="s">
        <v>28</v>
      </c>
      <c r="E71" t="s">
        <v>29</v>
      </c>
      <c r="F71" t="s">
        <v>30</v>
      </c>
      <c r="G71" t="s">
        <v>37</v>
      </c>
      <c r="H71" t="s">
        <v>42</v>
      </c>
      <c r="I71" t="s">
        <v>33</v>
      </c>
      <c r="J71">
        <v>93.7</v>
      </c>
      <c r="K71">
        <v>157.30000000000001</v>
      </c>
      <c r="L71">
        <v>64.400000000000006</v>
      </c>
      <c r="M71">
        <v>50.8</v>
      </c>
      <c r="N71">
        <v>1918</v>
      </c>
      <c r="O71" t="s">
        <v>43</v>
      </c>
      <c r="P71" t="s">
        <v>35</v>
      </c>
      <c r="Q71">
        <v>92</v>
      </c>
      <c r="R71" t="s">
        <v>52</v>
      </c>
      <c r="S71">
        <v>2.97</v>
      </c>
      <c r="T71">
        <v>3.23</v>
      </c>
      <c r="U71">
        <v>9.4</v>
      </c>
      <c r="V71">
        <v>68</v>
      </c>
      <c r="W71">
        <v>5500</v>
      </c>
      <c r="X71">
        <v>37</v>
      </c>
      <c r="Y71">
        <v>41</v>
      </c>
      <c r="Z71">
        <v>5389</v>
      </c>
    </row>
    <row r="72" spans="1:38" x14ac:dyDescent="0.3">
      <c r="A72">
        <v>2</v>
      </c>
      <c r="B72">
        <v>161</v>
      </c>
      <c r="C72" t="s">
        <v>68</v>
      </c>
      <c r="D72" t="s">
        <v>28</v>
      </c>
      <c r="E72" t="s">
        <v>29</v>
      </c>
      <c r="F72" t="s">
        <v>30</v>
      </c>
      <c r="G72" t="s">
        <v>37</v>
      </c>
      <c r="H72" t="s">
        <v>42</v>
      </c>
      <c r="I72" t="s">
        <v>33</v>
      </c>
      <c r="J72">
        <v>93.7</v>
      </c>
      <c r="K72">
        <v>157.30000000000001</v>
      </c>
      <c r="L72">
        <v>64.400000000000006</v>
      </c>
      <c r="M72">
        <v>50.8</v>
      </c>
      <c r="N72">
        <v>1944</v>
      </c>
      <c r="O72" t="s">
        <v>43</v>
      </c>
      <c r="P72" t="s">
        <v>35</v>
      </c>
      <c r="Q72">
        <v>92</v>
      </c>
      <c r="R72" t="s">
        <v>52</v>
      </c>
      <c r="S72">
        <v>2.97</v>
      </c>
      <c r="T72">
        <v>3.23</v>
      </c>
      <c r="U72">
        <v>9.4</v>
      </c>
      <c r="V72">
        <v>68</v>
      </c>
      <c r="W72">
        <v>5500</v>
      </c>
      <c r="X72">
        <v>31</v>
      </c>
      <c r="Y72">
        <v>38</v>
      </c>
      <c r="Z72">
        <v>6189</v>
      </c>
    </row>
    <row r="73" spans="1:38" x14ac:dyDescent="0.3">
      <c r="A73">
        <v>2</v>
      </c>
      <c r="B73">
        <v>161</v>
      </c>
      <c r="C73" t="s">
        <v>68</v>
      </c>
      <c r="D73" t="s">
        <v>28</v>
      </c>
      <c r="E73" t="s">
        <v>29</v>
      </c>
      <c r="F73" t="s">
        <v>30</v>
      </c>
      <c r="G73" t="s">
        <v>37</v>
      </c>
      <c r="H73" t="s">
        <v>42</v>
      </c>
      <c r="I73" t="s">
        <v>33</v>
      </c>
      <c r="J73">
        <v>93.7</v>
      </c>
      <c r="K73">
        <v>157.30000000000001</v>
      </c>
      <c r="L73">
        <v>64.400000000000006</v>
      </c>
      <c r="M73">
        <v>50.8</v>
      </c>
      <c r="N73">
        <v>2004</v>
      </c>
      <c r="O73" t="s">
        <v>43</v>
      </c>
      <c r="P73" t="s">
        <v>35</v>
      </c>
      <c r="Q73">
        <v>92</v>
      </c>
      <c r="R73" t="s">
        <v>52</v>
      </c>
      <c r="S73">
        <v>2.97</v>
      </c>
      <c r="T73">
        <v>3.23</v>
      </c>
      <c r="U73">
        <v>9.4</v>
      </c>
      <c r="V73">
        <v>68</v>
      </c>
      <c r="W73">
        <v>5500</v>
      </c>
      <c r="X73">
        <v>31</v>
      </c>
      <c r="Y73">
        <v>38</v>
      </c>
      <c r="Z73">
        <v>6669</v>
      </c>
    </row>
    <row r="74" spans="1:38" x14ac:dyDescent="0.3">
      <c r="A74">
        <v>1</v>
      </c>
      <c r="B74">
        <v>161</v>
      </c>
      <c r="C74" t="s">
        <v>68</v>
      </c>
      <c r="D74" t="s">
        <v>28</v>
      </c>
      <c r="E74" t="s">
        <v>47</v>
      </c>
      <c r="F74" t="s">
        <v>30</v>
      </c>
      <c r="G74" t="s">
        <v>37</v>
      </c>
      <c r="H74" t="s">
        <v>42</v>
      </c>
      <c r="I74" t="s">
        <v>33</v>
      </c>
      <c r="J74">
        <v>93</v>
      </c>
      <c r="K74">
        <v>157.30000000000001</v>
      </c>
      <c r="L74">
        <v>63.8</v>
      </c>
      <c r="M74">
        <v>50.8</v>
      </c>
      <c r="N74">
        <v>2145</v>
      </c>
      <c r="O74" t="s">
        <v>43</v>
      </c>
      <c r="P74" t="s">
        <v>35</v>
      </c>
      <c r="Q74">
        <v>98</v>
      </c>
      <c r="R74" t="s">
        <v>69</v>
      </c>
      <c r="S74">
        <v>3.03</v>
      </c>
      <c r="T74">
        <v>3.39</v>
      </c>
      <c r="U74">
        <v>7.6</v>
      </c>
      <c r="V74">
        <v>102</v>
      </c>
      <c r="W74">
        <v>5500</v>
      </c>
      <c r="X74">
        <v>24</v>
      </c>
      <c r="Y74">
        <v>30</v>
      </c>
      <c r="Z74">
        <v>7689</v>
      </c>
    </row>
    <row r="75" spans="1:38" x14ac:dyDescent="0.3">
      <c r="A75">
        <v>3</v>
      </c>
      <c r="B75">
        <v>153</v>
      </c>
      <c r="C75" t="s">
        <v>68</v>
      </c>
      <c r="D75" t="s">
        <v>28</v>
      </c>
      <c r="E75" t="s">
        <v>47</v>
      </c>
      <c r="F75" t="s">
        <v>30</v>
      </c>
      <c r="G75" t="s">
        <v>37</v>
      </c>
      <c r="H75" t="s">
        <v>42</v>
      </c>
      <c r="I75" t="s">
        <v>33</v>
      </c>
      <c r="J75">
        <v>96.3</v>
      </c>
      <c r="K75">
        <v>173</v>
      </c>
      <c r="L75">
        <v>65.400000000000006</v>
      </c>
      <c r="M75">
        <v>49.4</v>
      </c>
      <c r="N75">
        <v>2370</v>
      </c>
      <c r="O75" t="s">
        <v>43</v>
      </c>
      <c r="P75" t="s">
        <v>35</v>
      </c>
      <c r="Q75">
        <v>110</v>
      </c>
      <c r="R75" t="s">
        <v>69</v>
      </c>
      <c r="S75">
        <v>3.17</v>
      </c>
      <c r="T75">
        <v>3.46</v>
      </c>
      <c r="U75">
        <v>7.5</v>
      </c>
      <c r="V75">
        <v>116</v>
      </c>
      <c r="W75">
        <v>5500</v>
      </c>
      <c r="X75">
        <v>23</v>
      </c>
      <c r="Y75">
        <v>30</v>
      </c>
      <c r="Z75">
        <v>9959</v>
      </c>
    </row>
    <row r="76" spans="1:38" x14ac:dyDescent="0.3">
      <c r="A76">
        <v>3</v>
      </c>
      <c r="B76">
        <v>153</v>
      </c>
      <c r="C76" t="s">
        <v>68</v>
      </c>
      <c r="D76" t="s">
        <v>28</v>
      </c>
      <c r="E76" t="s">
        <v>29</v>
      </c>
      <c r="F76" t="s">
        <v>30</v>
      </c>
      <c r="G76" t="s">
        <v>37</v>
      </c>
      <c r="H76" t="s">
        <v>42</v>
      </c>
      <c r="I76" t="s">
        <v>33</v>
      </c>
      <c r="J76">
        <v>96.3</v>
      </c>
      <c r="K76">
        <v>173</v>
      </c>
      <c r="L76">
        <v>65.400000000000006</v>
      </c>
      <c r="M76">
        <v>49.4</v>
      </c>
      <c r="N76">
        <v>2328</v>
      </c>
      <c r="O76" t="s">
        <v>43</v>
      </c>
      <c r="P76" t="s">
        <v>35</v>
      </c>
      <c r="Q76">
        <v>122</v>
      </c>
      <c r="R76" t="s">
        <v>52</v>
      </c>
      <c r="S76">
        <v>3.35</v>
      </c>
      <c r="T76">
        <v>3.46</v>
      </c>
      <c r="U76">
        <v>8.5</v>
      </c>
      <c r="V76">
        <v>88</v>
      </c>
      <c r="W76">
        <v>5000</v>
      </c>
      <c r="X76">
        <v>25</v>
      </c>
      <c r="Y76">
        <v>32</v>
      </c>
      <c r="Z76">
        <v>8499</v>
      </c>
    </row>
    <row r="77" spans="1:38" x14ac:dyDescent="0.3">
      <c r="A77">
        <v>3</v>
      </c>
      <c r="B77" t="s">
        <v>26</v>
      </c>
      <c r="C77" t="s">
        <v>68</v>
      </c>
      <c r="D77" t="s">
        <v>28</v>
      </c>
      <c r="E77" t="s">
        <v>47</v>
      </c>
      <c r="F77" t="s">
        <v>30</v>
      </c>
      <c r="G77" t="s">
        <v>37</v>
      </c>
      <c r="H77" t="s">
        <v>42</v>
      </c>
      <c r="I77" t="s">
        <v>33</v>
      </c>
      <c r="J77">
        <v>95.9</v>
      </c>
      <c r="K77">
        <v>173.2</v>
      </c>
      <c r="L77">
        <v>66.3</v>
      </c>
      <c r="M77">
        <v>50.2</v>
      </c>
      <c r="N77">
        <v>2833</v>
      </c>
      <c r="O77" t="s">
        <v>43</v>
      </c>
      <c r="P77" t="s">
        <v>35</v>
      </c>
      <c r="Q77">
        <v>156</v>
      </c>
      <c r="R77" t="s">
        <v>69</v>
      </c>
      <c r="S77">
        <v>3.58</v>
      </c>
      <c r="T77">
        <v>3.86</v>
      </c>
      <c r="U77">
        <v>7</v>
      </c>
      <c r="V77">
        <v>145</v>
      </c>
      <c r="W77">
        <v>5000</v>
      </c>
      <c r="X77">
        <v>19</v>
      </c>
      <c r="Y77">
        <v>24</v>
      </c>
      <c r="Z77">
        <v>12629</v>
      </c>
    </row>
    <row r="78" spans="1:38" x14ac:dyDescent="0.3">
      <c r="A78">
        <v>3</v>
      </c>
      <c r="B78" t="s">
        <v>26</v>
      </c>
      <c r="C78" t="s">
        <v>68</v>
      </c>
      <c r="D78" t="s">
        <v>28</v>
      </c>
      <c r="E78" t="s">
        <v>47</v>
      </c>
      <c r="F78" t="s">
        <v>30</v>
      </c>
      <c r="G78" t="s">
        <v>37</v>
      </c>
      <c r="H78" t="s">
        <v>42</v>
      </c>
      <c r="I78" t="s">
        <v>33</v>
      </c>
      <c r="J78">
        <v>95.9</v>
      </c>
      <c r="K78">
        <v>173.2</v>
      </c>
      <c r="L78">
        <v>66.3</v>
      </c>
      <c r="M78">
        <v>50.2</v>
      </c>
      <c r="N78">
        <v>2921</v>
      </c>
      <c r="O78" t="s">
        <v>43</v>
      </c>
      <c r="P78" t="s">
        <v>35</v>
      </c>
      <c r="Q78">
        <v>156</v>
      </c>
      <c r="R78" t="s">
        <v>69</v>
      </c>
      <c r="S78">
        <v>3.59</v>
      </c>
      <c r="T78">
        <v>3.86</v>
      </c>
      <c r="U78">
        <v>7</v>
      </c>
      <c r="V78">
        <v>145</v>
      </c>
      <c r="W78">
        <v>5000</v>
      </c>
      <c r="X78">
        <v>19</v>
      </c>
      <c r="Y78">
        <v>24</v>
      </c>
      <c r="Z78">
        <v>14869</v>
      </c>
    </row>
    <row r="79" spans="1:38" x14ac:dyDescent="0.3">
      <c r="A79">
        <v>3</v>
      </c>
      <c r="B79" t="s">
        <v>26</v>
      </c>
      <c r="C79" t="s">
        <v>68</v>
      </c>
      <c r="D79" t="s">
        <v>28</v>
      </c>
      <c r="E79" t="s">
        <v>47</v>
      </c>
      <c r="F79" t="s">
        <v>30</v>
      </c>
      <c r="G79" t="s">
        <v>37</v>
      </c>
      <c r="H79" t="s">
        <v>42</v>
      </c>
      <c r="I79" t="s">
        <v>33</v>
      </c>
      <c r="J79">
        <v>95.9</v>
      </c>
      <c r="K79">
        <v>173.2</v>
      </c>
      <c r="L79">
        <v>66.3</v>
      </c>
      <c r="M79">
        <v>50.2</v>
      </c>
      <c r="N79">
        <v>2926</v>
      </c>
      <c r="O79" t="s">
        <v>43</v>
      </c>
      <c r="P79" t="s">
        <v>35</v>
      </c>
      <c r="Q79">
        <v>156</v>
      </c>
      <c r="R79" t="s">
        <v>69</v>
      </c>
      <c r="S79">
        <v>3.59</v>
      </c>
      <c r="T79">
        <v>3.86</v>
      </c>
      <c r="U79">
        <v>7</v>
      </c>
      <c r="V79">
        <v>145</v>
      </c>
      <c r="W79">
        <v>5000</v>
      </c>
      <c r="X79">
        <v>19</v>
      </c>
      <c r="Y79">
        <v>24</v>
      </c>
      <c r="Z79">
        <v>14489</v>
      </c>
    </row>
    <row r="80" spans="1:38" x14ac:dyDescent="0.3">
      <c r="A80">
        <v>1</v>
      </c>
      <c r="B80">
        <v>125</v>
      </c>
      <c r="C80" t="s">
        <v>68</v>
      </c>
      <c r="D80" t="s">
        <v>28</v>
      </c>
      <c r="E80" t="s">
        <v>29</v>
      </c>
      <c r="F80" t="s">
        <v>35</v>
      </c>
      <c r="G80" t="s">
        <v>41</v>
      </c>
      <c r="H80" t="s">
        <v>42</v>
      </c>
      <c r="I80" t="s">
        <v>33</v>
      </c>
      <c r="J80">
        <v>96.3</v>
      </c>
      <c r="K80">
        <v>172.4</v>
      </c>
      <c r="L80">
        <v>65.400000000000006</v>
      </c>
      <c r="M80">
        <v>51.6</v>
      </c>
      <c r="N80">
        <v>2365</v>
      </c>
      <c r="O80" t="s">
        <v>43</v>
      </c>
      <c r="P80" t="s">
        <v>35</v>
      </c>
      <c r="Q80">
        <v>122</v>
      </c>
      <c r="R80" t="s">
        <v>52</v>
      </c>
      <c r="S80">
        <v>3.35</v>
      </c>
      <c r="T80">
        <v>3.46</v>
      </c>
      <c r="U80">
        <v>8.5</v>
      </c>
      <c r="V80">
        <v>88</v>
      </c>
      <c r="W80">
        <v>5000</v>
      </c>
      <c r="X80">
        <v>25</v>
      </c>
      <c r="Y80">
        <v>32</v>
      </c>
      <c r="Z80">
        <v>6989</v>
      </c>
    </row>
    <row r="81" spans="1:26" x14ac:dyDescent="0.3">
      <c r="A81">
        <v>1</v>
      </c>
      <c r="B81">
        <v>125</v>
      </c>
      <c r="C81" t="s">
        <v>68</v>
      </c>
      <c r="D81" t="s">
        <v>28</v>
      </c>
      <c r="E81" t="s">
        <v>29</v>
      </c>
      <c r="F81" t="s">
        <v>35</v>
      </c>
      <c r="G81" t="s">
        <v>41</v>
      </c>
      <c r="H81" t="s">
        <v>42</v>
      </c>
      <c r="I81" t="s">
        <v>33</v>
      </c>
      <c r="J81">
        <v>96.3</v>
      </c>
      <c r="K81">
        <v>172.4</v>
      </c>
      <c r="L81">
        <v>65.400000000000006</v>
      </c>
      <c r="M81">
        <v>51.6</v>
      </c>
      <c r="N81">
        <v>2405</v>
      </c>
      <c r="O81" t="s">
        <v>43</v>
      </c>
      <c r="P81" t="s">
        <v>35</v>
      </c>
      <c r="Q81">
        <v>122</v>
      </c>
      <c r="R81" t="s">
        <v>52</v>
      </c>
      <c r="S81">
        <v>3.35</v>
      </c>
      <c r="T81">
        <v>3.46</v>
      </c>
      <c r="U81">
        <v>8.5</v>
      </c>
      <c r="V81">
        <v>88</v>
      </c>
      <c r="W81">
        <v>5000</v>
      </c>
      <c r="X81">
        <v>25</v>
      </c>
      <c r="Y81">
        <v>32</v>
      </c>
      <c r="Z81">
        <v>8189</v>
      </c>
    </row>
    <row r="82" spans="1:26" x14ac:dyDescent="0.3">
      <c r="A82">
        <v>1</v>
      </c>
      <c r="B82">
        <v>125</v>
      </c>
      <c r="C82" t="s">
        <v>68</v>
      </c>
      <c r="D82" t="s">
        <v>28</v>
      </c>
      <c r="E82" t="s">
        <v>47</v>
      </c>
      <c r="F82" t="s">
        <v>35</v>
      </c>
      <c r="G82" t="s">
        <v>41</v>
      </c>
      <c r="H82" t="s">
        <v>42</v>
      </c>
      <c r="I82" t="s">
        <v>33</v>
      </c>
      <c r="J82">
        <v>96.3</v>
      </c>
      <c r="K82">
        <v>172.4</v>
      </c>
      <c r="L82">
        <v>65.400000000000006</v>
      </c>
      <c r="M82">
        <v>51.6</v>
      </c>
      <c r="N82">
        <v>2403</v>
      </c>
      <c r="O82" t="s">
        <v>43</v>
      </c>
      <c r="P82" t="s">
        <v>35</v>
      </c>
      <c r="Q82">
        <v>110</v>
      </c>
      <c r="R82" t="s">
        <v>69</v>
      </c>
      <c r="S82">
        <v>3.17</v>
      </c>
      <c r="T82">
        <v>3.46</v>
      </c>
      <c r="U82">
        <v>7.5</v>
      </c>
      <c r="V82">
        <v>116</v>
      </c>
      <c r="W82">
        <v>5500</v>
      </c>
      <c r="X82">
        <v>23</v>
      </c>
      <c r="Y82">
        <v>30</v>
      </c>
      <c r="Z82">
        <v>9279</v>
      </c>
    </row>
    <row r="83" spans="1:26" x14ac:dyDescent="0.3">
      <c r="A83">
        <v>-1</v>
      </c>
      <c r="B83">
        <v>137</v>
      </c>
      <c r="C83" t="s">
        <v>68</v>
      </c>
      <c r="D83" t="s">
        <v>28</v>
      </c>
      <c r="E83" t="s">
        <v>29</v>
      </c>
      <c r="F83" t="s">
        <v>35</v>
      </c>
      <c r="G83" t="s">
        <v>41</v>
      </c>
      <c r="H83" t="s">
        <v>42</v>
      </c>
      <c r="I83" t="s">
        <v>33</v>
      </c>
      <c r="J83">
        <v>96.3</v>
      </c>
      <c r="K83">
        <v>172.4</v>
      </c>
      <c r="L83">
        <v>65.400000000000006</v>
      </c>
      <c r="M83">
        <v>51.6</v>
      </c>
      <c r="N83">
        <v>2403</v>
      </c>
      <c r="O83" t="s">
        <v>43</v>
      </c>
      <c r="P83" t="s">
        <v>35</v>
      </c>
      <c r="Q83">
        <v>110</v>
      </c>
      <c r="R83" t="s">
        <v>69</v>
      </c>
      <c r="S83">
        <v>3.17</v>
      </c>
      <c r="T83">
        <v>3.46</v>
      </c>
      <c r="U83">
        <v>7.5</v>
      </c>
      <c r="V83">
        <v>116</v>
      </c>
      <c r="W83">
        <v>5500</v>
      </c>
      <c r="X83">
        <v>23</v>
      </c>
      <c r="Y83">
        <v>30</v>
      </c>
      <c r="Z83">
        <v>9279</v>
      </c>
    </row>
    <row r="84" spans="1:26" x14ac:dyDescent="0.3">
      <c r="A84">
        <v>1</v>
      </c>
      <c r="B84">
        <v>128</v>
      </c>
      <c r="C84" t="s">
        <v>70</v>
      </c>
      <c r="D84" t="s">
        <v>28</v>
      </c>
      <c r="E84" t="s">
        <v>29</v>
      </c>
      <c r="F84" t="s">
        <v>30</v>
      </c>
      <c r="G84" t="s">
        <v>41</v>
      </c>
      <c r="H84" t="s">
        <v>42</v>
      </c>
      <c r="I84" t="s">
        <v>33</v>
      </c>
      <c r="J84">
        <v>94.5</v>
      </c>
      <c r="K84">
        <v>165.3</v>
      </c>
      <c r="L84">
        <v>63.8</v>
      </c>
      <c r="M84">
        <v>54.5</v>
      </c>
      <c r="N84">
        <v>1889</v>
      </c>
      <c r="O84" t="s">
        <v>43</v>
      </c>
      <c r="P84" t="s">
        <v>35</v>
      </c>
      <c r="Q84">
        <v>97</v>
      </c>
      <c r="R84" t="s">
        <v>52</v>
      </c>
      <c r="S84">
        <v>3.15</v>
      </c>
      <c r="T84">
        <v>3.29</v>
      </c>
      <c r="U84">
        <v>9.4</v>
      </c>
      <c r="V84">
        <v>69</v>
      </c>
      <c r="W84">
        <v>5200</v>
      </c>
      <c r="X84">
        <v>31</v>
      </c>
      <c r="Y84">
        <v>37</v>
      </c>
      <c r="Z84">
        <v>5499</v>
      </c>
    </row>
    <row r="85" spans="1:26" x14ac:dyDescent="0.3">
      <c r="A85">
        <v>1</v>
      </c>
      <c r="B85">
        <v>128</v>
      </c>
      <c r="C85" t="s">
        <v>70</v>
      </c>
      <c r="D85" t="s">
        <v>62</v>
      </c>
      <c r="E85" t="s">
        <v>29</v>
      </c>
      <c r="F85" t="s">
        <v>30</v>
      </c>
      <c r="G85" t="s">
        <v>41</v>
      </c>
      <c r="H85" t="s">
        <v>42</v>
      </c>
      <c r="I85" t="s">
        <v>33</v>
      </c>
      <c r="J85">
        <v>94.5</v>
      </c>
      <c r="K85">
        <v>165.3</v>
      </c>
      <c r="L85">
        <v>63.8</v>
      </c>
      <c r="M85">
        <v>54.5</v>
      </c>
      <c r="N85">
        <v>2017</v>
      </c>
      <c r="O85" t="s">
        <v>43</v>
      </c>
      <c r="P85" t="s">
        <v>35</v>
      </c>
      <c r="Q85">
        <v>103</v>
      </c>
      <c r="R85" t="s">
        <v>63</v>
      </c>
      <c r="S85">
        <v>2.99</v>
      </c>
      <c r="T85">
        <v>3.47</v>
      </c>
      <c r="U85">
        <v>21.9</v>
      </c>
      <c r="V85">
        <v>55</v>
      </c>
      <c r="W85">
        <v>4800</v>
      </c>
      <c r="X85">
        <v>45</v>
      </c>
      <c r="Y85">
        <v>50</v>
      </c>
      <c r="Z85">
        <v>7099</v>
      </c>
    </row>
    <row r="86" spans="1:26" x14ac:dyDescent="0.3">
      <c r="A86">
        <v>1</v>
      </c>
      <c r="B86">
        <v>128</v>
      </c>
      <c r="C86" t="s">
        <v>70</v>
      </c>
      <c r="D86" t="s">
        <v>28</v>
      </c>
      <c r="E86" t="s">
        <v>29</v>
      </c>
      <c r="F86" t="s">
        <v>30</v>
      </c>
      <c r="G86" t="s">
        <v>41</v>
      </c>
      <c r="H86" t="s">
        <v>42</v>
      </c>
      <c r="I86" t="s">
        <v>33</v>
      </c>
      <c r="J86">
        <v>94.5</v>
      </c>
      <c r="K86">
        <v>165.3</v>
      </c>
      <c r="L86">
        <v>63.8</v>
      </c>
      <c r="M86">
        <v>54.5</v>
      </c>
      <c r="N86">
        <v>1918</v>
      </c>
      <c r="O86" t="s">
        <v>43</v>
      </c>
      <c r="P86" t="s">
        <v>35</v>
      </c>
      <c r="Q86">
        <v>97</v>
      </c>
      <c r="R86" t="s">
        <v>52</v>
      </c>
      <c r="S86">
        <v>3.15</v>
      </c>
      <c r="T86">
        <v>3.29</v>
      </c>
      <c r="U86">
        <v>9.4</v>
      </c>
      <c r="V86">
        <v>69</v>
      </c>
      <c r="W86">
        <v>5200</v>
      </c>
      <c r="X86">
        <v>31</v>
      </c>
      <c r="Y86">
        <v>37</v>
      </c>
      <c r="Z86">
        <v>6649</v>
      </c>
    </row>
    <row r="87" spans="1:26" x14ac:dyDescent="0.3">
      <c r="A87">
        <v>1</v>
      </c>
      <c r="B87">
        <v>122</v>
      </c>
      <c r="C87" t="s">
        <v>70</v>
      </c>
      <c r="D87" t="s">
        <v>28</v>
      </c>
      <c r="E87" t="s">
        <v>29</v>
      </c>
      <c r="F87" t="s">
        <v>35</v>
      </c>
      <c r="G87" t="s">
        <v>41</v>
      </c>
      <c r="H87" t="s">
        <v>42</v>
      </c>
      <c r="I87" t="s">
        <v>33</v>
      </c>
      <c r="J87">
        <v>94.5</v>
      </c>
      <c r="K87">
        <v>165.3</v>
      </c>
      <c r="L87">
        <v>63.8</v>
      </c>
      <c r="M87">
        <v>54.5</v>
      </c>
      <c r="N87">
        <v>1938</v>
      </c>
      <c r="O87" t="s">
        <v>43</v>
      </c>
      <c r="P87" t="s">
        <v>35</v>
      </c>
      <c r="Q87">
        <v>97</v>
      </c>
      <c r="R87" t="s">
        <v>52</v>
      </c>
      <c r="S87">
        <v>3.15</v>
      </c>
      <c r="T87">
        <v>3.29</v>
      </c>
      <c r="U87">
        <v>9.4</v>
      </c>
      <c r="V87">
        <v>69</v>
      </c>
      <c r="W87">
        <v>5200</v>
      </c>
      <c r="X87">
        <v>31</v>
      </c>
      <c r="Y87">
        <v>37</v>
      </c>
      <c r="Z87">
        <v>6849</v>
      </c>
    </row>
    <row r="88" spans="1:26" x14ac:dyDescent="0.3">
      <c r="A88">
        <v>1</v>
      </c>
      <c r="B88">
        <v>103</v>
      </c>
      <c r="C88" t="s">
        <v>70</v>
      </c>
      <c r="D88" t="s">
        <v>28</v>
      </c>
      <c r="E88" t="s">
        <v>29</v>
      </c>
      <c r="F88" t="s">
        <v>35</v>
      </c>
      <c r="G88" t="s">
        <v>46</v>
      </c>
      <c r="H88" t="s">
        <v>42</v>
      </c>
      <c r="I88" t="s">
        <v>33</v>
      </c>
      <c r="J88">
        <v>94.5</v>
      </c>
      <c r="K88">
        <v>170.2</v>
      </c>
      <c r="L88">
        <v>63.8</v>
      </c>
      <c r="M88">
        <v>53.5</v>
      </c>
      <c r="N88">
        <v>2024</v>
      </c>
      <c r="O88" t="s">
        <v>43</v>
      </c>
      <c r="P88" t="s">
        <v>35</v>
      </c>
      <c r="Q88">
        <v>97</v>
      </c>
      <c r="R88" t="s">
        <v>52</v>
      </c>
      <c r="S88">
        <v>3.15</v>
      </c>
      <c r="T88">
        <v>3.29</v>
      </c>
      <c r="U88">
        <v>9.4</v>
      </c>
      <c r="V88">
        <v>69</v>
      </c>
      <c r="W88">
        <v>5200</v>
      </c>
      <c r="X88">
        <v>31</v>
      </c>
      <c r="Y88">
        <v>37</v>
      </c>
      <c r="Z88">
        <v>7349</v>
      </c>
    </row>
    <row r="89" spans="1:26" x14ac:dyDescent="0.3">
      <c r="A89">
        <v>1</v>
      </c>
      <c r="B89">
        <v>128</v>
      </c>
      <c r="C89" t="s">
        <v>70</v>
      </c>
      <c r="D89" t="s">
        <v>28</v>
      </c>
      <c r="E89" t="s">
        <v>29</v>
      </c>
      <c r="F89" t="s">
        <v>30</v>
      </c>
      <c r="G89" t="s">
        <v>41</v>
      </c>
      <c r="H89" t="s">
        <v>42</v>
      </c>
      <c r="I89" t="s">
        <v>33</v>
      </c>
      <c r="J89">
        <v>94.5</v>
      </c>
      <c r="K89">
        <v>165.3</v>
      </c>
      <c r="L89">
        <v>63.8</v>
      </c>
      <c r="M89">
        <v>54.5</v>
      </c>
      <c r="N89">
        <v>1951</v>
      </c>
      <c r="O89" t="s">
        <v>43</v>
      </c>
      <c r="P89" t="s">
        <v>35</v>
      </c>
      <c r="Q89">
        <v>97</v>
      </c>
      <c r="R89" t="s">
        <v>52</v>
      </c>
      <c r="S89">
        <v>3.15</v>
      </c>
      <c r="T89">
        <v>3.29</v>
      </c>
      <c r="U89">
        <v>9.4</v>
      </c>
      <c r="V89">
        <v>69</v>
      </c>
      <c r="W89">
        <v>5200</v>
      </c>
      <c r="X89">
        <v>31</v>
      </c>
      <c r="Y89">
        <v>37</v>
      </c>
      <c r="Z89">
        <v>7299</v>
      </c>
    </row>
    <row r="90" spans="1:26" x14ac:dyDescent="0.3">
      <c r="A90">
        <v>1</v>
      </c>
      <c r="B90">
        <v>128</v>
      </c>
      <c r="C90" t="s">
        <v>70</v>
      </c>
      <c r="D90" t="s">
        <v>28</v>
      </c>
      <c r="E90" t="s">
        <v>29</v>
      </c>
      <c r="F90" t="s">
        <v>30</v>
      </c>
      <c r="G90" t="s">
        <v>37</v>
      </c>
      <c r="H90" t="s">
        <v>42</v>
      </c>
      <c r="I90" t="s">
        <v>33</v>
      </c>
      <c r="J90">
        <v>94.5</v>
      </c>
      <c r="K90">
        <v>165.6</v>
      </c>
      <c r="L90">
        <v>63.8</v>
      </c>
      <c r="M90">
        <v>53.3</v>
      </c>
      <c r="N90">
        <v>2028</v>
      </c>
      <c r="O90" t="s">
        <v>43</v>
      </c>
      <c r="P90" t="s">
        <v>35</v>
      </c>
      <c r="Q90">
        <v>97</v>
      </c>
      <c r="R90" t="s">
        <v>52</v>
      </c>
      <c r="S90">
        <v>3.15</v>
      </c>
      <c r="T90">
        <v>3.29</v>
      </c>
      <c r="U90">
        <v>9.4</v>
      </c>
      <c r="V90">
        <v>69</v>
      </c>
      <c r="W90">
        <v>5200</v>
      </c>
      <c r="X90">
        <v>31</v>
      </c>
      <c r="Y90">
        <v>37</v>
      </c>
      <c r="Z90">
        <v>7799</v>
      </c>
    </row>
    <row r="91" spans="1:26" x14ac:dyDescent="0.3">
      <c r="A91">
        <v>1</v>
      </c>
      <c r="B91">
        <v>122</v>
      </c>
      <c r="C91" t="s">
        <v>70</v>
      </c>
      <c r="D91" t="s">
        <v>28</v>
      </c>
      <c r="E91" t="s">
        <v>29</v>
      </c>
      <c r="F91" t="s">
        <v>35</v>
      </c>
      <c r="G91" t="s">
        <v>41</v>
      </c>
      <c r="H91" t="s">
        <v>42</v>
      </c>
      <c r="I91" t="s">
        <v>33</v>
      </c>
      <c r="J91">
        <v>94.5</v>
      </c>
      <c r="K91">
        <v>165.3</v>
      </c>
      <c r="L91">
        <v>63.8</v>
      </c>
      <c r="M91">
        <v>54.5</v>
      </c>
      <c r="N91">
        <v>1971</v>
      </c>
      <c r="O91" t="s">
        <v>43</v>
      </c>
      <c r="P91" t="s">
        <v>35</v>
      </c>
      <c r="Q91">
        <v>97</v>
      </c>
      <c r="R91" t="s">
        <v>52</v>
      </c>
      <c r="S91">
        <v>3.15</v>
      </c>
      <c r="T91">
        <v>3.29</v>
      </c>
      <c r="U91">
        <v>9.4</v>
      </c>
      <c r="V91">
        <v>69</v>
      </c>
      <c r="W91">
        <v>5200</v>
      </c>
      <c r="X91">
        <v>31</v>
      </c>
      <c r="Y91">
        <v>37</v>
      </c>
      <c r="Z91">
        <v>7499</v>
      </c>
    </row>
    <row r="92" spans="1:26" x14ac:dyDescent="0.3">
      <c r="A92">
        <v>1</v>
      </c>
      <c r="B92">
        <v>103</v>
      </c>
      <c r="C92" t="s">
        <v>70</v>
      </c>
      <c r="D92" t="s">
        <v>28</v>
      </c>
      <c r="E92" t="s">
        <v>29</v>
      </c>
      <c r="F92" t="s">
        <v>35</v>
      </c>
      <c r="G92" t="s">
        <v>46</v>
      </c>
      <c r="H92" t="s">
        <v>42</v>
      </c>
      <c r="I92" t="s">
        <v>33</v>
      </c>
      <c r="J92">
        <v>94.5</v>
      </c>
      <c r="K92">
        <v>170.2</v>
      </c>
      <c r="L92">
        <v>63.8</v>
      </c>
      <c r="M92">
        <v>53.5</v>
      </c>
      <c r="N92">
        <v>2037</v>
      </c>
      <c r="O92" t="s">
        <v>43</v>
      </c>
      <c r="P92" t="s">
        <v>35</v>
      </c>
      <c r="Q92">
        <v>97</v>
      </c>
      <c r="R92" t="s">
        <v>52</v>
      </c>
      <c r="S92">
        <v>3.15</v>
      </c>
      <c r="T92">
        <v>3.29</v>
      </c>
      <c r="U92">
        <v>9.4</v>
      </c>
      <c r="V92">
        <v>69</v>
      </c>
      <c r="W92">
        <v>5200</v>
      </c>
      <c r="X92">
        <v>31</v>
      </c>
      <c r="Y92">
        <v>37</v>
      </c>
      <c r="Z92">
        <v>7999</v>
      </c>
    </row>
    <row r="93" spans="1:26" x14ac:dyDescent="0.3">
      <c r="A93">
        <v>2</v>
      </c>
      <c r="B93">
        <v>168</v>
      </c>
      <c r="C93" t="s">
        <v>70</v>
      </c>
      <c r="D93" t="s">
        <v>28</v>
      </c>
      <c r="E93" t="s">
        <v>29</v>
      </c>
      <c r="F93" t="s">
        <v>30</v>
      </c>
      <c r="G93" t="s">
        <v>65</v>
      </c>
      <c r="H93" t="s">
        <v>42</v>
      </c>
      <c r="I93" t="s">
        <v>33</v>
      </c>
      <c r="J93">
        <v>95.1</v>
      </c>
      <c r="K93">
        <v>162.4</v>
      </c>
      <c r="L93">
        <v>63.8</v>
      </c>
      <c r="M93">
        <v>53.3</v>
      </c>
      <c r="N93">
        <v>2008</v>
      </c>
      <c r="O93" t="s">
        <v>43</v>
      </c>
      <c r="P93" t="s">
        <v>35</v>
      </c>
      <c r="Q93">
        <v>97</v>
      </c>
      <c r="R93" t="s">
        <v>52</v>
      </c>
      <c r="S93">
        <v>3.15</v>
      </c>
      <c r="T93">
        <v>3.29</v>
      </c>
      <c r="U93">
        <v>9.4</v>
      </c>
      <c r="V93">
        <v>69</v>
      </c>
      <c r="W93">
        <v>5200</v>
      </c>
      <c r="X93">
        <v>31</v>
      </c>
      <c r="Y93">
        <v>37</v>
      </c>
      <c r="Z93">
        <v>8249</v>
      </c>
    </row>
    <row r="94" spans="1:26" x14ac:dyDescent="0.3">
      <c r="A94">
        <v>0</v>
      </c>
      <c r="B94">
        <v>106</v>
      </c>
      <c r="C94" t="s">
        <v>70</v>
      </c>
      <c r="D94" t="s">
        <v>28</v>
      </c>
      <c r="E94" t="s">
        <v>29</v>
      </c>
      <c r="F94" t="s">
        <v>35</v>
      </c>
      <c r="G94" t="s">
        <v>37</v>
      </c>
      <c r="H94" t="s">
        <v>42</v>
      </c>
      <c r="I94" t="s">
        <v>33</v>
      </c>
      <c r="J94">
        <v>97.2</v>
      </c>
      <c r="K94">
        <v>173.4</v>
      </c>
      <c r="L94">
        <v>65.2</v>
      </c>
      <c r="M94">
        <v>54.7</v>
      </c>
      <c r="N94">
        <v>2324</v>
      </c>
      <c r="O94" t="s">
        <v>43</v>
      </c>
      <c r="P94" t="s">
        <v>35</v>
      </c>
      <c r="Q94">
        <v>120</v>
      </c>
      <c r="R94" t="s">
        <v>52</v>
      </c>
      <c r="S94">
        <v>3.33</v>
      </c>
      <c r="T94">
        <v>3.47</v>
      </c>
      <c r="U94">
        <v>8.5</v>
      </c>
      <c r="V94">
        <v>97</v>
      </c>
      <c r="W94">
        <v>5200</v>
      </c>
      <c r="X94">
        <v>27</v>
      </c>
      <c r="Y94">
        <v>34</v>
      </c>
      <c r="Z94">
        <v>8949</v>
      </c>
    </row>
    <row r="95" spans="1:26" x14ac:dyDescent="0.3">
      <c r="A95">
        <v>0</v>
      </c>
      <c r="B95">
        <v>106</v>
      </c>
      <c r="C95" t="s">
        <v>70</v>
      </c>
      <c r="D95" t="s">
        <v>28</v>
      </c>
      <c r="E95" t="s">
        <v>29</v>
      </c>
      <c r="F95" t="s">
        <v>35</v>
      </c>
      <c r="G95" t="s">
        <v>41</v>
      </c>
      <c r="H95" t="s">
        <v>42</v>
      </c>
      <c r="I95" t="s">
        <v>33</v>
      </c>
      <c r="J95">
        <v>97.2</v>
      </c>
      <c r="K95">
        <v>173.4</v>
      </c>
      <c r="L95">
        <v>65.2</v>
      </c>
      <c r="M95">
        <v>54.7</v>
      </c>
      <c r="N95">
        <v>2302</v>
      </c>
      <c r="O95" t="s">
        <v>43</v>
      </c>
      <c r="P95" t="s">
        <v>35</v>
      </c>
      <c r="Q95">
        <v>120</v>
      </c>
      <c r="R95" t="s">
        <v>52</v>
      </c>
      <c r="S95">
        <v>3.33</v>
      </c>
      <c r="T95">
        <v>3.47</v>
      </c>
      <c r="U95">
        <v>8.5</v>
      </c>
      <c r="V95">
        <v>97</v>
      </c>
      <c r="W95">
        <v>5200</v>
      </c>
      <c r="X95">
        <v>27</v>
      </c>
      <c r="Y95">
        <v>34</v>
      </c>
      <c r="Z95">
        <v>9549</v>
      </c>
    </row>
    <row r="96" spans="1:26" x14ac:dyDescent="0.3">
      <c r="A96">
        <v>0</v>
      </c>
      <c r="B96">
        <v>128</v>
      </c>
      <c r="C96" t="s">
        <v>70</v>
      </c>
      <c r="D96" t="s">
        <v>28</v>
      </c>
      <c r="E96" t="s">
        <v>29</v>
      </c>
      <c r="F96" t="s">
        <v>35</v>
      </c>
      <c r="G96" t="s">
        <v>41</v>
      </c>
      <c r="H96" t="s">
        <v>42</v>
      </c>
      <c r="I96" t="s">
        <v>33</v>
      </c>
      <c r="J96">
        <v>100.4</v>
      </c>
      <c r="K96">
        <v>181.7</v>
      </c>
      <c r="L96">
        <v>66.5</v>
      </c>
      <c r="M96">
        <v>55.1</v>
      </c>
      <c r="N96">
        <v>3095</v>
      </c>
      <c r="O96" t="s">
        <v>38</v>
      </c>
      <c r="P96" t="s">
        <v>39</v>
      </c>
      <c r="Q96">
        <v>181</v>
      </c>
      <c r="R96" t="s">
        <v>36</v>
      </c>
      <c r="S96">
        <v>3.43</v>
      </c>
      <c r="T96">
        <v>3.27</v>
      </c>
      <c r="U96">
        <v>9</v>
      </c>
      <c r="V96">
        <v>152</v>
      </c>
      <c r="W96">
        <v>5200</v>
      </c>
      <c r="X96">
        <v>17</v>
      </c>
      <c r="Y96">
        <v>22</v>
      </c>
      <c r="Z96">
        <v>13499</v>
      </c>
    </row>
    <row r="97" spans="1:26" x14ac:dyDescent="0.3">
      <c r="A97">
        <v>0</v>
      </c>
      <c r="B97">
        <v>108</v>
      </c>
      <c r="C97" t="s">
        <v>70</v>
      </c>
      <c r="D97" t="s">
        <v>28</v>
      </c>
      <c r="E97" t="s">
        <v>29</v>
      </c>
      <c r="F97" t="s">
        <v>35</v>
      </c>
      <c r="G97" t="s">
        <v>46</v>
      </c>
      <c r="H97" t="s">
        <v>42</v>
      </c>
      <c r="I97" t="s">
        <v>33</v>
      </c>
      <c r="J97">
        <v>100.4</v>
      </c>
      <c r="K97">
        <v>184.6</v>
      </c>
      <c r="L97">
        <v>66.5</v>
      </c>
      <c r="M97">
        <v>56.1</v>
      </c>
      <c r="N97">
        <v>3296</v>
      </c>
      <c r="O97" t="s">
        <v>38</v>
      </c>
      <c r="P97" t="s">
        <v>39</v>
      </c>
      <c r="Q97">
        <v>181</v>
      </c>
      <c r="R97" t="s">
        <v>36</v>
      </c>
      <c r="S97">
        <v>3.43</v>
      </c>
      <c r="T97">
        <v>3.27</v>
      </c>
      <c r="U97">
        <v>9</v>
      </c>
      <c r="V97">
        <v>152</v>
      </c>
      <c r="W97">
        <v>5200</v>
      </c>
      <c r="X97">
        <v>17</v>
      </c>
      <c r="Y97">
        <v>22</v>
      </c>
      <c r="Z97">
        <v>14399</v>
      </c>
    </row>
    <row r="98" spans="1:26" x14ac:dyDescent="0.3">
      <c r="A98">
        <v>0</v>
      </c>
      <c r="B98">
        <v>108</v>
      </c>
      <c r="C98" t="s">
        <v>70</v>
      </c>
      <c r="D98" t="s">
        <v>28</v>
      </c>
      <c r="E98" t="s">
        <v>29</v>
      </c>
      <c r="F98" t="s">
        <v>35</v>
      </c>
      <c r="G98" t="s">
        <v>41</v>
      </c>
      <c r="H98" t="s">
        <v>42</v>
      </c>
      <c r="I98" t="s">
        <v>33</v>
      </c>
      <c r="J98">
        <v>100.4</v>
      </c>
      <c r="K98">
        <v>184.6</v>
      </c>
      <c r="L98">
        <v>66.5</v>
      </c>
      <c r="M98">
        <v>55.1</v>
      </c>
      <c r="N98">
        <v>3060</v>
      </c>
      <c r="O98" t="s">
        <v>38</v>
      </c>
      <c r="P98" t="s">
        <v>39</v>
      </c>
      <c r="Q98">
        <v>181</v>
      </c>
      <c r="R98" t="s">
        <v>36</v>
      </c>
      <c r="S98">
        <v>3.43</v>
      </c>
      <c r="T98">
        <v>3.27</v>
      </c>
      <c r="U98">
        <v>9</v>
      </c>
      <c r="V98">
        <v>152</v>
      </c>
      <c r="W98">
        <v>5200</v>
      </c>
      <c r="X98">
        <v>19</v>
      </c>
      <c r="Y98">
        <v>25</v>
      </c>
      <c r="Z98">
        <v>13499</v>
      </c>
    </row>
    <row r="99" spans="1:26" x14ac:dyDescent="0.3">
      <c r="A99">
        <v>3</v>
      </c>
      <c r="B99">
        <v>194</v>
      </c>
      <c r="C99" t="s">
        <v>70</v>
      </c>
      <c r="D99" t="s">
        <v>28</v>
      </c>
      <c r="E99" t="s">
        <v>29</v>
      </c>
      <c r="F99" t="s">
        <v>30</v>
      </c>
      <c r="G99" t="s">
        <v>37</v>
      </c>
      <c r="H99" t="s">
        <v>32</v>
      </c>
      <c r="I99" t="s">
        <v>33</v>
      </c>
      <c r="J99">
        <v>91.3</v>
      </c>
      <c r="K99">
        <v>170.7</v>
      </c>
      <c r="L99">
        <v>67.900000000000006</v>
      </c>
      <c r="M99">
        <v>49.7</v>
      </c>
      <c r="N99">
        <v>3071</v>
      </c>
      <c r="O99" t="s">
        <v>38</v>
      </c>
      <c r="P99" t="s">
        <v>39</v>
      </c>
      <c r="Q99">
        <v>181</v>
      </c>
      <c r="R99" t="s">
        <v>36</v>
      </c>
      <c r="S99">
        <v>3.43</v>
      </c>
      <c r="T99">
        <v>3.27</v>
      </c>
      <c r="U99">
        <v>9</v>
      </c>
      <c r="V99">
        <v>160</v>
      </c>
      <c r="W99">
        <v>5200</v>
      </c>
      <c r="X99">
        <v>19</v>
      </c>
      <c r="Y99">
        <v>25</v>
      </c>
      <c r="Z99">
        <v>17199</v>
      </c>
    </row>
    <row r="100" spans="1:26" x14ac:dyDescent="0.3">
      <c r="A100">
        <v>3</v>
      </c>
      <c r="B100">
        <v>194</v>
      </c>
      <c r="C100" t="s">
        <v>70</v>
      </c>
      <c r="D100" t="s">
        <v>28</v>
      </c>
      <c r="E100" t="s">
        <v>47</v>
      </c>
      <c r="F100" t="s">
        <v>30</v>
      </c>
      <c r="G100" t="s">
        <v>37</v>
      </c>
      <c r="H100" t="s">
        <v>32</v>
      </c>
      <c r="I100" t="s">
        <v>33</v>
      </c>
      <c r="J100">
        <v>91.3</v>
      </c>
      <c r="K100">
        <v>170.7</v>
      </c>
      <c r="L100">
        <v>67.900000000000006</v>
      </c>
      <c r="M100">
        <v>49.7</v>
      </c>
      <c r="N100">
        <v>3139</v>
      </c>
      <c r="O100" t="s">
        <v>38</v>
      </c>
      <c r="P100" t="s">
        <v>39</v>
      </c>
      <c r="Q100">
        <v>181</v>
      </c>
      <c r="R100" t="s">
        <v>36</v>
      </c>
      <c r="S100">
        <v>3.43</v>
      </c>
      <c r="T100">
        <v>3.27</v>
      </c>
      <c r="U100">
        <v>7.8</v>
      </c>
      <c r="V100">
        <v>200</v>
      </c>
      <c r="W100">
        <v>5200</v>
      </c>
      <c r="X100">
        <v>17</v>
      </c>
      <c r="Y100">
        <v>23</v>
      </c>
      <c r="Z100">
        <v>19699</v>
      </c>
    </row>
    <row r="101" spans="1:26" x14ac:dyDescent="0.3">
      <c r="A101">
        <v>1</v>
      </c>
      <c r="B101">
        <v>231</v>
      </c>
      <c r="C101" t="s">
        <v>70</v>
      </c>
      <c r="D101" t="s">
        <v>28</v>
      </c>
      <c r="E101" t="s">
        <v>29</v>
      </c>
      <c r="F101" t="s">
        <v>30</v>
      </c>
      <c r="G101" t="s">
        <v>37</v>
      </c>
      <c r="H101" t="s">
        <v>32</v>
      </c>
      <c r="I101" t="s">
        <v>33</v>
      </c>
      <c r="J101">
        <v>99.2</v>
      </c>
      <c r="K101">
        <v>178.5</v>
      </c>
      <c r="L101">
        <v>67.900000000000006</v>
      </c>
      <c r="M101">
        <v>49.7</v>
      </c>
      <c r="N101">
        <v>3139</v>
      </c>
      <c r="O101" t="s">
        <v>38</v>
      </c>
      <c r="P101" t="s">
        <v>39</v>
      </c>
      <c r="Q101">
        <v>181</v>
      </c>
      <c r="R101" t="s">
        <v>36</v>
      </c>
      <c r="S101">
        <v>3.43</v>
      </c>
      <c r="T101">
        <v>3.27</v>
      </c>
      <c r="U101">
        <v>9</v>
      </c>
      <c r="V101">
        <v>160</v>
      </c>
      <c r="W101">
        <v>5200</v>
      </c>
      <c r="X101">
        <v>19</v>
      </c>
      <c r="Y101">
        <v>25</v>
      </c>
      <c r="Z101">
        <v>18399</v>
      </c>
    </row>
    <row r="102" spans="1:26" x14ac:dyDescent="0.3">
      <c r="A102">
        <v>0</v>
      </c>
      <c r="B102">
        <v>161</v>
      </c>
      <c r="C102" t="s">
        <v>71</v>
      </c>
      <c r="D102" t="s">
        <v>28</v>
      </c>
      <c r="E102" t="s">
        <v>29</v>
      </c>
      <c r="F102" t="s">
        <v>35</v>
      </c>
      <c r="G102" t="s">
        <v>41</v>
      </c>
      <c r="H102" t="s">
        <v>32</v>
      </c>
      <c r="I102" t="s">
        <v>33</v>
      </c>
      <c r="J102">
        <v>107.9</v>
      </c>
      <c r="K102">
        <v>186.7</v>
      </c>
      <c r="L102">
        <v>68.400000000000006</v>
      </c>
      <c r="M102">
        <v>56.7</v>
      </c>
      <c r="N102">
        <v>3020</v>
      </c>
      <c r="O102" t="s">
        <v>50</v>
      </c>
      <c r="P102" t="s">
        <v>35</v>
      </c>
      <c r="Q102">
        <v>120</v>
      </c>
      <c r="R102" t="s">
        <v>36</v>
      </c>
      <c r="S102">
        <v>3.46</v>
      </c>
      <c r="T102">
        <v>3.19</v>
      </c>
      <c r="U102">
        <v>8.4</v>
      </c>
      <c r="V102">
        <v>97</v>
      </c>
      <c r="W102">
        <v>5000</v>
      </c>
      <c r="X102">
        <v>19</v>
      </c>
      <c r="Y102">
        <v>24</v>
      </c>
      <c r="Z102">
        <v>11900</v>
      </c>
    </row>
    <row r="103" spans="1:26" x14ac:dyDescent="0.3">
      <c r="A103">
        <v>0</v>
      </c>
      <c r="B103">
        <v>161</v>
      </c>
      <c r="C103" t="s">
        <v>71</v>
      </c>
      <c r="D103" t="s">
        <v>62</v>
      </c>
      <c r="E103" t="s">
        <v>47</v>
      </c>
      <c r="F103" t="s">
        <v>35</v>
      </c>
      <c r="G103" t="s">
        <v>41</v>
      </c>
      <c r="H103" t="s">
        <v>32</v>
      </c>
      <c r="I103" t="s">
        <v>33</v>
      </c>
      <c r="J103">
        <v>107.9</v>
      </c>
      <c r="K103">
        <v>186.7</v>
      </c>
      <c r="L103">
        <v>68.400000000000006</v>
      </c>
      <c r="M103">
        <v>56.7</v>
      </c>
      <c r="N103">
        <v>3197</v>
      </c>
      <c r="O103" t="s">
        <v>50</v>
      </c>
      <c r="P103" t="s">
        <v>35</v>
      </c>
      <c r="Q103">
        <v>152</v>
      </c>
      <c r="R103" t="s">
        <v>63</v>
      </c>
      <c r="S103">
        <v>3.7</v>
      </c>
      <c r="T103">
        <v>3.52</v>
      </c>
      <c r="U103">
        <v>21</v>
      </c>
      <c r="V103">
        <v>95</v>
      </c>
      <c r="W103">
        <v>4150</v>
      </c>
      <c r="X103">
        <v>28</v>
      </c>
      <c r="Y103">
        <v>33</v>
      </c>
      <c r="Z103">
        <v>13200</v>
      </c>
    </row>
    <row r="104" spans="1:26" x14ac:dyDescent="0.3">
      <c r="A104">
        <v>0</v>
      </c>
      <c r="B104" t="s">
        <v>26</v>
      </c>
      <c r="C104" t="s">
        <v>71</v>
      </c>
      <c r="D104" t="s">
        <v>28</v>
      </c>
      <c r="E104" t="s">
        <v>29</v>
      </c>
      <c r="F104" t="s">
        <v>35</v>
      </c>
      <c r="G104" t="s">
        <v>46</v>
      </c>
      <c r="H104" t="s">
        <v>32</v>
      </c>
      <c r="I104" t="s">
        <v>33</v>
      </c>
      <c r="J104">
        <v>114.2</v>
      </c>
      <c r="K104">
        <v>198.9</v>
      </c>
      <c r="L104">
        <v>68.400000000000006</v>
      </c>
      <c r="M104">
        <v>58.7</v>
      </c>
      <c r="N104">
        <v>3230</v>
      </c>
      <c r="O104" t="s">
        <v>50</v>
      </c>
      <c r="P104" t="s">
        <v>35</v>
      </c>
      <c r="Q104">
        <v>120</v>
      </c>
      <c r="R104" t="s">
        <v>36</v>
      </c>
      <c r="S104">
        <v>3.46</v>
      </c>
      <c r="T104">
        <v>3.19</v>
      </c>
      <c r="U104">
        <v>8.4</v>
      </c>
      <c r="V104">
        <v>97</v>
      </c>
      <c r="W104">
        <v>5000</v>
      </c>
      <c r="X104">
        <v>19</v>
      </c>
      <c r="Y104">
        <v>24</v>
      </c>
      <c r="Z104">
        <v>12440</v>
      </c>
    </row>
    <row r="105" spans="1:26" x14ac:dyDescent="0.3">
      <c r="A105">
        <v>0</v>
      </c>
      <c r="B105" t="s">
        <v>26</v>
      </c>
      <c r="C105" t="s">
        <v>71</v>
      </c>
      <c r="D105" t="s">
        <v>62</v>
      </c>
      <c r="E105" t="s">
        <v>47</v>
      </c>
      <c r="F105" t="s">
        <v>35</v>
      </c>
      <c r="G105" t="s">
        <v>46</v>
      </c>
      <c r="H105" t="s">
        <v>32</v>
      </c>
      <c r="I105" t="s">
        <v>33</v>
      </c>
      <c r="J105">
        <v>114.2</v>
      </c>
      <c r="K105">
        <v>198.9</v>
      </c>
      <c r="L105">
        <v>68.400000000000006</v>
      </c>
      <c r="M105">
        <v>58.7</v>
      </c>
      <c r="N105">
        <v>3430</v>
      </c>
      <c r="O105" t="s">
        <v>50</v>
      </c>
      <c r="P105" t="s">
        <v>35</v>
      </c>
      <c r="Q105">
        <v>152</v>
      </c>
      <c r="R105" t="s">
        <v>63</v>
      </c>
      <c r="S105">
        <v>3.7</v>
      </c>
      <c r="T105">
        <v>3.52</v>
      </c>
      <c r="U105">
        <v>21</v>
      </c>
      <c r="V105">
        <v>95</v>
      </c>
      <c r="W105">
        <v>4150</v>
      </c>
      <c r="X105">
        <v>25</v>
      </c>
      <c r="Y105">
        <v>25</v>
      </c>
      <c r="Z105">
        <v>13860</v>
      </c>
    </row>
    <row r="106" spans="1:26" x14ac:dyDescent="0.3">
      <c r="A106">
        <v>0</v>
      </c>
      <c r="B106">
        <v>161</v>
      </c>
      <c r="C106" t="s">
        <v>71</v>
      </c>
      <c r="D106" t="s">
        <v>28</v>
      </c>
      <c r="E106" t="s">
        <v>29</v>
      </c>
      <c r="F106" t="s">
        <v>35</v>
      </c>
      <c r="G106" t="s">
        <v>41</v>
      </c>
      <c r="H106" t="s">
        <v>32</v>
      </c>
      <c r="I106" t="s">
        <v>33</v>
      </c>
      <c r="J106">
        <v>107.9</v>
      </c>
      <c r="K106">
        <v>186.7</v>
      </c>
      <c r="L106">
        <v>68.400000000000006</v>
      </c>
      <c r="M106">
        <v>56.7</v>
      </c>
      <c r="N106">
        <v>3075</v>
      </c>
      <c r="O106" t="s">
        <v>50</v>
      </c>
      <c r="P106" t="s">
        <v>35</v>
      </c>
      <c r="Q106">
        <v>120</v>
      </c>
      <c r="R106" t="s">
        <v>36</v>
      </c>
      <c r="S106">
        <v>3.46</v>
      </c>
      <c r="T106">
        <v>2.19</v>
      </c>
      <c r="U106">
        <v>8.4</v>
      </c>
      <c r="V106">
        <v>95</v>
      </c>
      <c r="W106">
        <v>5000</v>
      </c>
      <c r="X106">
        <v>19</v>
      </c>
      <c r="Y106">
        <v>24</v>
      </c>
      <c r="Z106">
        <v>15580</v>
      </c>
    </row>
    <row r="107" spans="1:26" x14ac:dyDescent="0.3">
      <c r="A107">
        <v>0</v>
      </c>
      <c r="B107">
        <v>161</v>
      </c>
      <c r="C107" t="s">
        <v>71</v>
      </c>
      <c r="D107" t="s">
        <v>62</v>
      </c>
      <c r="E107" t="s">
        <v>47</v>
      </c>
      <c r="F107" t="s">
        <v>35</v>
      </c>
      <c r="G107" t="s">
        <v>41</v>
      </c>
      <c r="H107" t="s">
        <v>32</v>
      </c>
      <c r="I107" t="s">
        <v>33</v>
      </c>
      <c r="J107">
        <v>107.9</v>
      </c>
      <c r="K107">
        <v>186.7</v>
      </c>
      <c r="L107">
        <v>68.400000000000006</v>
      </c>
      <c r="M107">
        <v>56.7</v>
      </c>
      <c r="N107">
        <v>3252</v>
      </c>
      <c r="O107" t="s">
        <v>50</v>
      </c>
      <c r="P107" t="s">
        <v>35</v>
      </c>
      <c r="Q107">
        <v>152</v>
      </c>
      <c r="R107" t="s">
        <v>63</v>
      </c>
      <c r="S107">
        <v>3.7</v>
      </c>
      <c r="T107">
        <v>3.52</v>
      </c>
      <c r="U107">
        <v>21</v>
      </c>
      <c r="V107">
        <v>95</v>
      </c>
      <c r="W107">
        <v>4150</v>
      </c>
      <c r="X107">
        <v>28</v>
      </c>
      <c r="Y107">
        <v>33</v>
      </c>
      <c r="Z107">
        <v>16900</v>
      </c>
    </row>
    <row r="108" spans="1:26" x14ac:dyDescent="0.3">
      <c r="A108">
        <v>0</v>
      </c>
      <c r="B108" t="s">
        <v>26</v>
      </c>
      <c r="C108" t="s">
        <v>71</v>
      </c>
      <c r="D108" t="s">
        <v>28</v>
      </c>
      <c r="E108" t="s">
        <v>29</v>
      </c>
      <c r="F108" t="s">
        <v>35</v>
      </c>
      <c r="G108" t="s">
        <v>46</v>
      </c>
      <c r="H108" t="s">
        <v>32</v>
      </c>
      <c r="I108" t="s">
        <v>33</v>
      </c>
      <c r="J108">
        <v>114.2</v>
      </c>
      <c r="K108">
        <v>198.9</v>
      </c>
      <c r="L108">
        <v>68.400000000000006</v>
      </c>
      <c r="M108">
        <v>56.7</v>
      </c>
      <c r="N108">
        <v>3285</v>
      </c>
      <c r="O108" t="s">
        <v>50</v>
      </c>
      <c r="P108" t="s">
        <v>35</v>
      </c>
      <c r="Q108">
        <v>120</v>
      </c>
      <c r="R108" t="s">
        <v>36</v>
      </c>
      <c r="S108">
        <v>3.46</v>
      </c>
      <c r="T108">
        <v>2.19</v>
      </c>
      <c r="U108">
        <v>8.4</v>
      </c>
      <c r="V108">
        <v>95</v>
      </c>
      <c r="W108">
        <v>5000</v>
      </c>
      <c r="X108">
        <v>19</v>
      </c>
      <c r="Y108">
        <v>24</v>
      </c>
      <c r="Z108">
        <v>16695</v>
      </c>
    </row>
    <row r="109" spans="1:26" x14ac:dyDescent="0.3">
      <c r="A109">
        <v>0</v>
      </c>
      <c r="B109" t="s">
        <v>26</v>
      </c>
      <c r="C109" t="s">
        <v>71</v>
      </c>
      <c r="D109" t="s">
        <v>62</v>
      </c>
      <c r="E109" t="s">
        <v>47</v>
      </c>
      <c r="F109" t="s">
        <v>35</v>
      </c>
      <c r="G109" t="s">
        <v>46</v>
      </c>
      <c r="H109" t="s">
        <v>32</v>
      </c>
      <c r="I109" t="s">
        <v>33</v>
      </c>
      <c r="J109">
        <v>114.2</v>
      </c>
      <c r="K109">
        <v>198.9</v>
      </c>
      <c r="L109">
        <v>68.400000000000006</v>
      </c>
      <c r="M109">
        <v>58.7</v>
      </c>
      <c r="N109">
        <v>3485</v>
      </c>
      <c r="O109" t="s">
        <v>50</v>
      </c>
      <c r="P109" t="s">
        <v>35</v>
      </c>
      <c r="Q109">
        <v>152</v>
      </c>
      <c r="R109" t="s">
        <v>63</v>
      </c>
      <c r="S109">
        <v>3.7</v>
      </c>
      <c r="T109">
        <v>3.52</v>
      </c>
      <c r="U109">
        <v>21</v>
      </c>
      <c r="V109">
        <v>95</v>
      </c>
      <c r="W109">
        <v>4150</v>
      </c>
      <c r="X109">
        <v>25</v>
      </c>
      <c r="Y109">
        <v>25</v>
      </c>
      <c r="Z109">
        <v>17075</v>
      </c>
    </row>
    <row r="110" spans="1:26" x14ac:dyDescent="0.3">
      <c r="A110">
        <v>0</v>
      </c>
      <c r="B110">
        <v>161</v>
      </c>
      <c r="C110" t="s">
        <v>71</v>
      </c>
      <c r="D110" t="s">
        <v>28</v>
      </c>
      <c r="E110" t="s">
        <v>29</v>
      </c>
      <c r="F110" t="s">
        <v>35</v>
      </c>
      <c r="G110" t="s">
        <v>41</v>
      </c>
      <c r="H110" t="s">
        <v>32</v>
      </c>
      <c r="I110" t="s">
        <v>33</v>
      </c>
      <c r="J110">
        <v>107.9</v>
      </c>
      <c r="K110">
        <v>186.7</v>
      </c>
      <c r="L110">
        <v>68.400000000000006</v>
      </c>
      <c r="M110">
        <v>56.7</v>
      </c>
      <c r="N110">
        <v>3075</v>
      </c>
      <c r="O110" t="s">
        <v>50</v>
      </c>
      <c r="P110" t="s">
        <v>35</v>
      </c>
      <c r="Q110">
        <v>120</v>
      </c>
      <c r="R110" t="s">
        <v>36</v>
      </c>
      <c r="S110">
        <v>3.46</v>
      </c>
      <c r="T110">
        <v>3.19</v>
      </c>
      <c r="U110">
        <v>8.4</v>
      </c>
      <c r="V110">
        <v>97</v>
      </c>
      <c r="W110">
        <v>5000</v>
      </c>
      <c r="X110">
        <v>19</v>
      </c>
      <c r="Y110">
        <v>24</v>
      </c>
      <c r="Z110">
        <v>16630</v>
      </c>
    </row>
    <row r="111" spans="1:26" x14ac:dyDescent="0.3">
      <c r="A111">
        <v>0</v>
      </c>
      <c r="B111">
        <v>161</v>
      </c>
      <c r="C111" t="s">
        <v>71</v>
      </c>
      <c r="D111" t="s">
        <v>62</v>
      </c>
      <c r="E111" t="s">
        <v>47</v>
      </c>
      <c r="F111" t="s">
        <v>35</v>
      </c>
      <c r="G111" t="s">
        <v>41</v>
      </c>
      <c r="H111" t="s">
        <v>32</v>
      </c>
      <c r="I111" t="s">
        <v>33</v>
      </c>
      <c r="J111">
        <v>107.9</v>
      </c>
      <c r="K111">
        <v>186.7</v>
      </c>
      <c r="L111">
        <v>68.400000000000006</v>
      </c>
      <c r="M111">
        <v>56.7</v>
      </c>
      <c r="N111">
        <v>3252</v>
      </c>
      <c r="O111" t="s">
        <v>50</v>
      </c>
      <c r="P111" t="s">
        <v>35</v>
      </c>
      <c r="Q111">
        <v>152</v>
      </c>
      <c r="R111" t="s">
        <v>63</v>
      </c>
      <c r="S111">
        <v>3.7</v>
      </c>
      <c r="T111">
        <v>3.52</v>
      </c>
      <c r="U111">
        <v>21</v>
      </c>
      <c r="V111">
        <v>95</v>
      </c>
      <c r="W111">
        <v>4150</v>
      </c>
      <c r="X111">
        <v>28</v>
      </c>
      <c r="Y111">
        <v>33</v>
      </c>
      <c r="Z111">
        <v>17950</v>
      </c>
    </row>
    <row r="112" spans="1:26" x14ac:dyDescent="0.3">
      <c r="A112">
        <v>0</v>
      </c>
      <c r="B112">
        <v>161</v>
      </c>
      <c r="C112" t="s">
        <v>71</v>
      </c>
      <c r="D112" t="s">
        <v>28</v>
      </c>
      <c r="E112" t="s">
        <v>47</v>
      </c>
      <c r="F112" t="s">
        <v>35</v>
      </c>
      <c r="G112" t="s">
        <v>41</v>
      </c>
      <c r="H112" t="s">
        <v>32</v>
      </c>
      <c r="I112" t="s">
        <v>33</v>
      </c>
      <c r="J112">
        <v>108</v>
      </c>
      <c r="K112">
        <v>186.7</v>
      </c>
      <c r="L112">
        <v>68.3</v>
      </c>
      <c r="M112">
        <v>56</v>
      </c>
      <c r="N112">
        <v>3130</v>
      </c>
      <c r="O112" t="s">
        <v>50</v>
      </c>
      <c r="P112" t="s">
        <v>35</v>
      </c>
      <c r="Q112">
        <v>134</v>
      </c>
      <c r="R112" t="s">
        <v>36</v>
      </c>
      <c r="S112">
        <v>3.61</v>
      </c>
      <c r="T112">
        <v>3.21</v>
      </c>
      <c r="U112">
        <v>7</v>
      </c>
      <c r="V112">
        <v>142</v>
      </c>
      <c r="W112">
        <v>5600</v>
      </c>
      <c r="X112">
        <v>18</v>
      </c>
      <c r="Y112">
        <v>24</v>
      </c>
      <c r="Z112">
        <v>18150</v>
      </c>
    </row>
    <row r="113" spans="1:26" x14ac:dyDescent="0.3">
      <c r="A113">
        <v>1</v>
      </c>
      <c r="B113">
        <v>119</v>
      </c>
      <c r="C113" t="s">
        <v>72</v>
      </c>
      <c r="D113" t="s">
        <v>28</v>
      </c>
      <c r="E113" t="s">
        <v>29</v>
      </c>
      <c r="F113" t="s">
        <v>30</v>
      </c>
      <c r="G113" t="s">
        <v>37</v>
      </c>
      <c r="H113" t="s">
        <v>42</v>
      </c>
      <c r="I113" t="s">
        <v>33</v>
      </c>
      <c r="J113">
        <v>93.7</v>
      </c>
      <c r="K113">
        <v>157.30000000000001</v>
      </c>
      <c r="L113">
        <v>63.8</v>
      </c>
      <c r="M113">
        <v>50.8</v>
      </c>
      <c r="N113">
        <v>1918</v>
      </c>
      <c r="O113" t="s">
        <v>43</v>
      </c>
      <c r="P113" t="s">
        <v>35</v>
      </c>
      <c r="Q113">
        <v>90</v>
      </c>
      <c r="R113" t="s">
        <v>52</v>
      </c>
      <c r="S113">
        <v>2.97</v>
      </c>
      <c r="T113">
        <v>3.23</v>
      </c>
      <c r="U113">
        <v>9.4</v>
      </c>
      <c r="V113">
        <v>68</v>
      </c>
      <c r="W113">
        <v>5500</v>
      </c>
      <c r="X113">
        <v>37</v>
      </c>
      <c r="Y113">
        <v>41</v>
      </c>
      <c r="Z113">
        <v>5572</v>
      </c>
    </row>
    <row r="114" spans="1:26" x14ac:dyDescent="0.3">
      <c r="A114">
        <v>1</v>
      </c>
      <c r="B114">
        <v>119</v>
      </c>
      <c r="C114" t="s">
        <v>72</v>
      </c>
      <c r="D114" t="s">
        <v>28</v>
      </c>
      <c r="E114" t="s">
        <v>47</v>
      </c>
      <c r="F114" t="s">
        <v>30</v>
      </c>
      <c r="G114" t="s">
        <v>37</v>
      </c>
      <c r="H114" t="s">
        <v>42</v>
      </c>
      <c r="I114" t="s">
        <v>33</v>
      </c>
      <c r="J114">
        <v>93.7</v>
      </c>
      <c r="K114">
        <v>157.30000000000001</v>
      </c>
      <c r="L114">
        <v>63.8</v>
      </c>
      <c r="M114">
        <v>50.8</v>
      </c>
      <c r="N114">
        <v>2128</v>
      </c>
      <c r="O114" t="s">
        <v>43</v>
      </c>
      <c r="P114" t="s">
        <v>35</v>
      </c>
      <c r="Q114">
        <v>98</v>
      </c>
      <c r="R114" t="s">
        <v>69</v>
      </c>
      <c r="S114">
        <v>3.03</v>
      </c>
      <c r="T114">
        <v>3.39</v>
      </c>
      <c r="U114">
        <v>7.6</v>
      </c>
      <c r="V114">
        <v>102</v>
      </c>
      <c r="W114">
        <v>5500</v>
      </c>
      <c r="X114">
        <v>24</v>
      </c>
      <c r="Y114">
        <v>30</v>
      </c>
      <c r="Z114">
        <v>7957</v>
      </c>
    </row>
    <row r="115" spans="1:26" x14ac:dyDescent="0.3">
      <c r="A115">
        <v>1</v>
      </c>
      <c r="B115">
        <v>154</v>
      </c>
      <c r="C115" t="s">
        <v>72</v>
      </c>
      <c r="D115" t="s">
        <v>28</v>
      </c>
      <c r="E115" t="s">
        <v>29</v>
      </c>
      <c r="F115" t="s">
        <v>35</v>
      </c>
      <c r="G115" t="s">
        <v>37</v>
      </c>
      <c r="H115" t="s">
        <v>42</v>
      </c>
      <c r="I115" t="s">
        <v>33</v>
      </c>
      <c r="J115">
        <v>93.7</v>
      </c>
      <c r="K115">
        <v>157.30000000000001</v>
      </c>
      <c r="L115">
        <v>63.8</v>
      </c>
      <c r="M115">
        <v>50.6</v>
      </c>
      <c r="N115">
        <v>1967</v>
      </c>
      <c r="O115" t="s">
        <v>43</v>
      </c>
      <c r="P115" t="s">
        <v>35</v>
      </c>
      <c r="Q115">
        <v>90</v>
      </c>
      <c r="R115" t="s">
        <v>52</v>
      </c>
      <c r="S115">
        <v>2.97</v>
      </c>
      <c r="T115">
        <v>3.23</v>
      </c>
      <c r="U115">
        <v>9.4</v>
      </c>
      <c r="V115">
        <v>68</v>
      </c>
      <c r="W115">
        <v>5500</v>
      </c>
      <c r="X115">
        <v>31</v>
      </c>
      <c r="Y115">
        <v>38</v>
      </c>
      <c r="Z115">
        <v>6229</v>
      </c>
    </row>
    <row r="116" spans="1:26" x14ac:dyDescent="0.3">
      <c r="A116">
        <v>1</v>
      </c>
      <c r="B116">
        <v>154</v>
      </c>
      <c r="C116" t="s">
        <v>72</v>
      </c>
      <c r="D116" t="s">
        <v>28</v>
      </c>
      <c r="E116" t="s">
        <v>29</v>
      </c>
      <c r="F116" t="s">
        <v>35</v>
      </c>
      <c r="G116" t="s">
        <v>41</v>
      </c>
      <c r="H116" t="s">
        <v>42</v>
      </c>
      <c r="I116" t="s">
        <v>33</v>
      </c>
      <c r="J116">
        <v>93.7</v>
      </c>
      <c r="K116">
        <v>167.3</v>
      </c>
      <c r="L116">
        <v>63.8</v>
      </c>
      <c r="M116">
        <v>50.8</v>
      </c>
      <c r="N116">
        <v>1989</v>
      </c>
      <c r="O116" t="s">
        <v>43</v>
      </c>
      <c r="P116" t="s">
        <v>35</v>
      </c>
      <c r="Q116">
        <v>90</v>
      </c>
      <c r="R116" t="s">
        <v>52</v>
      </c>
      <c r="S116">
        <v>2.97</v>
      </c>
      <c r="T116">
        <v>3.23</v>
      </c>
      <c r="U116">
        <v>9.4</v>
      </c>
      <c r="V116">
        <v>68</v>
      </c>
      <c r="W116">
        <v>5500</v>
      </c>
      <c r="X116">
        <v>31</v>
      </c>
      <c r="Y116">
        <v>38</v>
      </c>
      <c r="Z116">
        <v>6692</v>
      </c>
    </row>
    <row r="117" spans="1:26" x14ac:dyDescent="0.3">
      <c r="A117">
        <v>1</v>
      </c>
      <c r="B117">
        <v>154</v>
      </c>
      <c r="C117" t="s">
        <v>72</v>
      </c>
      <c r="D117" t="s">
        <v>28</v>
      </c>
      <c r="E117" t="s">
        <v>29</v>
      </c>
      <c r="F117" t="s">
        <v>35</v>
      </c>
      <c r="G117" t="s">
        <v>41</v>
      </c>
      <c r="H117" t="s">
        <v>42</v>
      </c>
      <c r="I117" t="s">
        <v>33</v>
      </c>
      <c r="J117">
        <v>93.7</v>
      </c>
      <c r="K117">
        <v>167.3</v>
      </c>
      <c r="L117">
        <v>63.8</v>
      </c>
      <c r="M117">
        <v>50.8</v>
      </c>
      <c r="N117">
        <v>2191</v>
      </c>
      <c r="O117" t="s">
        <v>43</v>
      </c>
      <c r="P117" t="s">
        <v>35</v>
      </c>
      <c r="Q117">
        <v>98</v>
      </c>
      <c r="R117" t="s">
        <v>52</v>
      </c>
      <c r="S117">
        <v>2.97</v>
      </c>
      <c r="T117">
        <v>3.23</v>
      </c>
      <c r="U117">
        <v>9.4</v>
      </c>
      <c r="V117">
        <v>68</v>
      </c>
      <c r="W117">
        <v>5500</v>
      </c>
      <c r="X117">
        <v>31</v>
      </c>
      <c r="Y117">
        <v>38</v>
      </c>
      <c r="Z117">
        <v>7609</v>
      </c>
    </row>
    <row r="118" spans="1:26" x14ac:dyDescent="0.3">
      <c r="A118">
        <v>-1</v>
      </c>
      <c r="B118">
        <v>74</v>
      </c>
      <c r="C118" t="s">
        <v>72</v>
      </c>
      <c r="D118" t="s">
        <v>28</v>
      </c>
      <c r="E118" t="s">
        <v>29</v>
      </c>
      <c r="F118" t="s">
        <v>35</v>
      </c>
      <c r="G118" t="s">
        <v>46</v>
      </c>
      <c r="H118" t="s">
        <v>42</v>
      </c>
      <c r="I118" t="s">
        <v>33</v>
      </c>
      <c r="J118">
        <v>103.3</v>
      </c>
      <c r="K118">
        <v>174.6</v>
      </c>
      <c r="L118">
        <v>64.599999999999994</v>
      </c>
      <c r="M118">
        <v>59.8</v>
      </c>
      <c r="N118">
        <v>2535</v>
      </c>
      <c r="O118" t="s">
        <v>43</v>
      </c>
      <c r="P118" t="s">
        <v>35</v>
      </c>
      <c r="Q118">
        <v>122</v>
      </c>
      <c r="R118" t="s">
        <v>52</v>
      </c>
      <c r="S118">
        <v>3.35</v>
      </c>
      <c r="T118">
        <v>3.46</v>
      </c>
      <c r="U118">
        <v>8.5</v>
      </c>
      <c r="V118">
        <v>88</v>
      </c>
      <c r="W118">
        <v>5000</v>
      </c>
      <c r="X118">
        <v>24</v>
      </c>
      <c r="Y118">
        <v>30</v>
      </c>
      <c r="Z118">
        <v>8921</v>
      </c>
    </row>
    <row r="119" spans="1:26" x14ac:dyDescent="0.3">
      <c r="A119">
        <v>3</v>
      </c>
      <c r="B119" t="s">
        <v>26</v>
      </c>
      <c r="C119" t="s">
        <v>72</v>
      </c>
      <c r="D119" t="s">
        <v>28</v>
      </c>
      <c r="E119" t="s">
        <v>47</v>
      </c>
      <c r="F119" t="s">
        <v>30</v>
      </c>
      <c r="G119" t="s">
        <v>37</v>
      </c>
      <c r="H119" t="s">
        <v>32</v>
      </c>
      <c r="I119" t="s">
        <v>33</v>
      </c>
      <c r="J119">
        <v>95.9</v>
      </c>
      <c r="K119">
        <v>173.2</v>
      </c>
      <c r="L119">
        <v>66.3</v>
      </c>
      <c r="M119">
        <v>50.2</v>
      </c>
      <c r="N119">
        <v>2818</v>
      </c>
      <c r="O119" t="s">
        <v>43</v>
      </c>
      <c r="P119" t="s">
        <v>35</v>
      </c>
      <c r="Q119">
        <v>156</v>
      </c>
      <c r="R119" t="s">
        <v>69</v>
      </c>
      <c r="S119">
        <v>3.59</v>
      </c>
      <c r="T119">
        <v>3.86</v>
      </c>
      <c r="U119">
        <v>7</v>
      </c>
      <c r="V119">
        <v>145</v>
      </c>
      <c r="W119">
        <v>5000</v>
      </c>
      <c r="X119">
        <v>19</v>
      </c>
      <c r="Y119">
        <v>24</v>
      </c>
      <c r="Z119">
        <v>12764</v>
      </c>
    </row>
    <row r="120" spans="1:26" x14ac:dyDescent="0.3">
      <c r="A120">
        <v>3</v>
      </c>
      <c r="B120">
        <v>186</v>
      </c>
      <c r="C120" t="s">
        <v>73</v>
      </c>
      <c r="D120" t="s">
        <v>28</v>
      </c>
      <c r="E120" t="s">
        <v>29</v>
      </c>
      <c r="F120" t="s">
        <v>30</v>
      </c>
      <c r="G120" t="s">
        <v>37</v>
      </c>
      <c r="H120" t="s">
        <v>32</v>
      </c>
      <c r="I120" t="s">
        <v>33</v>
      </c>
      <c r="J120">
        <v>94.5</v>
      </c>
      <c r="K120">
        <v>168.9</v>
      </c>
      <c r="L120">
        <v>68.3</v>
      </c>
      <c r="M120">
        <v>50.2</v>
      </c>
      <c r="N120">
        <v>2778</v>
      </c>
      <c r="O120" t="s">
        <v>43</v>
      </c>
      <c r="P120" t="s">
        <v>35</v>
      </c>
      <c r="Q120">
        <v>151</v>
      </c>
      <c r="R120" t="s">
        <v>36</v>
      </c>
      <c r="S120">
        <v>3.94</v>
      </c>
      <c r="T120">
        <v>3.11</v>
      </c>
      <c r="U120">
        <v>9.5</v>
      </c>
      <c r="V120">
        <v>143</v>
      </c>
      <c r="W120">
        <v>5500</v>
      </c>
      <c r="X120">
        <v>19</v>
      </c>
      <c r="Y120">
        <v>27</v>
      </c>
      <c r="Z120">
        <v>22018</v>
      </c>
    </row>
    <row r="121" spans="1:26" x14ac:dyDescent="0.3">
      <c r="A121">
        <v>3</v>
      </c>
      <c r="B121" t="s">
        <v>26</v>
      </c>
      <c r="C121" t="s">
        <v>73</v>
      </c>
      <c r="D121" t="s">
        <v>28</v>
      </c>
      <c r="E121" t="s">
        <v>29</v>
      </c>
      <c r="F121" t="s">
        <v>30</v>
      </c>
      <c r="G121" t="s">
        <v>65</v>
      </c>
      <c r="H121" t="s">
        <v>32</v>
      </c>
      <c r="I121" t="s">
        <v>74</v>
      </c>
      <c r="J121">
        <v>89.5</v>
      </c>
      <c r="K121">
        <v>168.9</v>
      </c>
      <c r="L121">
        <v>65</v>
      </c>
      <c r="M121">
        <v>51.6</v>
      </c>
      <c r="N121">
        <v>2756</v>
      </c>
      <c r="O121" t="s">
        <v>75</v>
      </c>
      <c r="P121" t="s">
        <v>39</v>
      </c>
      <c r="Q121">
        <v>194</v>
      </c>
      <c r="R121" t="s">
        <v>36</v>
      </c>
      <c r="S121">
        <v>3.74</v>
      </c>
      <c r="T121">
        <v>2.9</v>
      </c>
      <c r="U121">
        <v>9.5</v>
      </c>
      <c r="V121">
        <v>207</v>
      </c>
      <c r="W121">
        <v>5900</v>
      </c>
      <c r="X121">
        <v>17</v>
      </c>
      <c r="Y121">
        <v>25</v>
      </c>
      <c r="Z121">
        <v>32528</v>
      </c>
    </row>
    <row r="122" spans="1:26" x14ac:dyDescent="0.3">
      <c r="A122">
        <v>3</v>
      </c>
      <c r="B122" t="s">
        <v>26</v>
      </c>
      <c r="C122" t="s">
        <v>73</v>
      </c>
      <c r="D122" t="s">
        <v>28</v>
      </c>
      <c r="E122" t="s">
        <v>29</v>
      </c>
      <c r="F122" t="s">
        <v>30</v>
      </c>
      <c r="G122" t="s">
        <v>65</v>
      </c>
      <c r="H122" t="s">
        <v>32</v>
      </c>
      <c r="I122" t="s">
        <v>74</v>
      </c>
      <c r="J122">
        <v>89.5</v>
      </c>
      <c r="K122">
        <v>168.9</v>
      </c>
      <c r="L122">
        <v>65</v>
      </c>
      <c r="M122">
        <v>51.6</v>
      </c>
      <c r="N122">
        <v>2756</v>
      </c>
      <c r="O122" t="s">
        <v>75</v>
      </c>
      <c r="P122" t="s">
        <v>39</v>
      </c>
      <c r="Q122">
        <v>194</v>
      </c>
      <c r="R122" t="s">
        <v>36</v>
      </c>
      <c r="S122">
        <v>3.74</v>
      </c>
      <c r="T122">
        <v>2.9</v>
      </c>
      <c r="U122">
        <v>9.5</v>
      </c>
      <c r="V122">
        <v>207</v>
      </c>
      <c r="W122">
        <v>5900</v>
      </c>
      <c r="X122">
        <v>17</v>
      </c>
      <c r="Y122">
        <v>25</v>
      </c>
      <c r="Z122">
        <v>34028</v>
      </c>
    </row>
    <row r="123" spans="1:26" x14ac:dyDescent="0.3">
      <c r="A123">
        <v>3</v>
      </c>
      <c r="B123" t="s">
        <v>26</v>
      </c>
      <c r="C123" t="s">
        <v>73</v>
      </c>
      <c r="D123" t="s">
        <v>28</v>
      </c>
      <c r="E123" t="s">
        <v>29</v>
      </c>
      <c r="F123" t="s">
        <v>30</v>
      </c>
      <c r="G123" t="s">
        <v>31</v>
      </c>
      <c r="H123" t="s">
        <v>32</v>
      </c>
      <c r="I123" t="s">
        <v>74</v>
      </c>
      <c r="J123">
        <v>89.5</v>
      </c>
      <c r="K123">
        <v>168.9</v>
      </c>
      <c r="L123">
        <v>65</v>
      </c>
      <c r="M123">
        <v>51.6</v>
      </c>
      <c r="N123">
        <v>2800</v>
      </c>
      <c r="O123" t="s">
        <v>75</v>
      </c>
      <c r="P123" t="s">
        <v>39</v>
      </c>
      <c r="Q123">
        <v>194</v>
      </c>
      <c r="R123" t="s">
        <v>36</v>
      </c>
      <c r="S123">
        <v>3.74</v>
      </c>
      <c r="T123">
        <v>2.9</v>
      </c>
      <c r="U123">
        <v>9.5</v>
      </c>
      <c r="V123">
        <v>207</v>
      </c>
      <c r="W123">
        <v>5900</v>
      </c>
      <c r="X123">
        <v>17</v>
      </c>
      <c r="Y123">
        <v>25</v>
      </c>
      <c r="Z123">
        <v>37028</v>
      </c>
    </row>
    <row r="124" spans="1:26" x14ac:dyDescent="0.3">
      <c r="A124">
        <v>3</v>
      </c>
      <c r="B124">
        <v>150</v>
      </c>
      <c r="C124" t="s">
        <v>76</v>
      </c>
      <c r="D124" t="s">
        <v>28</v>
      </c>
      <c r="E124" t="s">
        <v>29</v>
      </c>
      <c r="F124" t="s">
        <v>30</v>
      </c>
      <c r="G124" t="s">
        <v>37</v>
      </c>
      <c r="H124" t="s">
        <v>42</v>
      </c>
      <c r="I124" t="s">
        <v>33</v>
      </c>
      <c r="J124">
        <v>99.1</v>
      </c>
      <c r="K124">
        <v>186.6</v>
      </c>
      <c r="L124">
        <v>66.5</v>
      </c>
      <c r="M124">
        <v>56.1</v>
      </c>
      <c r="N124">
        <v>2658</v>
      </c>
      <c r="O124" t="s">
        <v>43</v>
      </c>
      <c r="P124" t="s">
        <v>35</v>
      </c>
      <c r="Q124">
        <v>121</v>
      </c>
      <c r="R124" t="s">
        <v>36</v>
      </c>
      <c r="S124">
        <v>3.54</v>
      </c>
      <c r="T124">
        <v>3.07</v>
      </c>
      <c r="U124">
        <v>9.31</v>
      </c>
      <c r="V124">
        <v>110</v>
      </c>
      <c r="W124">
        <v>5250</v>
      </c>
      <c r="X124">
        <v>21</v>
      </c>
      <c r="Y124">
        <v>28</v>
      </c>
      <c r="Z124">
        <v>11850</v>
      </c>
    </row>
    <row r="125" spans="1:26" x14ac:dyDescent="0.3">
      <c r="A125">
        <v>2</v>
      </c>
      <c r="B125">
        <v>104</v>
      </c>
      <c r="C125" t="s">
        <v>76</v>
      </c>
      <c r="D125" t="s">
        <v>28</v>
      </c>
      <c r="E125" t="s">
        <v>29</v>
      </c>
      <c r="F125" t="s">
        <v>35</v>
      </c>
      <c r="G125" t="s">
        <v>41</v>
      </c>
      <c r="H125" t="s">
        <v>42</v>
      </c>
      <c r="I125" t="s">
        <v>33</v>
      </c>
      <c r="J125">
        <v>99.1</v>
      </c>
      <c r="K125">
        <v>186.6</v>
      </c>
      <c r="L125">
        <v>66.5</v>
      </c>
      <c r="M125">
        <v>56.1</v>
      </c>
      <c r="N125">
        <v>2695</v>
      </c>
      <c r="O125" t="s">
        <v>43</v>
      </c>
      <c r="P125" t="s">
        <v>35</v>
      </c>
      <c r="Q125">
        <v>121</v>
      </c>
      <c r="R125" t="s">
        <v>36</v>
      </c>
      <c r="S125">
        <v>3.54</v>
      </c>
      <c r="T125">
        <v>3.07</v>
      </c>
      <c r="U125">
        <v>9.3000000000000007</v>
      </c>
      <c r="V125">
        <v>110</v>
      </c>
      <c r="W125">
        <v>5250</v>
      </c>
      <c r="X125">
        <v>21</v>
      </c>
      <c r="Y125">
        <v>28</v>
      </c>
      <c r="Z125">
        <v>12170</v>
      </c>
    </row>
    <row r="126" spans="1:26" x14ac:dyDescent="0.3">
      <c r="A126">
        <v>3</v>
      </c>
      <c r="B126">
        <v>150</v>
      </c>
      <c r="C126" t="s">
        <v>76</v>
      </c>
      <c r="D126" t="s">
        <v>28</v>
      </c>
      <c r="E126" t="s">
        <v>29</v>
      </c>
      <c r="F126" t="s">
        <v>30</v>
      </c>
      <c r="G126" t="s">
        <v>37</v>
      </c>
      <c r="H126" t="s">
        <v>42</v>
      </c>
      <c r="I126" t="s">
        <v>33</v>
      </c>
      <c r="J126">
        <v>99.1</v>
      </c>
      <c r="K126">
        <v>186.6</v>
      </c>
      <c r="L126">
        <v>66.5</v>
      </c>
      <c r="M126">
        <v>56.1</v>
      </c>
      <c r="N126">
        <v>2707</v>
      </c>
      <c r="O126" t="s">
        <v>43</v>
      </c>
      <c r="P126" t="s">
        <v>35</v>
      </c>
      <c r="Q126">
        <v>121</v>
      </c>
      <c r="R126" t="s">
        <v>36</v>
      </c>
      <c r="S126">
        <v>2.54</v>
      </c>
      <c r="T126">
        <v>2.0699999999999998</v>
      </c>
      <c r="U126">
        <v>9.3000000000000007</v>
      </c>
      <c r="V126">
        <v>110</v>
      </c>
      <c r="W126">
        <v>5250</v>
      </c>
      <c r="X126">
        <v>21</v>
      </c>
      <c r="Y126">
        <v>28</v>
      </c>
      <c r="Z126">
        <v>15040</v>
      </c>
    </row>
    <row r="127" spans="1:26" x14ac:dyDescent="0.3">
      <c r="A127">
        <v>2</v>
      </c>
      <c r="B127">
        <v>104</v>
      </c>
      <c r="C127" t="s">
        <v>76</v>
      </c>
      <c r="D127" t="s">
        <v>28</v>
      </c>
      <c r="E127" t="s">
        <v>29</v>
      </c>
      <c r="F127" t="s">
        <v>35</v>
      </c>
      <c r="G127" t="s">
        <v>41</v>
      </c>
      <c r="H127" t="s">
        <v>42</v>
      </c>
      <c r="I127" t="s">
        <v>33</v>
      </c>
      <c r="J127">
        <v>99.1</v>
      </c>
      <c r="K127">
        <v>186.6</v>
      </c>
      <c r="L127">
        <v>66.5</v>
      </c>
      <c r="M127">
        <v>56.1</v>
      </c>
      <c r="N127">
        <v>2758</v>
      </c>
      <c r="O127" t="s">
        <v>43</v>
      </c>
      <c r="P127" t="s">
        <v>35</v>
      </c>
      <c r="Q127">
        <v>121</v>
      </c>
      <c r="R127" t="s">
        <v>36</v>
      </c>
      <c r="S127">
        <v>3.54</v>
      </c>
      <c r="T127">
        <v>3.07</v>
      </c>
      <c r="U127">
        <v>9.3000000000000007</v>
      </c>
      <c r="V127">
        <v>110</v>
      </c>
      <c r="W127">
        <v>5250</v>
      </c>
      <c r="X127">
        <v>21</v>
      </c>
      <c r="Y127">
        <v>28</v>
      </c>
      <c r="Z127">
        <v>15510</v>
      </c>
    </row>
    <row r="128" spans="1:26" x14ac:dyDescent="0.3">
      <c r="A128">
        <v>3</v>
      </c>
      <c r="B128">
        <v>150</v>
      </c>
      <c r="C128" t="s">
        <v>76</v>
      </c>
      <c r="D128" t="s">
        <v>28</v>
      </c>
      <c r="E128" t="s">
        <v>47</v>
      </c>
      <c r="F128" t="s">
        <v>30</v>
      </c>
      <c r="G128" t="s">
        <v>37</v>
      </c>
      <c r="H128" t="s">
        <v>42</v>
      </c>
      <c r="I128" t="s">
        <v>33</v>
      </c>
      <c r="J128">
        <v>99.1</v>
      </c>
      <c r="K128">
        <v>186.6</v>
      </c>
      <c r="L128">
        <v>66.5</v>
      </c>
      <c r="M128">
        <v>56.1</v>
      </c>
      <c r="N128">
        <v>2808</v>
      </c>
      <c r="O128" t="s">
        <v>34</v>
      </c>
      <c r="P128" t="s">
        <v>35</v>
      </c>
      <c r="Q128">
        <v>121</v>
      </c>
      <c r="R128" t="s">
        <v>36</v>
      </c>
      <c r="S128">
        <v>3.54</v>
      </c>
      <c r="T128">
        <v>3.07</v>
      </c>
      <c r="U128">
        <v>9</v>
      </c>
      <c r="V128">
        <v>160</v>
      </c>
      <c r="W128">
        <v>5500</v>
      </c>
      <c r="X128">
        <v>19</v>
      </c>
      <c r="Y128">
        <v>26</v>
      </c>
      <c r="Z128">
        <v>18150</v>
      </c>
    </row>
    <row r="129" spans="1:26" x14ac:dyDescent="0.3">
      <c r="A129">
        <v>2</v>
      </c>
      <c r="B129">
        <v>104</v>
      </c>
      <c r="C129" t="s">
        <v>76</v>
      </c>
      <c r="D129" t="s">
        <v>28</v>
      </c>
      <c r="E129" t="s">
        <v>47</v>
      </c>
      <c r="F129" t="s">
        <v>35</v>
      </c>
      <c r="G129" t="s">
        <v>41</v>
      </c>
      <c r="H129" t="s">
        <v>42</v>
      </c>
      <c r="I129" t="s">
        <v>33</v>
      </c>
      <c r="J129">
        <v>99.1</v>
      </c>
      <c r="K129">
        <v>186.6</v>
      </c>
      <c r="L129">
        <v>66.5</v>
      </c>
      <c r="M129">
        <v>56.1</v>
      </c>
      <c r="N129">
        <v>2847</v>
      </c>
      <c r="O129" t="s">
        <v>34</v>
      </c>
      <c r="P129" t="s">
        <v>35</v>
      </c>
      <c r="Q129">
        <v>121</v>
      </c>
      <c r="R129" t="s">
        <v>36</v>
      </c>
      <c r="S129">
        <v>3.54</v>
      </c>
      <c r="T129">
        <v>3.07</v>
      </c>
      <c r="U129">
        <v>9</v>
      </c>
      <c r="V129">
        <v>160</v>
      </c>
      <c r="W129">
        <v>5500</v>
      </c>
      <c r="X129">
        <v>19</v>
      </c>
      <c r="Y129">
        <v>26</v>
      </c>
      <c r="Z129">
        <v>18620</v>
      </c>
    </row>
    <row r="130" spans="1:26" x14ac:dyDescent="0.3">
      <c r="A130">
        <v>2</v>
      </c>
      <c r="B130">
        <v>83</v>
      </c>
      <c r="C130" t="s">
        <v>77</v>
      </c>
      <c r="D130" t="s">
        <v>28</v>
      </c>
      <c r="E130" t="s">
        <v>29</v>
      </c>
      <c r="F130" t="s">
        <v>30</v>
      </c>
      <c r="G130" t="s">
        <v>37</v>
      </c>
      <c r="H130" t="s">
        <v>42</v>
      </c>
      <c r="I130" t="s">
        <v>33</v>
      </c>
      <c r="J130">
        <v>93.7</v>
      </c>
      <c r="K130">
        <v>156.9</v>
      </c>
      <c r="L130">
        <v>63.4</v>
      </c>
      <c r="M130">
        <v>53.7</v>
      </c>
      <c r="N130">
        <v>2050</v>
      </c>
      <c r="O130" t="s">
        <v>75</v>
      </c>
      <c r="P130" t="s">
        <v>35</v>
      </c>
      <c r="Q130">
        <v>97</v>
      </c>
      <c r="R130" t="s">
        <v>52</v>
      </c>
      <c r="S130">
        <v>3.62</v>
      </c>
      <c r="T130">
        <v>2.36</v>
      </c>
      <c r="U130">
        <v>9</v>
      </c>
      <c r="V130">
        <v>69</v>
      </c>
      <c r="W130">
        <v>4900</v>
      </c>
      <c r="X130">
        <v>31</v>
      </c>
      <c r="Y130">
        <v>36</v>
      </c>
      <c r="Z130">
        <v>5118</v>
      </c>
    </row>
    <row r="131" spans="1:26" x14ac:dyDescent="0.3">
      <c r="A131">
        <v>2</v>
      </c>
      <c r="B131">
        <v>83</v>
      </c>
      <c r="C131" t="s">
        <v>77</v>
      </c>
      <c r="D131" t="s">
        <v>28</v>
      </c>
      <c r="E131" t="s">
        <v>29</v>
      </c>
      <c r="F131" t="s">
        <v>30</v>
      </c>
      <c r="G131" t="s">
        <v>37</v>
      </c>
      <c r="H131" t="s">
        <v>42</v>
      </c>
      <c r="I131" t="s">
        <v>33</v>
      </c>
      <c r="J131">
        <v>93.7</v>
      </c>
      <c r="K131">
        <v>157.9</v>
      </c>
      <c r="L131">
        <v>63.6</v>
      </c>
      <c r="M131">
        <v>53.7</v>
      </c>
      <c r="N131">
        <v>2120</v>
      </c>
      <c r="O131" t="s">
        <v>75</v>
      </c>
      <c r="P131" t="s">
        <v>35</v>
      </c>
      <c r="Q131">
        <v>108</v>
      </c>
      <c r="R131" t="s">
        <v>52</v>
      </c>
      <c r="S131">
        <v>3.62</v>
      </c>
      <c r="T131">
        <v>2.64</v>
      </c>
      <c r="U131">
        <v>8.6999999999999993</v>
      </c>
      <c r="V131">
        <v>73</v>
      </c>
      <c r="W131">
        <v>4400</v>
      </c>
      <c r="X131">
        <v>26</v>
      </c>
      <c r="Y131">
        <v>31</v>
      </c>
      <c r="Z131">
        <v>7053</v>
      </c>
    </row>
    <row r="132" spans="1:26" x14ac:dyDescent="0.3">
      <c r="A132">
        <v>2</v>
      </c>
      <c r="B132">
        <v>83</v>
      </c>
      <c r="C132" t="s">
        <v>77</v>
      </c>
      <c r="D132" t="s">
        <v>28</v>
      </c>
      <c r="E132" t="s">
        <v>29</v>
      </c>
      <c r="F132" t="s">
        <v>30</v>
      </c>
      <c r="G132" t="s">
        <v>37</v>
      </c>
      <c r="H132" t="s">
        <v>44</v>
      </c>
      <c r="I132" t="s">
        <v>33</v>
      </c>
      <c r="J132">
        <v>93.3</v>
      </c>
      <c r="K132">
        <v>157.30000000000001</v>
      </c>
      <c r="L132">
        <v>63.8</v>
      </c>
      <c r="M132">
        <v>55.7</v>
      </c>
      <c r="N132">
        <v>2240</v>
      </c>
      <c r="O132" t="s">
        <v>75</v>
      </c>
      <c r="P132" t="s">
        <v>35</v>
      </c>
      <c r="Q132">
        <v>108</v>
      </c>
      <c r="R132" t="s">
        <v>52</v>
      </c>
      <c r="S132">
        <v>3.62</v>
      </c>
      <c r="T132">
        <v>2.64</v>
      </c>
      <c r="U132">
        <v>8.6999999999999993</v>
      </c>
      <c r="V132">
        <v>73</v>
      </c>
      <c r="W132">
        <v>4400</v>
      </c>
      <c r="X132">
        <v>26</v>
      </c>
      <c r="Y132">
        <v>31</v>
      </c>
      <c r="Z132">
        <v>7603</v>
      </c>
    </row>
    <row r="133" spans="1:26" x14ac:dyDescent="0.3">
      <c r="A133">
        <v>0</v>
      </c>
      <c r="B133">
        <v>102</v>
      </c>
      <c r="C133" t="s">
        <v>77</v>
      </c>
      <c r="D133" t="s">
        <v>28</v>
      </c>
      <c r="E133" t="s">
        <v>29</v>
      </c>
      <c r="F133" t="s">
        <v>35</v>
      </c>
      <c r="G133" t="s">
        <v>41</v>
      </c>
      <c r="H133" t="s">
        <v>42</v>
      </c>
      <c r="I133" t="s">
        <v>33</v>
      </c>
      <c r="J133">
        <v>97.2</v>
      </c>
      <c r="K133">
        <v>172</v>
      </c>
      <c r="L133">
        <v>65.400000000000006</v>
      </c>
      <c r="M133">
        <v>52.5</v>
      </c>
      <c r="N133">
        <v>2145</v>
      </c>
      <c r="O133" t="s">
        <v>75</v>
      </c>
      <c r="P133" t="s">
        <v>35</v>
      </c>
      <c r="Q133">
        <v>108</v>
      </c>
      <c r="R133" t="s">
        <v>52</v>
      </c>
      <c r="S133">
        <v>3.62</v>
      </c>
      <c r="T133">
        <v>2.64</v>
      </c>
      <c r="U133">
        <v>9.5</v>
      </c>
      <c r="V133">
        <v>82</v>
      </c>
      <c r="W133">
        <v>4800</v>
      </c>
      <c r="X133">
        <v>32</v>
      </c>
      <c r="Y133">
        <v>37</v>
      </c>
      <c r="Z133">
        <v>7126</v>
      </c>
    </row>
    <row r="134" spans="1:26" x14ac:dyDescent="0.3">
      <c r="A134">
        <v>0</v>
      </c>
      <c r="B134">
        <v>102</v>
      </c>
      <c r="C134" t="s">
        <v>77</v>
      </c>
      <c r="D134" t="s">
        <v>28</v>
      </c>
      <c r="E134" t="s">
        <v>29</v>
      </c>
      <c r="F134" t="s">
        <v>35</v>
      </c>
      <c r="G134" t="s">
        <v>41</v>
      </c>
      <c r="H134" t="s">
        <v>42</v>
      </c>
      <c r="I134" t="s">
        <v>33</v>
      </c>
      <c r="J134">
        <v>97.2</v>
      </c>
      <c r="K134">
        <v>172</v>
      </c>
      <c r="L134">
        <v>65.400000000000006</v>
      </c>
      <c r="M134">
        <v>52.5</v>
      </c>
      <c r="N134">
        <v>2190</v>
      </c>
      <c r="O134" t="s">
        <v>75</v>
      </c>
      <c r="P134" t="s">
        <v>35</v>
      </c>
      <c r="Q134">
        <v>108</v>
      </c>
      <c r="R134" t="s">
        <v>52</v>
      </c>
      <c r="S134">
        <v>3.62</v>
      </c>
      <c r="T134">
        <v>2.64</v>
      </c>
      <c r="U134">
        <v>9.5</v>
      </c>
      <c r="V134">
        <v>82</v>
      </c>
      <c r="W134">
        <v>4400</v>
      </c>
      <c r="X134">
        <v>28</v>
      </c>
      <c r="Y134">
        <v>33</v>
      </c>
      <c r="Z134">
        <v>7775</v>
      </c>
    </row>
    <row r="135" spans="1:26" x14ac:dyDescent="0.3">
      <c r="A135">
        <v>0</v>
      </c>
      <c r="B135">
        <v>102</v>
      </c>
      <c r="C135" t="s">
        <v>77</v>
      </c>
      <c r="D135" t="s">
        <v>28</v>
      </c>
      <c r="E135" t="s">
        <v>29</v>
      </c>
      <c r="F135" t="s">
        <v>35</v>
      </c>
      <c r="G135" t="s">
        <v>41</v>
      </c>
      <c r="H135" t="s">
        <v>42</v>
      </c>
      <c r="I135" t="s">
        <v>33</v>
      </c>
      <c r="J135">
        <v>97.2</v>
      </c>
      <c r="K135">
        <v>172</v>
      </c>
      <c r="L135">
        <v>65.400000000000006</v>
      </c>
      <c r="M135">
        <v>52.5</v>
      </c>
      <c r="N135">
        <v>2340</v>
      </c>
      <c r="O135" t="s">
        <v>75</v>
      </c>
      <c r="P135" t="s">
        <v>35</v>
      </c>
      <c r="Q135">
        <v>108</v>
      </c>
      <c r="R135" t="s">
        <v>36</v>
      </c>
      <c r="S135">
        <v>3.62</v>
      </c>
      <c r="T135">
        <v>2.64</v>
      </c>
      <c r="U135">
        <v>9</v>
      </c>
      <c r="V135">
        <v>94</v>
      </c>
      <c r="W135">
        <v>5200</v>
      </c>
      <c r="X135">
        <v>26</v>
      </c>
      <c r="Y135">
        <v>32</v>
      </c>
      <c r="Z135">
        <v>9960</v>
      </c>
    </row>
    <row r="136" spans="1:26" x14ac:dyDescent="0.3">
      <c r="A136">
        <v>0</v>
      </c>
      <c r="B136">
        <v>102</v>
      </c>
      <c r="C136" t="s">
        <v>77</v>
      </c>
      <c r="D136" t="s">
        <v>28</v>
      </c>
      <c r="E136" t="s">
        <v>29</v>
      </c>
      <c r="F136" t="s">
        <v>35</v>
      </c>
      <c r="G136" t="s">
        <v>41</v>
      </c>
      <c r="H136" t="s">
        <v>44</v>
      </c>
      <c r="I136" t="s">
        <v>33</v>
      </c>
      <c r="J136">
        <v>97</v>
      </c>
      <c r="K136">
        <v>172</v>
      </c>
      <c r="L136">
        <v>65.400000000000006</v>
      </c>
      <c r="M136">
        <v>54.3</v>
      </c>
      <c r="N136">
        <v>2385</v>
      </c>
      <c r="O136" t="s">
        <v>75</v>
      </c>
      <c r="P136" t="s">
        <v>35</v>
      </c>
      <c r="Q136">
        <v>108</v>
      </c>
      <c r="R136" t="s">
        <v>52</v>
      </c>
      <c r="S136">
        <v>3.62</v>
      </c>
      <c r="T136">
        <v>2.64</v>
      </c>
      <c r="U136">
        <v>9</v>
      </c>
      <c r="V136">
        <v>82</v>
      </c>
      <c r="W136">
        <v>4800</v>
      </c>
      <c r="X136">
        <v>24</v>
      </c>
      <c r="Y136">
        <v>25</v>
      </c>
      <c r="Z136">
        <v>9233</v>
      </c>
    </row>
    <row r="137" spans="1:26" x14ac:dyDescent="0.3">
      <c r="A137">
        <v>0</v>
      </c>
      <c r="B137">
        <v>102</v>
      </c>
      <c r="C137" t="s">
        <v>77</v>
      </c>
      <c r="D137" t="s">
        <v>28</v>
      </c>
      <c r="E137" t="s">
        <v>47</v>
      </c>
      <c r="F137" t="s">
        <v>35</v>
      </c>
      <c r="G137" t="s">
        <v>41</v>
      </c>
      <c r="H137" t="s">
        <v>44</v>
      </c>
      <c r="I137" t="s">
        <v>33</v>
      </c>
      <c r="J137">
        <v>97</v>
      </c>
      <c r="K137">
        <v>172</v>
      </c>
      <c r="L137">
        <v>65.400000000000006</v>
      </c>
      <c r="M137">
        <v>54.3</v>
      </c>
      <c r="N137">
        <v>2510</v>
      </c>
      <c r="O137" t="s">
        <v>75</v>
      </c>
      <c r="P137" t="s">
        <v>35</v>
      </c>
      <c r="Q137">
        <v>108</v>
      </c>
      <c r="R137" t="s">
        <v>36</v>
      </c>
      <c r="S137">
        <v>3.62</v>
      </c>
      <c r="T137">
        <v>2.64</v>
      </c>
      <c r="U137">
        <v>7.7</v>
      </c>
      <c r="V137">
        <v>111</v>
      </c>
      <c r="W137">
        <v>4800</v>
      </c>
      <c r="X137">
        <v>24</v>
      </c>
      <c r="Y137">
        <v>29</v>
      </c>
      <c r="Z137">
        <v>11259</v>
      </c>
    </row>
    <row r="138" spans="1:26" x14ac:dyDescent="0.3">
      <c r="A138">
        <v>0</v>
      </c>
      <c r="B138">
        <v>89</v>
      </c>
      <c r="C138" t="s">
        <v>77</v>
      </c>
      <c r="D138" t="s">
        <v>28</v>
      </c>
      <c r="E138" t="s">
        <v>29</v>
      </c>
      <c r="F138" t="s">
        <v>35</v>
      </c>
      <c r="G138" t="s">
        <v>46</v>
      </c>
      <c r="H138" t="s">
        <v>42</v>
      </c>
      <c r="I138" t="s">
        <v>33</v>
      </c>
      <c r="J138">
        <v>97</v>
      </c>
      <c r="K138">
        <v>173.5</v>
      </c>
      <c r="L138">
        <v>65.400000000000006</v>
      </c>
      <c r="M138">
        <v>53</v>
      </c>
      <c r="N138">
        <v>2290</v>
      </c>
      <c r="O138" t="s">
        <v>75</v>
      </c>
      <c r="P138" t="s">
        <v>35</v>
      </c>
      <c r="Q138">
        <v>108</v>
      </c>
      <c r="R138" t="s">
        <v>52</v>
      </c>
      <c r="S138">
        <v>3.62</v>
      </c>
      <c r="T138">
        <v>2.64</v>
      </c>
      <c r="U138">
        <v>9</v>
      </c>
      <c r="V138">
        <v>82</v>
      </c>
      <c r="W138">
        <v>4800</v>
      </c>
      <c r="X138">
        <v>28</v>
      </c>
      <c r="Y138">
        <v>32</v>
      </c>
      <c r="Z138">
        <v>7463</v>
      </c>
    </row>
    <row r="139" spans="1:26" x14ac:dyDescent="0.3">
      <c r="A139">
        <v>0</v>
      </c>
      <c r="B139">
        <v>89</v>
      </c>
      <c r="C139" t="s">
        <v>77</v>
      </c>
      <c r="D139" t="s">
        <v>28</v>
      </c>
      <c r="E139" t="s">
        <v>29</v>
      </c>
      <c r="F139" t="s">
        <v>35</v>
      </c>
      <c r="G139" t="s">
        <v>46</v>
      </c>
      <c r="H139" t="s">
        <v>42</v>
      </c>
      <c r="I139" t="s">
        <v>33</v>
      </c>
      <c r="J139">
        <v>97</v>
      </c>
      <c r="K139">
        <v>173.5</v>
      </c>
      <c r="L139">
        <v>65.400000000000006</v>
      </c>
      <c r="M139">
        <v>53</v>
      </c>
      <c r="N139">
        <v>2455</v>
      </c>
      <c r="O139" t="s">
        <v>75</v>
      </c>
      <c r="P139" t="s">
        <v>35</v>
      </c>
      <c r="Q139">
        <v>108</v>
      </c>
      <c r="R139" t="s">
        <v>36</v>
      </c>
      <c r="S139">
        <v>3.62</v>
      </c>
      <c r="T139">
        <v>2.64</v>
      </c>
      <c r="U139">
        <v>9</v>
      </c>
      <c r="V139">
        <v>94</v>
      </c>
      <c r="W139">
        <v>5200</v>
      </c>
      <c r="X139">
        <v>25</v>
      </c>
      <c r="Y139">
        <v>31</v>
      </c>
      <c r="Z139">
        <v>10198</v>
      </c>
    </row>
    <row r="140" spans="1:26" x14ac:dyDescent="0.3">
      <c r="A140">
        <v>0</v>
      </c>
      <c r="B140">
        <v>85</v>
      </c>
      <c r="C140" t="s">
        <v>77</v>
      </c>
      <c r="D140" t="s">
        <v>28</v>
      </c>
      <c r="E140" t="s">
        <v>29</v>
      </c>
      <c r="F140" t="s">
        <v>35</v>
      </c>
      <c r="G140" t="s">
        <v>46</v>
      </c>
      <c r="H140" t="s">
        <v>44</v>
      </c>
      <c r="I140" t="s">
        <v>33</v>
      </c>
      <c r="J140">
        <v>96.9</v>
      </c>
      <c r="K140">
        <v>173.6</v>
      </c>
      <c r="L140">
        <v>65.400000000000006</v>
      </c>
      <c r="M140">
        <v>54.9</v>
      </c>
      <c r="N140">
        <v>2420</v>
      </c>
      <c r="O140" t="s">
        <v>75</v>
      </c>
      <c r="P140" t="s">
        <v>35</v>
      </c>
      <c r="Q140">
        <v>108</v>
      </c>
      <c r="R140" t="s">
        <v>52</v>
      </c>
      <c r="S140">
        <v>3.62</v>
      </c>
      <c r="T140">
        <v>2.64</v>
      </c>
      <c r="U140">
        <v>9</v>
      </c>
      <c r="V140">
        <v>82</v>
      </c>
      <c r="W140">
        <v>4800</v>
      </c>
      <c r="X140">
        <v>23</v>
      </c>
      <c r="Y140">
        <v>29</v>
      </c>
      <c r="Z140">
        <v>8013</v>
      </c>
    </row>
    <row r="141" spans="1:26" x14ac:dyDescent="0.3">
      <c r="A141">
        <v>0</v>
      </c>
      <c r="B141">
        <v>85</v>
      </c>
      <c r="C141" t="s">
        <v>77</v>
      </c>
      <c r="D141" t="s">
        <v>28</v>
      </c>
      <c r="E141" t="s">
        <v>47</v>
      </c>
      <c r="F141" t="s">
        <v>35</v>
      </c>
      <c r="G141" t="s">
        <v>46</v>
      </c>
      <c r="H141" t="s">
        <v>44</v>
      </c>
      <c r="I141" t="s">
        <v>33</v>
      </c>
      <c r="J141">
        <v>96.9</v>
      </c>
      <c r="K141">
        <v>173.6</v>
      </c>
      <c r="L141">
        <v>65.400000000000006</v>
      </c>
      <c r="M141">
        <v>54.9</v>
      </c>
      <c r="N141">
        <v>2650</v>
      </c>
      <c r="O141" t="s">
        <v>75</v>
      </c>
      <c r="P141" t="s">
        <v>35</v>
      </c>
      <c r="Q141">
        <v>108</v>
      </c>
      <c r="R141" t="s">
        <v>36</v>
      </c>
      <c r="S141">
        <v>3.62</v>
      </c>
      <c r="T141">
        <v>2.64</v>
      </c>
      <c r="U141">
        <v>7.7</v>
      </c>
      <c r="V141">
        <v>111</v>
      </c>
      <c r="W141">
        <v>4800</v>
      </c>
      <c r="X141">
        <v>23</v>
      </c>
      <c r="Y141">
        <v>23</v>
      </c>
      <c r="Z141">
        <v>11694</v>
      </c>
    </row>
    <row r="142" spans="1:26" x14ac:dyDescent="0.3">
      <c r="A142">
        <v>1</v>
      </c>
      <c r="B142">
        <v>87</v>
      </c>
      <c r="C142" t="s">
        <v>78</v>
      </c>
      <c r="D142" t="s">
        <v>28</v>
      </c>
      <c r="E142" t="s">
        <v>29</v>
      </c>
      <c r="F142" t="s">
        <v>30</v>
      </c>
      <c r="G142" t="s">
        <v>37</v>
      </c>
      <c r="H142" t="s">
        <v>42</v>
      </c>
      <c r="I142" t="s">
        <v>33</v>
      </c>
      <c r="J142">
        <v>95.7</v>
      </c>
      <c r="K142">
        <v>158.69999999999999</v>
      </c>
      <c r="L142">
        <v>63.6</v>
      </c>
      <c r="M142">
        <v>54.5</v>
      </c>
      <c r="N142">
        <v>1985</v>
      </c>
      <c r="O142" t="s">
        <v>43</v>
      </c>
      <c r="P142" t="s">
        <v>35</v>
      </c>
      <c r="Q142">
        <v>92</v>
      </c>
      <c r="R142" t="s">
        <v>52</v>
      </c>
      <c r="S142">
        <v>3.05</v>
      </c>
      <c r="T142">
        <v>3.03</v>
      </c>
      <c r="U142">
        <v>9</v>
      </c>
      <c r="V142">
        <v>62</v>
      </c>
      <c r="W142">
        <v>4800</v>
      </c>
      <c r="X142">
        <v>35</v>
      </c>
      <c r="Y142">
        <v>39</v>
      </c>
      <c r="Z142">
        <v>5348</v>
      </c>
    </row>
    <row r="143" spans="1:26" x14ac:dyDescent="0.3">
      <c r="A143">
        <v>1</v>
      </c>
      <c r="B143">
        <v>87</v>
      </c>
      <c r="C143" t="s">
        <v>78</v>
      </c>
      <c r="D143" t="s">
        <v>28</v>
      </c>
      <c r="E143" t="s">
        <v>29</v>
      </c>
      <c r="F143" t="s">
        <v>30</v>
      </c>
      <c r="G143" t="s">
        <v>37</v>
      </c>
      <c r="H143" t="s">
        <v>42</v>
      </c>
      <c r="I143" t="s">
        <v>33</v>
      </c>
      <c r="J143">
        <v>95.7</v>
      </c>
      <c r="K143">
        <v>158.69999999999999</v>
      </c>
      <c r="L143">
        <v>63.6</v>
      </c>
      <c r="M143">
        <v>54.5</v>
      </c>
      <c r="N143">
        <v>2040</v>
      </c>
      <c r="O143" t="s">
        <v>43</v>
      </c>
      <c r="P143" t="s">
        <v>35</v>
      </c>
      <c r="Q143">
        <v>92</v>
      </c>
      <c r="R143" t="s">
        <v>52</v>
      </c>
      <c r="S143">
        <v>3.05</v>
      </c>
      <c r="T143">
        <v>3.03</v>
      </c>
      <c r="U143">
        <v>9</v>
      </c>
      <c r="V143">
        <v>62</v>
      </c>
      <c r="W143">
        <v>4800</v>
      </c>
      <c r="X143">
        <v>31</v>
      </c>
      <c r="Y143">
        <v>38</v>
      </c>
      <c r="Z143">
        <v>6338</v>
      </c>
    </row>
    <row r="144" spans="1:26" x14ac:dyDescent="0.3">
      <c r="A144">
        <v>1</v>
      </c>
      <c r="B144">
        <v>74</v>
      </c>
      <c r="C144" t="s">
        <v>78</v>
      </c>
      <c r="D144" t="s">
        <v>28</v>
      </c>
      <c r="E144" t="s">
        <v>29</v>
      </c>
      <c r="F144" t="s">
        <v>35</v>
      </c>
      <c r="G144" t="s">
        <v>37</v>
      </c>
      <c r="H144" t="s">
        <v>42</v>
      </c>
      <c r="I144" t="s">
        <v>33</v>
      </c>
      <c r="J144">
        <v>95.7</v>
      </c>
      <c r="K144">
        <v>158.69999999999999</v>
      </c>
      <c r="L144">
        <v>63.6</v>
      </c>
      <c r="M144">
        <v>54.5</v>
      </c>
      <c r="N144">
        <v>2015</v>
      </c>
      <c r="O144" t="s">
        <v>43</v>
      </c>
      <c r="P144" t="s">
        <v>35</v>
      </c>
      <c r="Q144">
        <v>92</v>
      </c>
      <c r="R144" t="s">
        <v>52</v>
      </c>
      <c r="S144">
        <v>3.05</v>
      </c>
      <c r="T144">
        <v>3.03</v>
      </c>
      <c r="U144">
        <v>9</v>
      </c>
      <c r="V144">
        <v>62</v>
      </c>
      <c r="W144">
        <v>4800</v>
      </c>
      <c r="X144">
        <v>31</v>
      </c>
      <c r="Y144">
        <v>38</v>
      </c>
      <c r="Z144">
        <v>6488</v>
      </c>
    </row>
    <row r="145" spans="1:26" x14ac:dyDescent="0.3">
      <c r="A145">
        <v>0</v>
      </c>
      <c r="B145">
        <v>77</v>
      </c>
      <c r="C145" t="s">
        <v>78</v>
      </c>
      <c r="D145" t="s">
        <v>28</v>
      </c>
      <c r="E145" t="s">
        <v>29</v>
      </c>
      <c r="F145" t="s">
        <v>35</v>
      </c>
      <c r="G145" t="s">
        <v>46</v>
      </c>
      <c r="H145" t="s">
        <v>42</v>
      </c>
      <c r="I145" t="s">
        <v>33</v>
      </c>
      <c r="J145">
        <v>95.7</v>
      </c>
      <c r="K145">
        <v>169.7</v>
      </c>
      <c r="L145">
        <v>63.6</v>
      </c>
      <c r="M145">
        <v>59.1</v>
      </c>
      <c r="N145">
        <v>2280</v>
      </c>
      <c r="O145" t="s">
        <v>43</v>
      </c>
      <c r="P145" t="s">
        <v>35</v>
      </c>
      <c r="Q145">
        <v>92</v>
      </c>
      <c r="R145" t="s">
        <v>52</v>
      </c>
      <c r="S145">
        <v>3.05</v>
      </c>
      <c r="T145">
        <v>3.03</v>
      </c>
      <c r="U145">
        <v>9</v>
      </c>
      <c r="V145">
        <v>62</v>
      </c>
      <c r="W145">
        <v>4800</v>
      </c>
      <c r="X145">
        <v>31</v>
      </c>
      <c r="Y145">
        <v>37</v>
      </c>
      <c r="Z145">
        <v>6918</v>
      </c>
    </row>
    <row r="146" spans="1:26" x14ac:dyDescent="0.3">
      <c r="A146">
        <v>0</v>
      </c>
      <c r="B146">
        <v>81</v>
      </c>
      <c r="C146" t="s">
        <v>78</v>
      </c>
      <c r="D146" t="s">
        <v>28</v>
      </c>
      <c r="E146" t="s">
        <v>29</v>
      </c>
      <c r="F146" t="s">
        <v>35</v>
      </c>
      <c r="G146" t="s">
        <v>46</v>
      </c>
      <c r="H146" t="s">
        <v>44</v>
      </c>
      <c r="I146" t="s">
        <v>33</v>
      </c>
      <c r="J146">
        <v>95.7</v>
      </c>
      <c r="K146">
        <v>169.7</v>
      </c>
      <c r="L146">
        <v>63.6</v>
      </c>
      <c r="M146">
        <v>59.1</v>
      </c>
      <c r="N146">
        <v>2290</v>
      </c>
      <c r="O146" t="s">
        <v>43</v>
      </c>
      <c r="P146" t="s">
        <v>35</v>
      </c>
      <c r="Q146">
        <v>92</v>
      </c>
      <c r="R146" t="s">
        <v>52</v>
      </c>
      <c r="S146">
        <v>3.05</v>
      </c>
      <c r="T146">
        <v>3.03</v>
      </c>
      <c r="U146">
        <v>9</v>
      </c>
      <c r="V146">
        <v>62</v>
      </c>
      <c r="W146">
        <v>4800</v>
      </c>
      <c r="X146">
        <v>27</v>
      </c>
      <c r="Y146">
        <v>32</v>
      </c>
      <c r="Z146">
        <v>7898</v>
      </c>
    </row>
    <row r="147" spans="1:26" x14ac:dyDescent="0.3">
      <c r="A147">
        <v>0</v>
      </c>
      <c r="B147">
        <v>91</v>
      </c>
      <c r="C147" t="s">
        <v>78</v>
      </c>
      <c r="D147" t="s">
        <v>28</v>
      </c>
      <c r="E147" t="s">
        <v>29</v>
      </c>
      <c r="F147" t="s">
        <v>35</v>
      </c>
      <c r="G147" t="s">
        <v>46</v>
      </c>
      <c r="H147" t="s">
        <v>44</v>
      </c>
      <c r="I147" t="s">
        <v>33</v>
      </c>
      <c r="J147">
        <v>95.7</v>
      </c>
      <c r="K147">
        <v>169.7</v>
      </c>
      <c r="L147">
        <v>63.6</v>
      </c>
      <c r="M147">
        <v>59.1</v>
      </c>
      <c r="N147">
        <v>3110</v>
      </c>
      <c r="O147" t="s">
        <v>43</v>
      </c>
      <c r="P147" t="s">
        <v>35</v>
      </c>
      <c r="Q147">
        <v>92</v>
      </c>
      <c r="R147" t="s">
        <v>52</v>
      </c>
      <c r="S147">
        <v>3.05</v>
      </c>
      <c r="T147">
        <v>3.03</v>
      </c>
      <c r="U147">
        <v>9</v>
      </c>
      <c r="V147">
        <v>62</v>
      </c>
      <c r="W147">
        <v>4800</v>
      </c>
      <c r="X147">
        <v>27</v>
      </c>
      <c r="Y147">
        <v>32</v>
      </c>
      <c r="Z147">
        <v>8778</v>
      </c>
    </row>
    <row r="148" spans="1:26" x14ac:dyDescent="0.3">
      <c r="A148">
        <v>0</v>
      </c>
      <c r="B148">
        <v>91</v>
      </c>
      <c r="C148" t="s">
        <v>78</v>
      </c>
      <c r="D148" t="s">
        <v>28</v>
      </c>
      <c r="E148" t="s">
        <v>29</v>
      </c>
      <c r="F148" t="s">
        <v>35</v>
      </c>
      <c r="G148" t="s">
        <v>41</v>
      </c>
      <c r="H148" t="s">
        <v>42</v>
      </c>
      <c r="I148" t="s">
        <v>33</v>
      </c>
      <c r="J148">
        <v>95.7</v>
      </c>
      <c r="K148">
        <v>166.3</v>
      </c>
      <c r="L148">
        <v>64.400000000000006</v>
      </c>
      <c r="M148">
        <v>53</v>
      </c>
      <c r="N148">
        <v>2081</v>
      </c>
      <c r="O148" t="s">
        <v>43</v>
      </c>
      <c r="P148" t="s">
        <v>35</v>
      </c>
      <c r="Q148">
        <v>98</v>
      </c>
      <c r="R148" t="s">
        <v>52</v>
      </c>
      <c r="S148">
        <v>3.19</v>
      </c>
      <c r="T148">
        <v>3.03</v>
      </c>
      <c r="U148">
        <v>9</v>
      </c>
      <c r="V148">
        <v>70</v>
      </c>
      <c r="W148">
        <v>4800</v>
      </c>
      <c r="X148">
        <v>30</v>
      </c>
      <c r="Y148">
        <v>37</v>
      </c>
      <c r="Z148">
        <v>6938</v>
      </c>
    </row>
    <row r="149" spans="1:26" x14ac:dyDescent="0.3">
      <c r="A149">
        <v>0</v>
      </c>
      <c r="B149">
        <v>91</v>
      </c>
      <c r="C149" t="s">
        <v>78</v>
      </c>
      <c r="D149" t="s">
        <v>28</v>
      </c>
      <c r="E149" t="s">
        <v>29</v>
      </c>
      <c r="F149" t="s">
        <v>35</v>
      </c>
      <c r="G149" t="s">
        <v>37</v>
      </c>
      <c r="H149" t="s">
        <v>42</v>
      </c>
      <c r="I149" t="s">
        <v>33</v>
      </c>
      <c r="J149">
        <v>95.7</v>
      </c>
      <c r="K149">
        <v>166.3</v>
      </c>
      <c r="L149">
        <v>64.400000000000006</v>
      </c>
      <c r="M149">
        <v>52.8</v>
      </c>
      <c r="N149">
        <v>2109</v>
      </c>
      <c r="O149" t="s">
        <v>43</v>
      </c>
      <c r="P149" t="s">
        <v>35</v>
      </c>
      <c r="Q149">
        <v>98</v>
      </c>
      <c r="R149" t="s">
        <v>52</v>
      </c>
      <c r="S149">
        <v>3.19</v>
      </c>
      <c r="T149">
        <v>3.03</v>
      </c>
      <c r="U149">
        <v>9</v>
      </c>
      <c r="V149">
        <v>70</v>
      </c>
      <c r="W149">
        <v>4800</v>
      </c>
      <c r="X149">
        <v>30</v>
      </c>
      <c r="Y149">
        <v>37</v>
      </c>
      <c r="Z149">
        <v>7198</v>
      </c>
    </row>
    <row r="150" spans="1:26" x14ac:dyDescent="0.3">
      <c r="A150">
        <v>0</v>
      </c>
      <c r="B150">
        <v>91</v>
      </c>
      <c r="C150" t="s">
        <v>78</v>
      </c>
      <c r="D150" t="s">
        <v>62</v>
      </c>
      <c r="E150" t="s">
        <v>29</v>
      </c>
      <c r="F150" t="s">
        <v>35</v>
      </c>
      <c r="G150" t="s">
        <v>41</v>
      </c>
      <c r="H150" t="s">
        <v>42</v>
      </c>
      <c r="I150" t="s">
        <v>33</v>
      </c>
      <c r="J150">
        <v>95.7</v>
      </c>
      <c r="K150">
        <v>166.3</v>
      </c>
      <c r="L150">
        <v>64.400000000000006</v>
      </c>
      <c r="M150">
        <v>53</v>
      </c>
      <c r="N150">
        <v>2275</v>
      </c>
      <c r="O150" t="s">
        <v>43</v>
      </c>
      <c r="P150" t="s">
        <v>35</v>
      </c>
      <c r="Q150">
        <v>110</v>
      </c>
      <c r="R150" t="s">
        <v>63</v>
      </c>
      <c r="S150">
        <v>3.27</v>
      </c>
      <c r="T150">
        <v>3.35</v>
      </c>
      <c r="U150">
        <v>22.5</v>
      </c>
      <c r="V150">
        <v>56</v>
      </c>
      <c r="W150">
        <v>4500</v>
      </c>
      <c r="X150">
        <v>34</v>
      </c>
      <c r="Y150">
        <v>36</v>
      </c>
      <c r="Z150">
        <v>7898</v>
      </c>
    </row>
    <row r="151" spans="1:26" x14ac:dyDescent="0.3">
      <c r="A151">
        <v>0</v>
      </c>
      <c r="B151">
        <v>91</v>
      </c>
      <c r="C151" t="s">
        <v>78</v>
      </c>
      <c r="D151" t="s">
        <v>62</v>
      </c>
      <c r="E151" t="s">
        <v>29</v>
      </c>
      <c r="F151" t="s">
        <v>35</v>
      </c>
      <c r="G151" t="s">
        <v>37</v>
      </c>
      <c r="H151" t="s">
        <v>42</v>
      </c>
      <c r="I151" t="s">
        <v>33</v>
      </c>
      <c r="J151">
        <v>95.7</v>
      </c>
      <c r="K151">
        <v>166.3</v>
      </c>
      <c r="L151">
        <v>64.400000000000006</v>
      </c>
      <c r="M151">
        <v>52.8</v>
      </c>
      <c r="N151">
        <v>2275</v>
      </c>
      <c r="O151" t="s">
        <v>43</v>
      </c>
      <c r="P151" t="s">
        <v>35</v>
      </c>
      <c r="Q151">
        <v>110</v>
      </c>
      <c r="R151" t="s">
        <v>63</v>
      </c>
      <c r="S151">
        <v>3.27</v>
      </c>
      <c r="T151">
        <v>3.35</v>
      </c>
      <c r="U151">
        <v>22.5</v>
      </c>
      <c r="V151">
        <v>56</v>
      </c>
      <c r="W151">
        <v>4500</v>
      </c>
      <c r="X151">
        <v>38</v>
      </c>
      <c r="Y151">
        <v>47</v>
      </c>
      <c r="Z151">
        <v>7788</v>
      </c>
    </row>
    <row r="152" spans="1:26" x14ac:dyDescent="0.3">
      <c r="A152">
        <v>0</v>
      </c>
      <c r="B152">
        <v>91</v>
      </c>
      <c r="C152" t="s">
        <v>78</v>
      </c>
      <c r="D152" t="s">
        <v>28</v>
      </c>
      <c r="E152" t="s">
        <v>29</v>
      </c>
      <c r="F152" t="s">
        <v>35</v>
      </c>
      <c r="G152" t="s">
        <v>41</v>
      </c>
      <c r="H152" t="s">
        <v>42</v>
      </c>
      <c r="I152" t="s">
        <v>33</v>
      </c>
      <c r="J152">
        <v>95.7</v>
      </c>
      <c r="K152">
        <v>166.3</v>
      </c>
      <c r="L152">
        <v>64.400000000000006</v>
      </c>
      <c r="M152">
        <v>53</v>
      </c>
      <c r="N152">
        <v>2094</v>
      </c>
      <c r="O152" t="s">
        <v>43</v>
      </c>
      <c r="P152" t="s">
        <v>35</v>
      </c>
      <c r="Q152">
        <v>98</v>
      </c>
      <c r="R152" t="s">
        <v>52</v>
      </c>
      <c r="S152">
        <v>3.19</v>
      </c>
      <c r="T152">
        <v>3.03</v>
      </c>
      <c r="U152">
        <v>9</v>
      </c>
      <c r="V152">
        <v>70</v>
      </c>
      <c r="W152">
        <v>4800</v>
      </c>
      <c r="X152">
        <v>38</v>
      </c>
      <c r="Y152">
        <v>47</v>
      </c>
      <c r="Z152">
        <v>7738</v>
      </c>
    </row>
    <row r="153" spans="1:26" x14ac:dyDescent="0.3">
      <c r="A153">
        <v>0</v>
      </c>
      <c r="B153">
        <v>91</v>
      </c>
      <c r="C153" t="s">
        <v>78</v>
      </c>
      <c r="D153" t="s">
        <v>28</v>
      </c>
      <c r="E153" t="s">
        <v>29</v>
      </c>
      <c r="F153" t="s">
        <v>35</v>
      </c>
      <c r="G153" t="s">
        <v>37</v>
      </c>
      <c r="H153" t="s">
        <v>42</v>
      </c>
      <c r="I153" t="s">
        <v>33</v>
      </c>
      <c r="J153">
        <v>95.7</v>
      </c>
      <c r="K153">
        <v>166.3</v>
      </c>
      <c r="L153">
        <v>64.400000000000006</v>
      </c>
      <c r="M153">
        <v>52.8</v>
      </c>
      <c r="N153">
        <v>2122</v>
      </c>
      <c r="O153" t="s">
        <v>43</v>
      </c>
      <c r="P153" t="s">
        <v>35</v>
      </c>
      <c r="Q153">
        <v>98</v>
      </c>
      <c r="R153" t="s">
        <v>52</v>
      </c>
      <c r="S153">
        <v>3.19</v>
      </c>
      <c r="T153">
        <v>3.03</v>
      </c>
      <c r="U153">
        <v>9</v>
      </c>
      <c r="V153">
        <v>70</v>
      </c>
      <c r="W153">
        <v>4800</v>
      </c>
      <c r="X153">
        <v>28</v>
      </c>
      <c r="Y153">
        <v>34</v>
      </c>
      <c r="Z153">
        <v>8358</v>
      </c>
    </row>
    <row r="154" spans="1:26" x14ac:dyDescent="0.3">
      <c r="A154">
        <v>0</v>
      </c>
      <c r="B154">
        <v>91</v>
      </c>
      <c r="C154" t="s">
        <v>78</v>
      </c>
      <c r="D154" t="s">
        <v>28</v>
      </c>
      <c r="E154" t="s">
        <v>29</v>
      </c>
      <c r="F154" t="s">
        <v>35</v>
      </c>
      <c r="G154" t="s">
        <v>41</v>
      </c>
      <c r="H154" t="s">
        <v>42</v>
      </c>
      <c r="I154" t="s">
        <v>33</v>
      </c>
      <c r="J154">
        <v>95.7</v>
      </c>
      <c r="K154">
        <v>166.3</v>
      </c>
      <c r="L154">
        <v>64.400000000000006</v>
      </c>
      <c r="M154">
        <v>52.8</v>
      </c>
      <c r="N154">
        <v>2140</v>
      </c>
      <c r="O154" t="s">
        <v>43</v>
      </c>
      <c r="P154" t="s">
        <v>35</v>
      </c>
      <c r="Q154">
        <v>98</v>
      </c>
      <c r="R154" t="s">
        <v>52</v>
      </c>
      <c r="S154">
        <v>3.19</v>
      </c>
      <c r="T154">
        <v>3.03</v>
      </c>
      <c r="U154">
        <v>9</v>
      </c>
      <c r="V154">
        <v>70</v>
      </c>
      <c r="W154">
        <v>4800</v>
      </c>
      <c r="X154">
        <v>28</v>
      </c>
      <c r="Y154">
        <v>34</v>
      </c>
      <c r="Z154">
        <v>9258</v>
      </c>
    </row>
    <row r="155" spans="1:26" x14ac:dyDescent="0.3">
      <c r="A155">
        <v>1</v>
      </c>
      <c r="B155">
        <v>168</v>
      </c>
      <c r="C155" t="s">
        <v>78</v>
      </c>
      <c r="D155" t="s">
        <v>28</v>
      </c>
      <c r="E155" t="s">
        <v>29</v>
      </c>
      <c r="F155" t="s">
        <v>30</v>
      </c>
      <c r="G155" t="s">
        <v>41</v>
      </c>
      <c r="H155" t="s">
        <v>32</v>
      </c>
      <c r="I155" t="s">
        <v>33</v>
      </c>
      <c r="J155">
        <v>94.5</v>
      </c>
      <c r="K155">
        <v>168.7</v>
      </c>
      <c r="L155">
        <v>64</v>
      </c>
      <c r="M155">
        <v>52.6</v>
      </c>
      <c r="N155">
        <v>2169</v>
      </c>
      <c r="O155" t="s">
        <v>43</v>
      </c>
      <c r="P155" t="s">
        <v>35</v>
      </c>
      <c r="Q155">
        <v>98</v>
      </c>
      <c r="R155" t="s">
        <v>52</v>
      </c>
      <c r="S155">
        <v>3.19</v>
      </c>
      <c r="T155">
        <v>3.03</v>
      </c>
      <c r="U155">
        <v>9</v>
      </c>
      <c r="V155">
        <v>70</v>
      </c>
      <c r="W155">
        <v>4800</v>
      </c>
      <c r="X155">
        <v>29</v>
      </c>
      <c r="Y155">
        <v>34</v>
      </c>
      <c r="Z155">
        <v>8058</v>
      </c>
    </row>
    <row r="156" spans="1:26" x14ac:dyDescent="0.3">
      <c r="A156">
        <v>1</v>
      </c>
      <c r="B156">
        <v>168</v>
      </c>
      <c r="C156" t="s">
        <v>78</v>
      </c>
      <c r="D156" t="s">
        <v>28</v>
      </c>
      <c r="E156" t="s">
        <v>29</v>
      </c>
      <c r="F156" t="s">
        <v>30</v>
      </c>
      <c r="G156" t="s">
        <v>37</v>
      </c>
      <c r="H156" t="s">
        <v>32</v>
      </c>
      <c r="I156" t="s">
        <v>33</v>
      </c>
      <c r="J156">
        <v>94.5</v>
      </c>
      <c r="K156">
        <v>168.7</v>
      </c>
      <c r="L156">
        <v>64</v>
      </c>
      <c r="M156">
        <v>52.6</v>
      </c>
      <c r="N156">
        <v>2204</v>
      </c>
      <c r="O156" t="s">
        <v>43</v>
      </c>
      <c r="P156" t="s">
        <v>35</v>
      </c>
      <c r="Q156">
        <v>98</v>
      </c>
      <c r="R156" t="s">
        <v>52</v>
      </c>
      <c r="S156">
        <v>3.19</v>
      </c>
      <c r="T156">
        <v>3.03</v>
      </c>
      <c r="U156">
        <v>9</v>
      </c>
      <c r="V156">
        <v>70</v>
      </c>
      <c r="W156">
        <v>4800</v>
      </c>
      <c r="X156">
        <v>29</v>
      </c>
      <c r="Y156">
        <v>34</v>
      </c>
      <c r="Z156">
        <v>8238</v>
      </c>
    </row>
    <row r="157" spans="1:26" x14ac:dyDescent="0.3">
      <c r="A157">
        <v>1</v>
      </c>
      <c r="B157">
        <v>168</v>
      </c>
      <c r="C157" t="s">
        <v>78</v>
      </c>
      <c r="D157" t="s">
        <v>28</v>
      </c>
      <c r="E157" t="s">
        <v>29</v>
      </c>
      <c r="F157" t="s">
        <v>30</v>
      </c>
      <c r="G157" t="s">
        <v>41</v>
      </c>
      <c r="H157" t="s">
        <v>32</v>
      </c>
      <c r="I157" t="s">
        <v>33</v>
      </c>
      <c r="J157">
        <v>94.5</v>
      </c>
      <c r="K157">
        <v>168.7</v>
      </c>
      <c r="L157">
        <v>64</v>
      </c>
      <c r="M157">
        <v>52.6</v>
      </c>
      <c r="N157">
        <v>2265</v>
      </c>
      <c r="O157" t="s">
        <v>34</v>
      </c>
      <c r="P157" t="s">
        <v>35</v>
      </c>
      <c r="Q157">
        <v>98</v>
      </c>
      <c r="R157" t="s">
        <v>36</v>
      </c>
      <c r="S157">
        <v>3.24</v>
      </c>
      <c r="T157">
        <v>3.08</v>
      </c>
      <c r="U157">
        <v>9.4</v>
      </c>
      <c r="V157">
        <v>112</v>
      </c>
      <c r="W157">
        <v>6600</v>
      </c>
      <c r="X157">
        <v>26</v>
      </c>
      <c r="Y157">
        <v>29</v>
      </c>
      <c r="Z157">
        <v>9298</v>
      </c>
    </row>
    <row r="158" spans="1:26" x14ac:dyDescent="0.3">
      <c r="A158">
        <v>1</v>
      </c>
      <c r="B158">
        <v>168</v>
      </c>
      <c r="C158" t="s">
        <v>78</v>
      </c>
      <c r="D158" t="s">
        <v>28</v>
      </c>
      <c r="E158" t="s">
        <v>29</v>
      </c>
      <c r="F158" t="s">
        <v>30</v>
      </c>
      <c r="G158" t="s">
        <v>37</v>
      </c>
      <c r="H158" t="s">
        <v>32</v>
      </c>
      <c r="I158" t="s">
        <v>33</v>
      </c>
      <c r="J158">
        <v>94.5</v>
      </c>
      <c r="K158">
        <v>168.7</v>
      </c>
      <c r="L158">
        <v>64</v>
      </c>
      <c r="M158">
        <v>52.6</v>
      </c>
      <c r="N158">
        <v>2300</v>
      </c>
      <c r="O158" t="s">
        <v>34</v>
      </c>
      <c r="P158" t="s">
        <v>35</v>
      </c>
      <c r="Q158">
        <v>98</v>
      </c>
      <c r="R158" t="s">
        <v>36</v>
      </c>
      <c r="S158">
        <v>3.24</v>
      </c>
      <c r="T158">
        <v>3.08</v>
      </c>
      <c r="U158">
        <v>9.4</v>
      </c>
      <c r="V158">
        <v>112</v>
      </c>
      <c r="W158">
        <v>6600</v>
      </c>
      <c r="X158">
        <v>26</v>
      </c>
      <c r="Y158">
        <v>29</v>
      </c>
      <c r="Z158">
        <v>9538</v>
      </c>
    </row>
    <row r="159" spans="1:26" x14ac:dyDescent="0.3">
      <c r="A159">
        <v>2</v>
      </c>
      <c r="B159">
        <v>134</v>
      </c>
      <c r="C159" t="s">
        <v>78</v>
      </c>
      <c r="D159" t="s">
        <v>28</v>
      </c>
      <c r="E159" t="s">
        <v>29</v>
      </c>
      <c r="F159" t="s">
        <v>30</v>
      </c>
      <c r="G159" t="s">
        <v>65</v>
      </c>
      <c r="H159" t="s">
        <v>32</v>
      </c>
      <c r="I159" t="s">
        <v>33</v>
      </c>
      <c r="J159">
        <v>98.4</v>
      </c>
      <c r="K159">
        <v>176.2</v>
      </c>
      <c r="L159">
        <v>65.599999999999994</v>
      </c>
      <c r="M159">
        <v>52</v>
      </c>
      <c r="N159">
        <v>2540</v>
      </c>
      <c r="O159" t="s">
        <v>43</v>
      </c>
      <c r="P159" t="s">
        <v>35</v>
      </c>
      <c r="Q159">
        <v>146</v>
      </c>
      <c r="R159" t="s">
        <v>36</v>
      </c>
      <c r="S159">
        <v>3.62</v>
      </c>
      <c r="T159">
        <v>3.5</v>
      </c>
      <c r="U159">
        <v>9.3000000000000007</v>
      </c>
      <c r="V159">
        <v>116</v>
      </c>
      <c r="W159">
        <v>4800</v>
      </c>
      <c r="X159">
        <v>24</v>
      </c>
      <c r="Y159">
        <v>30</v>
      </c>
      <c r="Z159">
        <v>8449</v>
      </c>
    </row>
    <row r="160" spans="1:26" x14ac:dyDescent="0.3">
      <c r="A160">
        <v>2</v>
      </c>
      <c r="B160">
        <v>134</v>
      </c>
      <c r="C160" t="s">
        <v>78</v>
      </c>
      <c r="D160" t="s">
        <v>28</v>
      </c>
      <c r="E160" t="s">
        <v>29</v>
      </c>
      <c r="F160" t="s">
        <v>30</v>
      </c>
      <c r="G160" t="s">
        <v>65</v>
      </c>
      <c r="H160" t="s">
        <v>32</v>
      </c>
      <c r="I160" t="s">
        <v>33</v>
      </c>
      <c r="J160">
        <v>98.4</v>
      </c>
      <c r="K160">
        <v>176.2</v>
      </c>
      <c r="L160">
        <v>65.599999999999994</v>
      </c>
      <c r="M160">
        <v>52</v>
      </c>
      <c r="N160">
        <v>2536</v>
      </c>
      <c r="O160" t="s">
        <v>43</v>
      </c>
      <c r="P160" t="s">
        <v>35</v>
      </c>
      <c r="Q160">
        <v>146</v>
      </c>
      <c r="R160" t="s">
        <v>36</v>
      </c>
      <c r="S160">
        <v>3.62</v>
      </c>
      <c r="T160">
        <v>3.5</v>
      </c>
      <c r="U160">
        <v>9.3000000000000007</v>
      </c>
      <c r="V160">
        <v>116</v>
      </c>
      <c r="W160">
        <v>4800</v>
      </c>
      <c r="X160">
        <v>24</v>
      </c>
      <c r="Y160">
        <v>30</v>
      </c>
      <c r="Z160">
        <v>9639</v>
      </c>
    </row>
    <row r="161" spans="1:26" x14ac:dyDescent="0.3">
      <c r="A161">
        <v>2</v>
      </c>
      <c r="B161">
        <v>134</v>
      </c>
      <c r="C161" t="s">
        <v>78</v>
      </c>
      <c r="D161" t="s">
        <v>28</v>
      </c>
      <c r="E161" t="s">
        <v>29</v>
      </c>
      <c r="F161" t="s">
        <v>30</v>
      </c>
      <c r="G161" t="s">
        <v>37</v>
      </c>
      <c r="H161" t="s">
        <v>32</v>
      </c>
      <c r="I161" t="s">
        <v>33</v>
      </c>
      <c r="J161">
        <v>98.4</v>
      </c>
      <c r="K161">
        <v>176.2</v>
      </c>
      <c r="L161">
        <v>65.599999999999994</v>
      </c>
      <c r="M161">
        <v>52</v>
      </c>
      <c r="N161">
        <v>2551</v>
      </c>
      <c r="O161" t="s">
        <v>43</v>
      </c>
      <c r="P161" t="s">
        <v>35</v>
      </c>
      <c r="Q161">
        <v>146</v>
      </c>
      <c r="R161" t="s">
        <v>36</v>
      </c>
      <c r="S161">
        <v>3.62</v>
      </c>
      <c r="T161">
        <v>3.5</v>
      </c>
      <c r="U161">
        <v>9.3000000000000007</v>
      </c>
      <c r="V161">
        <v>116</v>
      </c>
      <c r="W161">
        <v>4800</v>
      </c>
      <c r="X161">
        <v>24</v>
      </c>
      <c r="Y161">
        <v>30</v>
      </c>
      <c r="Z161">
        <v>9989</v>
      </c>
    </row>
    <row r="162" spans="1:26" x14ac:dyDescent="0.3">
      <c r="A162">
        <v>2</v>
      </c>
      <c r="B162">
        <v>134</v>
      </c>
      <c r="C162" t="s">
        <v>78</v>
      </c>
      <c r="D162" t="s">
        <v>28</v>
      </c>
      <c r="E162" t="s">
        <v>29</v>
      </c>
      <c r="F162" t="s">
        <v>30</v>
      </c>
      <c r="G162" t="s">
        <v>65</v>
      </c>
      <c r="H162" t="s">
        <v>32</v>
      </c>
      <c r="I162" t="s">
        <v>33</v>
      </c>
      <c r="J162">
        <v>98.4</v>
      </c>
      <c r="K162">
        <v>176.2</v>
      </c>
      <c r="L162">
        <v>65.599999999999994</v>
      </c>
      <c r="M162">
        <v>52</v>
      </c>
      <c r="N162">
        <v>2679</v>
      </c>
      <c r="O162" t="s">
        <v>43</v>
      </c>
      <c r="P162" t="s">
        <v>35</v>
      </c>
      <c r="Q162">
        <v>146</v>
      </c>
      <c r="R162" t="s">
        <v>36</v>
      </c>
      <c r="S162">
        <v>3.62</v>
      </c>
      <c r="T162">
        <v>3.5</v>
      </c>
      <c r="U162">
        <v>9.3000000000000007</v>
      </c>
      <c r="V162">
        <v>116</v>
      </c>
      <c r="W162">
        <v>4800</v>
      </c>
      <c r="X162">
        <v>24</v>
      </c>
      <c r="Y162">
        <v>30</v>
      </c>
      <c r="Z162">
        <v>11199</v>
      </c>
    </row>
    <row r="163" spans="1:26" x14ac:dyDescent="0.3">
      <c r="A163">
        <v>2</v>
      </c>
      <c r="B163">
        <v>134</v>
      </c>
      <c r="C163" t="s">
        <v>78</v>
      </c>
      <c r="D163" t="s">
        <v>28</v>
      </c>
      <c r="E163" t="s">
        <v>29</v>
      </c>
      <c r="F163" t="s">
        <v>30</v>
      </c>
      <c r="G163" t="s">
        <v>37</v>
      </c>
      <c r="H163" t="s">
        <v>32</v>
      </c>
      <c r="I163" t="s">
        <v>33</v>
      </c>
      <c r="J163">
        <v>98.4</v>
      </c>
      <c r="K163">
        <v>176.2</v>
      </c>
      <c r="L163">
        <v>65.599999999999994</v>
      </c>
      <c r="M163">
        <v>52</v>
      </c>
      <c r="N163">
        <v>2714</v>
      </c>
      <c r="O163" t="s">
        <v>43</v>
      </c>
      <c r="P163" t="s">
        <v>35</v>
      </c>
      <c r="Q163">
        <v>146</v>
      </c>
      <c r="R163" t="s">
        <v>36</v>
      </c>
      <c r="S163">
        <v>3.62</v>
      </c>
      <c r="T163">
        <v>3.5</v>
      </c>
      <c r="U163">
        <v>9.3000000000000007</v>
      </c>
      <c r="V163">
        <v>116</v>
      </c>
      <c r="W163">
        <v>4800</v>
      </c>
      <c r="X163">
        <v>24</v>
      </c>
      <c r="Y163">
        <v>30</v>
      </c>
      <c r="Z163">
        <v>11549</v>
      </c>
    </row>
    <row r="164" spans="1:26" x14ac:dyDescent="0.3">
      <c r="A164">
        <v>2</v>
      </c>
      <c r="B164">
        <v>134</v>
      </c>
      <c r="C164" t="s">
        <v>78</v>
      </c>
      <c r="D164" t="s">
        <v>28</v>
      </c>
      <c r="E164" t="s">
        <v>29</v>
      </c>
      <c r="F164" t="s">
        <v>30</v>
      </c>
      <c r="G164" t="s">
        <v>31</v>
      </c>
      <c r="H164" t="s">
        <v>32</v>
      </c>
      <c r="I164" t="s">
        <v>33</v>
      </c>
      <c r="J164">
        <v>98.4</v>
      </c>
      <c r="K164">
        <v>176.2</v>
      </c>
      <c r="L164">
        <v>65.599999999999994</v>
      </c>
      <c r="M164">
        <v>53</v>
      </c>
      <c r="N164">
        <v>2975</v>
      </c>
      <c r="O164" t="s">
        <v>43</v>
      </c>
      <c r="P164" t="s">
        <v>35</v>
      </c>
      <c r="Q164">
        <v>146</v>
      </c>
      <c r="R164" t="s">
        <v>36</v>
      </c>
      <c r="S164">
        <v>3.62</v>
      </c>
      <c r="T164">
        <v>3.5</v>
      </c>
      <c r="U164">
        <v>9.3000000000000007</v>
      </c>
      <c r="V164">
        <v>116</v>
      </c>
      <c r="W164">
        <v>4800</v>
      </c>
      <c r="X164">
        <v>24</v>
      </c>
      <c r="Y164">
        <v>30</v>
      </c>
      <c r="Z164">
        <v>17669</v>
      </c>
    </row>
    <row r="165" spans="1:26" x14ac:dyDescent="0.3">
      <c r="A165">
        <v>-1</v>
      </c>
      <c r="B165">
        <v>65</v>
      </c>
      <c r="C165" t="s">
        <v>78</v>
      </c>
      <c r="D165" t="s">
        <v>28</v>
      </c>
      <c r="E165" t="s">
        <v>29</v>
      </c>
      <c r="F165" t="s">
        <v>35</v>
      </c>
      <c r="G165" t="s">
        <v>41</v>
      </c>
      <c r="H165" t="s">
        <v>42</v>
      </c>
      <c r="I165" t="s">
        <v>33</v>
      </c>
      <c r="J165">
        <v>102.4</v>
      </c>
      <c r="K165">
        <v>175.6</v>
      </c>
      <c r="L165">
        <v>66.5</v>
      </c>
      <c r="M165">
        <v>54.9</v>
      </c>
      <c r="N165">
        <v>2326</v>
      </c>
      <c r="O165" t="s">
        <v>43</v>
      </c>
      <c r="P165" t="s">
        <v>35</v>
      </c>
      <c r="Q165">
        <v>122</v>
      </c>
      <c r="R165" t="s">
        <v>36</v>
      </c>
      <c r="S165">
        <v>3.31</v>
      </c>
      <c r="T165">
        <v>3.54</v>
      </c>
      <c r="U165">
        <v>8.6999999999999993</v>
      </c>
      <c r="V165">
        <v>92</v>
      </c>
      <c r="W165">
        <v>4200</v>
      </c>
      <c r="X165">
        <v>29</v>
      </c>
      <c r="Y165">
        <v>34</v>
      </c>
      <c r="Z165">
        <v>8948</v>
      </c>
    </row>
    <row r="166" spans="1:26" x14ac:dyDescent="0.3">
      <c r="A166">
        <v>-1</v>
      </c>
      <c r="B166">
        <v>65</v>
      </c>
      <c r="C166" t="s">
        <v>78</v>
      </c>
      <c r="D166" t="s">
        <v>62</v>
      </c>
      <c r="E166" t="s">
        <v>47</v>
      </c>
      <c r="F166" t="s">
        <v>35</v>
      </c>
      <c r="G166" t="s">
        <v>41</v>
      </c>
      <c r="H166" t="s">
        <v>42</v>
      </c>
      <c r="I166" t="s">
        <v>33</v>
      </c>
      <c r="J166">
        <v>102.4</v>
      </c>
      <c r="K166">
        <v>175.6</v>
      </c>
      <c r="L166">
        <v>66.5</v>
      </c>
      <c r="M166">
        <v>54.9</v>
      </c>
      <c r="N166">
        <v>2480</v>
      </c>
      <c r="O166" t="s">
        <v>43</v>
      </c>
      <c r="P166" t="s">
        <v>35</v>
      </c>
      <c r="Q166">
        <v>110</v>
      </c>
      <c r="R166" t="s">
        <v>63</v>
      </c>
      <c r="S166">
        <v>3.27</v>
      </c>
      <c r="T166">
        <v>3.35</v>
      </c>
      <c r="U166">
        <v>22.5</v>
      </c>
      <c r="V166">
        <v>73</v>
      </c>
      <c r="W166">
        <v>4500</v>
      </c>
      <c r="X166">
        <v>30</v>
      </c>
      <c r="Y166">
        <v>33</v>
      </c>
      <c r="Z166">
        <v>10698</v>
      </c>
    </row>
    <row r="167" spans="1:26" x14ac:dyDescent="0.3">
      <c r="A167">
        <v>-1</v>
      </c>
      <c r="B167">
        <v>65</v>
      </c>
      <c r="C167" t="s">
        <v>78</v>
      </c>
      <c r="D167" t="s">
        <v>28</v>
      </c>
      <c r="E167" t="s">
        <v>29</v>
      </c>
      <c r="F167" t="s">
        <v>35</v>
      </c>
      <c r="G167" t="s">
        <v>37</v>
      </c>
      <c r="H167" t="s">
        <v>42</v>
      </c>
      <c r="I167" t="s">
        <v>33</v>
      </c>
      <c r="J167">
        <v>102.4</v>
      </c>
      <c r="K167">
        <v>175.6</v>
      </c>
      <c r="L167">
        <v>66.5</v>
      </c>
      <c r="M167">
        <v>53.9</v>
      </c>
      <c r="N167">
        <v>2414</v>
      </c>
      <c r="O167" t="s">
        <v>43</v>
      </c>
      <c r="P167" t="s">
        <v>35</v>
      </c>
      <c r="Q167">
        <v>122</v>
      </c>
      <c r="R167" t="s">
        <v>36</v>
      </c>
      <c r="S167">
        <v>3.31</v>
      </c>
      <c r="T167">
        <v>3.54</v>
      </c>
      <c r="U167">
        <v>8.6999999999999993</v>
      </c>
      <c r="V167">
        <v>92</v>
      </c>
      <c r="W167">
        <v>4200</v>
      </c>
      <c r="X167">
        <v>27</v>
      </c>
      <c r="Y167">
        <v>32</v>
      </c>
      <c r="Z167">
        <v>9988</v>
      </c>
    </row>
    <row r="168" spans="1:26" x14ac:dyDescent="0.3">
      <c r="A168">
        <v>-1</v>
      </c>
      <c r="B168">
        <v>65</v>
      </c>
      <c r="C168" t="s">
        <v>78</v>
      </c>
      <c r="D168" t="s">
        <v>28</v>
      </c>
      <c r="E168" t="s">
        <v>29</v>
      </c>
      <c r="F168" t="s">
        <v>35</v>
      </c>
      <c r="G168" t="s">
        <v>41</v>
      </c>
      <c r="H168" t="s">
        <v>42</v>
      </c>
      <c r="I168" t="s">
        <v>33</v>
      </c>
      <c r="J168">
        <v>102.4</v>
      </c>
      <c r="K168">
        <v>175.6</v>
      </c>
      <c r="L168">
        <v>66.5</v>
      </c>
      <c r="M168">
        <v>54.9</v>
      </c>
      <c r="N168">
        <v>2414</v>
      </c>
      <c r="O168" t="s">
        <v>43</v>
      </c>
      <c r="P168" t="s">
        <v>35</v>
      </c>
      <c r="Q168">
        <v>122</v>
      </c>
      <c r="R168" t="s">
        <v>36</v>
      </c>
      <c r="S168">
        <v>3.31</v>
      </c>
      <c r="T168">
        <v>3.54</v>
      </c>
      <c r="U168">
        <v>8.6999999999999993</v>
      </c>
      <c r="V168">
        <v>92</v>
      </c>
      <c r="W168">
        <v>4200</v>
      </c>
      <c r="X168">
        <v>27</v>
      </c>
      <c r="Y168">
        <v>32</v>
      </c>
      <c r="Z168">
        <v>10898</v>
      </c>
    </row>
    <row r="169" spans="1:26" x14ac:dyDescent="0.3">
      <c r="A169">
        <v>-1</v>
      </c>
      <c r="B169">
        <v>65</v>
      </c>
      <c r="C169" t="s">
        <v>78</v>
      </c>
      <c r="D169" t="s">
        <v>28</v>
      </c>
      <c r="E169" t="s">
        <v>29</v>
      </c>
      <c r="F169" t="s">
        <v>35</v>
      </c>
      <c r="G169" t="s">
        <v>37</v>
      </c>
      <c r="H169" t="s">
        <v>42</v>
      </c>
      <c r="I169" t="s">
        <v>33</v>
      </c>
      <c r="J169">
        <v>102.4</v>
      </c>
      <c r="K169">
        <v>175.6</v>
      </c>
      <c r="L169">
        <v>66.5</v>
      </c>
      <c r="M169">
        <v>53.9</v>
      </c>
      <c r="N169">
        <v>2458</v>
      </c>
      <c r="O169" t="s">
        <v>43</v>
      </c>
      <c r="P169" t="s">
        <v>35</v>
      </c>
      <c r="Q169">
        <v>122</v>
      </c>
      <c r="R169" t="s">
        <v>36</v>
      </c>
      <c r="S169">
        <v>3.31</v>
      </c>
      <c r="T169">
        <v>3.54</v>
      </c>
      <c r="U169">
        <v>8.6999999999999993</v>
      </c>
      <c r="V169">
        <v>92</v>
      </c>
      <c r="W169">
        <v>4200</v>
      </c>
      <c r="X169">
        <v>27</v>
      </c>
      <c r="Y169">
        <v>32</v>
      </c>
      <c r="Z169">
        <v>11248</v>
      </c>
    </row>
    <row r="170" spans="1:26" x14ac:dyDescent="0.3">
      <c r="A170">
        <v>3</v>
      </c>
      <c r="B170">
        <v>197</v>
      </c>
      <c r="C170" t="s">
        <v>78</v>
      </c>
      <c r="D170" t="s">
        <v>28</v>
      </c>
      <c r="E170" t="s">
        <v>29</v>
      </c>
      <c r="F170" t="s">
        <v>30</v>
      </c>
      <c r="G170" t="s">
        <v>37</v>
      </c>
      <c r="H170" t="s">
        <v>32</v>
      </c>
      <c r="I170" t="s">
        <v>33</v>
      </c>
      <c r="J170">
        <v>102.9</v>
      </c>
      <c r="K170">
        <v>183.5</v>
      </c>
      <c r="L170">
        <v>67.7</v>
      </c>
      <c r="M170">
        <v>52</v>
      </c>
      <c r="N170">
        <v>2976</v>
      </c>
      <c r="O170" t="s">
        <v>34</v>
      </c>
      <c r="P170" t="s">
        <v>39</v>
      </c>
      <c r="Q170">
        <v>171</v>
      </c>
      <c r="R170" t="s">
        <v>36</v>
      </c>
      <c r="S170">
        <v>3.27</v>
      </c>
      <c r="T170">
        <v>3.35</v>
      </c>
      <c r="U170">
        <v>9.3000000000000007</v>
      </c>
      <c r="V170">
        <v>161</v>
      </c>
      <c r="W170">
        <v>5200</v>
      </c>
      <c r="X170">
        <v>20</v>
      </c>
      <c r="Y170">
        <v>24</v>
      </c>
      <c r="Z170">
        <v>16558</v>
      </c>
    </row>
    <row r="171" spans="1:26" x14ac:dyDescent="0.3">
      <c r="A171">
        <v>3</v>
      </c>
      <c r="B171">
        <v>197</v>
      </c>
      <c r="C171" t="s">
        <v>78</v>
      </c>
      <c r="D171" t="s">
        <v>28</v>
      </c>
      <c r="E171" t="s">
        <v>29</v>
      </c>
      <c r="F171" t="s">
        <v>30</v>
      </c>
      <c r="G171" t="s">
        <v>37</v>
      </c>
      <c r="H171" t="s">
        <v>32</v>
      </c>
      <c r="I171" t="s">
        <v>33</v>
      </c>
      <c r="J171">
        <v>102.9</v>
      </c>
      <c r="K171">
        <v>183.5</v>
      </c>
      <c r="L171">
        <v>67.7</v>
      </c>
      <c r="M171">
        <v>52</v>
      </c>
      <c r="N171">
        <v>3016</v>
      </c>
      <c r="O171" t="s">
        <v>34</v>
      </c>
      <c r="P171" t="s">
        <v>39</v>
      </c>
      <c r="Q171">
        <v>171</v>
      </c>
      <c r="R171" t="s">
        <v>36</v>
      </c>
      <c r="S171">
        <v>3.27</v>
      </c>
      <c r="T171">
        <v>3.35</v>
      </c>
      <c r="U171">
        <v>9.3000000000000007</v>
      </c>
      <c r="V171">
        <v>161</v>
      </c>
      <c r="W171">
        <v>5200</v>
      </c>
      <c r="X171">
        <v>19</v>
      </c>
      <c r="Y171">
        <v>24</v>
      </c>
      <c r="Z171">
        <v>15998</v>
      </c>
    </row>
    <row r="172" spans="1:26" x14ac:dyDescent="0.3">
      <c r="A172">
        <v>-1</v>
      </c>
      <c r="B172">
        <v>90</v>
      </c>
      <c r="C172" t="s">
        <v>78</v>
      </c>
      <c r="D172" t="s">
        <v>28</v>
      </c>
      <c r="E172" t="s">
        <v>29</v>
      </c>
      <c r="F172" t="s">
        <v>35</v>
      </c>
      <c r="G172" t="s">
        <v>41</v>
      </c>
      <c r="H172" t="s">
        <v>32</v>
      </c>
      <c r="I172" t="s">
        <v>33</v>
      </c>
      <c r="J172">
        <v>104.5</v>
      </c>
      <c r="K172">
        <v>187.8</v>
      </c>
      <c r="L172">
        <v>66.5</v>
      </c>
      <c r="M172">
        <v>54.1</v>
      </c>
      <c r="N172">
        <v>3131</v>
      </c>
      <c r="O172" t="s">
        <v>34</v>
      </c>
      <c r="P172" t="s">
        <v>39</v>
      </c>
      <c r="Q172">
        <v>171</v>
      </c>
      <c r="R172" t="s">
        <v>36</v>
      </c>
      <c r="S172">
        <v>3.27</v>
      </c>
      <c r="T172">
        <v>3.35</v>
      </c>
      <c r="U172">
        <v>9.1999999999999993</v>
      </c>
      <c r="V172">
        <v>156</v>
      </c>
      <c r="W172">
        <v>5200</v>
      </c>
      <c r="X172">
        <v>20</v>
      </c>
      <c r="Y172">
        <v>24</v>
      </c>
      <c r="Z172">
        <v>15690</v>
      </c>
    </row>
    <row r="173" spans="1:26" x14ac:dyDescent="0.3">
      <c r="A173">
        <v>-1</v>
      </c>
      <c r="B173" t="s">
        <v>26</v>
      </c>
      <c r="C173" t="s">
        <v>78</v>
      </c>
      <c r="D173" t="s">
        <v>28</v>
      </c>
      <c r="E173" t="s">
        <v>29</v>
      </c>
      <c r="F173" t="s">
        <v>35</v>
      </c>
      <c r="G173" t="s">
        <v>46</v>
      </c>
      <c r="H173" t="s">
        <v>32</v>
      </c>
      <c r="I173" t="s">
        <v>33</v>
      </c>
      <c r="J173">
        <v>104.5</v>
      </c>
      <c r="K173">
        <v>187.8</v>
      </c>
      <c r="L173">
        <v>66.5</v>
      </c>
      <c r="M173">
        <v>54.1</v>
      </c>
      <c r="N173">
        <v>3151</v>
      </c>
      <c r="O173" t="s">
        <v>34</v>
      </c>
      <c r="P173" t="s">
        <v>39</v>
      </c>
      <c r="Q173">
        <v>161</v>
      </c>
      <c r="R173" t="s">
        <v>36</v>
      </c>
      <c r="S173">
        <v>3.27</v>
      </c>
      <c r="T173">
        <v>3.35</v>
      </c>
      <c r="U173">
        <v>9.1999999999999993</v>
      </c>
      <c r="V173">
        <v>156</v>
      </c>
      <c r="W173">
        <v>5200</v>
      </c>
      <c r="X173">
        <v>19</v>
      </c>
      <c r="Y173">
        <v>24</v>
      </c>
      <c r="Z173">
        <v>15750</v>
      </c>
    </row>
    <row r="174" spans="1:26" x14ac:dyDescent="0.3">
      <c r="A174">
        <v>2</v>
      </c>
      <c r="B174">
        <v>122</v>
      </c>
      <c r="C174" t="s">
        <v>79</v>
      </c>
      <c r="D174" t="s">
        <v>62</v>
      </c>
      <c r="E174" t="s">
        <v>29</v>
      </c>
      <c r="F174" t="s">
        <v>30</v>
      </c>
      <c r="G174" t="s">
        <v>41</v>
      </c>
      <c r="H174" t="s">
        <v>42</v>
      </c>
      <c r="I174" t="s">
        <v>33</v>
      </c>
      <c r="J174">
        <v>97.3</v>
      </c>
      <c r="K174">
        <v>171.7</v>
      </c>
      <c r="L174">
        <v>65.5</v>
      </c>
      <c r="M174">
        <v>55.7</v>
      </c>
      <c r="N174">
        <v>2261</v>
      </c>
      <c r="O174" t="s">
        <v>43</v>
      </c>
      <c r="P174" t="s">
        <v>35</v>
      </c>
      <c r="Q174">
        <v>97</v>
      </c>
      <c r="R174" t="s">
        <v>63</v>
      </c>
      <c r="S174">
        <v>3.01</v>
      </c>
      <c r="T174">
        <v>3.4</v>
      </c>
      <c r="U174">
        <v>23</v>
      </c>
      <c r="V174">
        <v>52</v>
      </c>
      <c r="W174">
        <v>4800</v>
      </c>
      <c r="X174">
        <v>37</v>
      </c>
      <c r="Y174">
        <v>46</v>
      </c>
      <c r="Z174">
        <v>7775</v>
      </c>
    </row>
    <row r="175" spans="1:26" x14ac:dyDescent="0.3">
      <c r="A175">
        <v>2</v>
      </c>
      <c r="B175">
        <v>122</v>
      </c>
      <c r="C175" t="s">
        <v>79</v>
      </c>
      <c r="D175" t="s">
        <v>28</v>
      </c>
      <c r="E175" t="s">
        <v>29</v>
      </c>
      <c r="F175" t="s">
        <v>30</v>
      </c>
      <c r="G175" t="s">
        <v>41</v>
      </c>
      <c r="H175" t="s">
        <v>42</v>
      </c>
      <c r="I175" t="s">
        <v>33</v>
      </c>
      <c r="J175">
        <v>97.3</v>
      </c>
      <c r="K175">
        <v>171.7</v>
      </c>
      <c r="L175">
        <v>65.5</v>
      </c>
      <c r="M175">
        <v>55.7</v>
      </c>
      <c r="N175">
        <v>2209</v>
      </c>
      <c r="O175" t="s">
        <v>43</v>
      </c>
      <c r="P175" t="s">
        <v>35</v>
      </c>
      <c r="Q175">
        <v>109</v>
      </c>
      <c r="R175" t="s">
        <v>36</v>
      </c>
      <c r="S175">
        <v>3.19</v>
      </c>
      <c r="T175">
        <v>3.4</v>
      </c>
      <c r="U175">
        <v>9</v>
      </c>
      <c r="V175">
        <v>85</v>
      </c>
      <c r="W175">
        <v>5250</v>
      </c>
      <c r="X175">
        <v>27</v>
      </c>
      <c r="Y175">
        <v>34</v>
      </c>
      <c r="Z175">
        <v>7975</v>
      </c>
    </row>
    <row r="176" spans="1:26" x14ac:dyDescent="0.3">
      <c r="A176">
        <v>2</v>
      </c>
      <c r="B176">
        <v>94</v>
      </c>
      <c r="C176" t="s">
        <v>79</v>
      </c>
      <c r="D176" t="s">
        <v>62</v>
      </c>
      <c r="E176" t="s">
        <v>29</v>
      </c>
      <c r="F176" t="s">
        <v>35</v>
      </c>
      <c r="G176" t="s">
        <v>41</v>
      </c>
      <c r="H176" t="s">
        <v>42</v>
      </c>
      <c r="I176" t="s">
        <v>33</v>
      </c>
      <c r="J176">
        <v>97.3</v>
      </c>
      <c r="K176">
        <v>171.7</v>
      </c>
      <c r="L176">
        <v>65.5</v>
      </c>
      <c r="M176">
        <v>55.7</v>
      </c>
      <c r="N176">
        <v>2264</v>
      </c>
      <c r="O176" t="s">
        <v>43</v>
      </c>
      <c r="P176" t="s">
        <v>35</v>
      </c>
      <c r="Q176">
        <v>97</v>
      </c>
      <c r="R176" t="s">
        <v>63</v>
      </c>
      <c r="S176">
        <v>3.01</v>
      </c>
      <c r="T176">
        <v>3.4</v>
      </c>
      <c r="U176">
        <v>23</v>
      </c>
      <c r="V176">
        <v>52</v>
      </c>
      <c r="W176">
        <v>4800</v>
      </c>
      <c r="X176">
        <v>37</v>
      </c>
      <c r="Y176">
        <v>46</v>
      </c>
      <c r="Z176">
        <v>7995</v>
      </c>
    </row>
    <row r="177" spans="1:26" x14ac:dyDescent="0.3">
      <c r="A177">
        <v>2</v>
      </c>
      <c r="B177">
        <v>94</v>
      </c>
      <c r="C177" t="s">
        <v>79</v>
      </c>
      <c r="D177" t="s">
        <v>28</v>
      </c>
      <c r="E177" t="s">
        <v>29</v>
      </c>
      <c r="F177" t="s">
        <v>35</v>
      </c>
      <c r="G177" t="s">
        <v>41</v>
      </c>
      <c r="H177" t="s">
        <v>42</v>
      </c>
      <c r="I177" t="s">
        <v>33</v>
      </c>
      <c r="J177">
        <v>97.3</v>
      </c>
      <c r="K177">
        <v>171.7</v>
      </c>
      <c r="L177">
        <v>65.5</v>
      </c>
      <c r="M177">
        <v>55.7</v>
      </c>
      <c r="N177">
        <v>2212</v>
      </c>
      <c r="O177" t="s">
        <v>43</v>
      </c>
      <c r="P177" t="s">
        <v>35</v>
      </c>
      <c r="Q177">
        <v>109</v>
      </c>
      <c r="R177" t="s">
        <v>36</v>
      </c>
      <c r="S177">
        <v>3.19</v>
      </c>
      <c r="T177">
        <v>3.4</v>
      </c>
      <c r="U177">
        <v>9</v>
      </c>
      <c r="V177">
        <v>85</v>
      </c>
      <c r="W177">
        <v>5250</v>
      </c>
      <c r="X177">
        <v>27</v>
      </c>
      <c r="Y177">
        <v>34</v>
      </c>
      <c r="Z177">
        <v>8195</v>
      </c>
    </row>
    <row r="178" spans="1:26" x14ac:dyDescent="0.3">
      <c r="A178">
        <v>2</v>
      </c>
      <c r="B178">
        <v>94</v>
      </c>
      <c r="C178" t="s">
        <v>79</v>
      </c>
      <c r="D178" t="s">
        <v>28</v>
      </c>
      <c r="E178" t="s">
        <v>29</v>
      </c>
      <c r="F178" t="s">
        <v>35</v>
      </c>
      <c r="G178" t="s">
        <v>41</v>
      </c>
      <c r="H178" t="s">
        <v>42</v>
      </c>
      <c r="I178" t="s">
        <v>33</v>
      </c>
      <c r="J178">
        <v>97.3</v>
      </c>
      <c r="K178">
        <v>171.7</v>
      </c>
      <c r="L178">
        <v>65.5</v>
      </c>
      <c r="M178">
        <v>55.7</v>
      </c>
      <c r="N178">
        <v>2275</v>
      </c>
      <c r="O178" t="s">
        <v>43</v>
      </c>
      <c r="P178" t="s">
        <v>35</v>
      </c>
      <c r="Q178">
        <v>109</v>
      </c>
      <c r="R178" t="s">
        <v>36</v>
      </c>
      <c r="S178">
        <v>3.19</v>
      </c>
      <c r="T178">
        <v>3.4</v>
      </c>
      <c r="U178">
        <v>9</v>
      </c>
      <c r="V178">
        <v>85</v>
      </c>
      <c r="W178">
        <v>5250</v>
      </c>
      <c r="X178">
        <v>27</v>
      </c>
      <c r="Y178">
        <v>34</v>
      </c>
      <c r="Z178">
        <v>8495</v>
      </c>
    </row>
    <row r="179" spans="1:26" x14ac:dyDescent="0.3">
      <c r="A179">
        <v>2</v>
      </c>
      <c r="B179">
        <v>94</v>
      </c>
      <c r="C179" t="s">
        <v>79</v>
      </c>
      <c r="D179" t="s">
        <v>62</v>
      </c>
      <c r="E179" t="s">
        <v>47</v>
      </c>
      <c r="F179" t="s">
        <v>35</v>
      </c>
      <c r="G179" t="s">
        <v>41</v>
      </c>
      <c r="H179" t="s">
        <v>42</v>
      </c>
      <c r="I179" t="s">
        <v>33</v>
      </c>
      <c r="J179">
        <v>97.3</v>
      </c>
      <c r="K179">
        <v>171.7</v>
      </c>
      <c r="L179">
        <v>65.5</v>
      </c>
      <c r="M179">
        <v>55.7</v>
      </c>
      <c r="N179">
        <v>2319</v>
      </c>
      <c r="O179" t="s">
        <v>43</v>
      </c>
      <c r="P179" t="s">
        <v>35</v>
      </c>
      <c r="Q179">
        <v>97</v>
      </c>
      <c r="R179" t="s">
        <v>63</v>
      </c>
      <c r="S179">
        <v>3.01</v>
      </c>
      <c r="T179">
        <v>3.4</v>
      </c>
      <c r="U179">
        <v>23</v>
      </c>
      <c r="V179">
        <v>68</v>
      </c>
      <c r="W179">
        <v>4500</v>
      </c>
      <c r="X179">
        <v>37</v>
      </c>
      <c r="Y179">
        <v>42</v>
      </c>
      <c r="Z179">
        <v>9495</v>
      </c>
    </row>
    <row r="180" spans="1:26" x14ac:dyDescent="0.3">
      <c r="A180">
        <v>2</v>
      </c>
      <c r="B180">
        <v>94</v>
      </c>
      <c r="C180" t="s">
        <v>79</v>
      </c>
      <c r="D180" t="s">
        <v>28</v>
      </c>
      <c r="E180" t="s">
        <v>29</v>
      </c>
      <c r="F180" t="s">
        <v>35</v>
      </c>
      <c r="G180" t="s">
        <v>41</v>
      </c>
      <c r="H180" t="s">
        <v>42</v>
      </c>
      <c r="I180" t="s">
        <v>33</v>
      </c>
      <c r="J180">
        <v>97.3</v>
      </c>
      <c r="K180">
        <v>171.7</v>
      </c>
      <c r="L180">
        <v>65.5</v>
      </c>
      <c r="M180">
        <v>55.7</v>
      </c>
      <c r="N180">
        <v>2300</v>
      </c>
      <c r="O180" t="s">
        <v>43</v>
      </c>
      <c r="P180" t="s">
        <v>35</v>
      </c>
      <c r="Q180">
        <v>109</v>
      </c>
      <c r="R180" t="s">
        <v>36</v>
      </c>
      <c r="S180">
        <v>3.19</v>
      </c>
      <c r="T180">
        <v>3.4</v>
      </c>
      <c r="U180">
        <v>10</v>
      </c>
      <c r="V180">
        <v>100</v>
      </c>
      <c r="W180">
        <v>5500</v>
      </c>
      <c r="X180">
        <v>26</v>
      </c>
      <c r="Y180">
        <v>32</v>
      </c>
      <c r="Z180">
        <v>9995</v>
      </c>
    </row>
    <row r="181" spans="1:26" x14ac:dyDescent="0.3">
      <c r="A181">
        <v>3</v>
      </c>
      <c r="B181" t="s">
        <v>26</v>
      </c>
      <c r="C181" t="s">
        <v>79</v>
      </c>
      <c r="D181" t="s">
        <v>28</v>
      </c>
      <c r="E181" t="s">
        <v>29</v>
      </c>
      <c r="F181" t="s">
        <v>30</v>
      </c>
      <c r="G181" t="s">
        <v>31</v>
      </c>
      <c r="H181" t="s">
        <v>42</v>
      </c>
      <c r="I181" t="s">
        <v>33</v>
      </c>
      <c r="J181">
        <v>94.5</v>
      </c>
      <c r="K181">
        <v>159.30000000000001</v>
      </c>
      <c r="L181">
        <v>64.2</v>
      </c>
      <c r="M181">
        <v>55.6</v>
      </c>
      <c r="N181">
        <v>2254</v>
      </c>
      <c r="O181" t="s">
        <v>43</v>
      </c>
      <c r="P181" t="s">
        <v>35</v>
      </c>
      <c r="Q181">
        <v>109</v>
      </c>
      <c r="R181" t="s">
        <v>36</v>
      </c>
      <c r="S181">
        <v>3.19</v>
      </c>
      <c r="T181">
        <v>3.4</v>
      </c>
      <c r="U181">
        <v>8.5</v>
      </c>
      <c r="V181">
        <v>90</v>
      </c>
      <c r="W181">
        <v>5500</v>
      </c>
      <c r="X181">
        <v>24</v>
      </c>
      <c r="Y181">
        <v>29</v>
      </c>
      <c r="Z181">
        <v>11595</v>
      </c>
    </row>
    <row r="182" spans="1:26" x14ac:dyDescent="0.3">
      <c r="A182">
        <v>3</v>
      </c>
      <c r="B182">
        <v>256</v>
      </c>
      <c r="C182" t="s">
        <v>79</v>
      </c>
      <c r="D182" t="s">
        <v>28</v>
      </c>
      <c r="E182" t="s">
        <v>29</v>
      </c>
      <c r="F182" t="s">
        <v>30</v>
      </c>
      <c r="G182" t="s">
        <v>37</v>
      </c>
      <c r="H182" t="s">
        <v>42</v>
      </c>
      <c r="I182" t="s">
        <v>33</v>
      </c>
      <c r="J182">
        <v>94.5</v>
      </c>
      <c r="K182">
        <v>165.7</v>
      </c>
      <c r="L182">
        <v>64</v>
      </c>
      <c r="M182">
        <v>51.4</v>
      </c>
      <c r="N182">
        <v>2221</v>
      </c>
      <c r="O182" t="s">
        <v>43</v>
      </c>
      <c r="P182" t="s">
        <v>35</v>
      </c>
      <c r="Q182">
        <v>109</v>
      </c>
      <c r="R182" t="s">
        <v>36</v>
      </c>
      <c r="S182">
        <v>3.19</v>
      </c>
      <c r="T182">
        <v>3.4</v>
      </c>
      <c r="U182">
        <v>8.5</v>
      </c>
      <c r="V182">
        <v>90</v>
      </c>
      <c r="W182">
        <v>5500</v>
      </c>
      <c r="X182">
        <v>24</v>
      </c>
      <c r="Y182">
        <v>29</v>
      </c>
      <c r="Z182">
        <v>9980</v>
      </c>
    </row>
    <row r="183" spans="1:26" x14ac:dyDescent="0.3">
      <c r="A183">
        <v>0</v>
      </c>
      <c r="B183" t="s">
        <v>26</v>
      </c>
      <c r="C183" t="s">
        <v>79</v>
      </c>
      <c r="D183" t="s">
        <v>28</v>
      </c>
      <c r="E183" t="s">
        <v>29</v>
      </c>
      <c r="F183" t="s">
        <v>35</v>
      </c>
      <c r="G183" t="s">
        <v>41</v>
      </c>
      <c r="H183" t="s">
        <v>42</v>
      </c>
      <c r="I183" t="s">
        <v>33</v>
      </c>
      <c r="J183">
        <v>100.4</v>
      </c>
      <c r="K183">
        <v>180.2</v>
      </c>
      <c r="L183">
        <v>66.900000000000006</v>
      </c>
      <c r="M183">
        <v>55.1</v>
      </c>
      <c r="N183">
        <v>2661</v>
      </c>
      <c r="O183" t="s">
        <v>43</v>
      </c>
      <c r="P183" t="s">
        <v>45</v>
      </c>
      <c r="Q183">
        <v>136</v>
      </c>
      <c r="R183" t="s">
        <v>36</v>
      </c>
      <c r="S183">
        <v>3.19</v>
      </c>
      <c r="T183">
        <v>3.4</v>
      </c>
      <c r="U183">
        <v>8.5</v>
      </c>
      <c r="V183">
        <v>110</v>
      </c>
      <c r="W183">
        <v>5500</v>
      </c>
      <c r="X183">
        <v>19</v>
      </c>
      <c r="Y183">
        <v>24</v>
      </c>
      <c r="Z183">
        <v>13295</v>
      </c>
    </row>
    <row r="184" spans="1:26" x14ac:dyDescent="0.3">
      <c r="A184">
        <v>0</v>
      </c>
      <c r="B184" t="s">
        <v>26</v>
      </c>
      <c r="C184" t="s">
        <v>79</v>
      </c>
      <c r="D184" t="s">
        <v>62</v>
      </c>
      <c r="E184" t="s">
        <v>47</v>
      </c>
      <c r="F184" t="s">
        <v>35</v>
      </c>
      <c r="G184" t="s">
        <v>41</v>
      </c>
      <c r="H184" t="s">
        <v>42</v>
      </c>
      <c r="I184" t="s">
        <v>33</v>
      </c>
      <c r="J184">
        <v>100.4</v>
      </c>
      <c r="K184">
        <v>180.2</v>
      </c>
      <c r="L184">
        <v>66.900000000000006</v>
      </c>
      <c r="M184">
        <v>55.1</v>
      </c>
      <c r="N184">
        <v>2579</v>
      </c>
      <c r="O184" t="s">
        <v>43</v>
      </c>
      <c r="P184" t="s">
        <v>35</v>
      </c>
      <c r="Q184">
        <v>97</v>
      </c>
      <c r="R184" t="s">
        <v>63</v>
      </c>
      <c r="S184">
        <v>3.01</v>
      </c>
      <c r="T184">
        <v>3.4</v>
      </c>
      <c r="U184">
        <v>23</v>
      </c>
      <c r="V184">
        <v>68</v>
      </c>
      <c r="W184">
        <v>4500</v>
      </c>
      <c r="X184">
        <v>33</v>
      </c>
      <c r="Y184">
        <v>38</v>
      </c>
      <c r="Z184">
        <v>13845</v>
      </c>
    </row>
    <row r="185" spans="1:26" x14ac:dyDescent="0.3">
      <c r="A185">
        <v>0</v>
      </c>
      <c r="B185" t="s">
        <v>26</v>
      </c>
      <c r="C185" t="s">
        <v>79</v>
      </c>
      <c r="D185" t="s">
        <v>28</v>
      </c>
      <c r="E185" t="s">
        <v>29</v>
      </c>
      <c r="F185" t="s">
        <v>35</v>
      </c>
      <c r="G185" t="s">
        <v>46</v>
      </c>
      <c r="H185" t="s">
        <v>42</v>
      </c>
      <c r="I185" t="s">
        <v>33</v>
      </c>
      <c r="J185">
        <v>100.4</v>
      </c>
      <c r="K185">
        <v>183.1</v>
      </c>
      <c r="L185">
        <v>66.900000000000006</v>
      </c>
      <c r="M185">
        <v>55.1</v>
      </c>
      <c r="N185">
        <v>2563</v>
      </c>
      <c r="O185" t="s">
        <v>43</v>
      </c>
      <c r="P185" t="s">
        <v>35</v>
      </c>
      <c r="Q185">
        <v>109</v>
      </c>
      <c r="R185" t="s">
        <v>36</v>
      </c>
      <c r="S185">
        <v>3.19</v>
      </c>
      <c r="T185">
        <v>3.4</v>
      </c>
      <c r="U185">
        <v>9</v>
      </c>
      <c r="V185">
        <v>88</v>
      </c>
      <c r="W185">
        <v>5500</v>
      </c>
      <c r="X185">
        <v>25</v>
      </c>
      <c r="Y185">
        <v>31</v>
      </c>
      <c r="Z185">
        <v>12290</v>
      </c>
    </row>
    <row r="186" spans="1:26" x14ac:dyDescent="0.3">
      <c r="A186">
        <v>-2</v>
      </c>
      <c r="B186">
        <v>103</v>
      </c>
      <c r="C186" t="s">
        <v>80</v>
      </c>
      <c r="D186" t="s">
        <v>28</v>
      </c>
      <c r="E186" t="s">
        <v>29</v>
      </c>
      <c r="F186" t="s">
        <v>35</v>
      </c>
      <c r="G186" t="s">
        <v>41</v>
      </c>
      <c r="H186" t="s">
        <v>32</v>
      </c>
      <c r="I186" t="s">
        <v>33</v>
      </c>
      <c r="J186">
        <v>104.3</v>
      </c>
      <c r="K186">
        <v>188.8</v>
      </c>
      <c r="L186">
        <v>67.2</v>
      </c>
      <c r="M186">
        <v>56.2</v>
      </c>
      <c r="N186">
        <v>2912</v>
      </c>
      <c r="O186" t="s">
        <v>43</v>
      </c>
      <c r="P186" t="s">
        <v>35</v>
      </c>
      <c r="Q186">
        <v>141</v>
      </c>
      <c r="R186" t="s">
        <v>36</v>
      </c>
      <c r="S186">
        <v>3.78</v>
      </c>
      <c r="T186">
        <v>3.15</v>
      </c>
      <c r="U186">
        <v>9.5</v>
      </c>
      <c r="V186">
        <v>114</v>
      </c>
      <c r="W186">
        <v>5400</v>
      </c>
      <c r="X186">
        <v>23</v>
      </c>
      <c r="Y186">
        <v>28</v>
      </c>
      <c r="Z186">
        <v>12940</v>
      </c>
    </row>
    <row r="187" spans="1:26" x14ac:dyDescent="0.3">
      <c r="A187">
        <v>-1</v>
      </c>
      <c r="B187">
        <v>74</v>
      </c>
      <c r="C187" t="s">
        <v>80</v>
      </c>
      <c r="D187" t="s">
        <v>28</v>
      </c>
      <c r="E187" t="s">
        <v>29</v>
      </c>
      <c r="F187" t="s">
        <v>35</v>
      </c>
      <c r="G187" t="s">
        <v>46</v>
      </c>
      <c r="H187" t="s">
        <v>32</v>
      </c>
      <c r="I187" t="s">
        <v>33</v>
      </c>
      <c r="J187">
        <v>104.3</v>
      </c>
      <c r="K187">
        <v>188.8</v>
      </c>
      <c r="L187">
        <v>67.2</v>
      </c>
      <c r="M187">
        <v>57.5</v>
      </c>
      <c r="N187">
        <v>3034</v>
      </c>
      <c r="O187" t="s">
        <v>43</v>
      </c>
      <c r="P187" t="s">
        <v>35</v>
      </c>
      <c r="Q187">
        <v>141</v>
      </c>
      <c r="R187" t="s">
        <v>36</v>
      </c>
      <c r="S187">
        <v>3.78</v>
      </c>
      <c r="T187">
        <v>3.15</v>
      </c>
      <c r="U187">
        <v>9.5</v>
      </c>
      <c r="V187">
        <v>114</v>
      </c>
      <c r="W187">
        <v>5400</v>
      </c>
      <c r="X187">
        <v>23</v>
      </c>
      <c r="Y187">
        <v>28</v>
      </c>
      <c r="Z187">
        <v>13415</v>
      </c>
    </row>
    <row r="188" spans="1:26" x14ac:dyDescent="0.3">
      <c r="A188">
        <v>-2</v>
      </c>
      <c r="B188">
        <v>103</v>
      </c>
      <c r="C188" t="s">
        <v>80</v>
      </c>
      <c r="D188" t="s">
        <v>28</v>
      </c>
      <c r="E188" t="s">
        <v>29</v>
      </c>
      <c r="F188" t="s">
        <v>35</v>
      </c>
      <c r="G188" t="s">
        <v>41</v>
      </c>
      <c r="H188" t="s">
        <v>32</v>
      </c>
      <c r="I188" t="s">
        <v>33</v>
      </c>
      <c r="J188">
        <v>104.3</v>
      </c>
      <c r="K188">
        <v>188.8</v>
      </c>
      <c r="L188">
        <v>67.2</v>
      </c>
      <c r="M188">
        <v>56.2</v>
      </c>
      <c r="N188">
        <v>2935</v>
      </c>
      <c r="O188" t="s">
        <v>43</v>
      </c>
      <c r="P188" t="s">
        <v>35</v>
      </c>
      <c r="Q188">
        <v>141</v>
      </c>
      <c r="R188" t="s">
        <v>36</v>
      </c>
      <c r="S188">
        <v>3.78</v>
      </c>
      <c r="T188">
        <v>3.15</v>
      </c>
      <c r="U188">
        <v>9.5</v>
      </c>
      <c r="V188">
        <v>114</v>
      </c>
      <c r="W188">
        <v>5400</v>
      </c>
      <c r="X188">
        <v>24</v>
      </c>
      <c r="Y188">
        <v>28</v>
      </c>
      <c r="Z188">
        <v>15985</v>
      </c>
    </row>
    <row r="189" spans="1:26" x14ac:dyDescent="0.3">
      <c r="A189">
        <v>-1</v>
      </c>
      <c r="B189">
        <v>74</v>
      </c>
      <c r="C189" t="s">
        <v>80</v>
      </c>
      <c r="D189" t="s">
        <v>28</v>
      </c>
      <c r="E189" t="s">
        <v>29</v>
      </c>
      <c r="F189" t="s">
        <v>35</v>
      </c>
      <c r="G189" t="s">
        <v>46</v>
      </c>
      <c r="H189" t="s">
        <v>32</v>
      </c>
      <c r="I189" t="s">
        <v>33</v>
      </c>
      <c r="J189">
        <v>104.3</v>
      </c>
      <c r="K189">
        <v>188.8</v>
      </c>
      <c r="L189">
        <v>67.2</v>
      </c>
      <c r="M189">
        <v>57.5</v>
      </c>
      <c r="N189">
        <v>3042</v>
      </c>
      <c r="O189" t="s">
        <v>43</v>
      </c>
      <c r="P189" t="s">
        <v>35</v>
      </c>
      <c r="Q189">
        <v>141</v>
      </c>
      <c r="R189" t="s">
        <v>36</v>
      </c>
      <c r="S189">
        <v>3.78</v>
      </c>
      <c r="T189">
        <v>3.15</v>
      </c>
      <c r="U189">
        <v>9.5</v>
      </c>
      <c r="V189">
        <v>114</v>
      </c>
      <c r="W189">
        <v>5400</v>
      </c>
      <c r="X189">
        <v>24</v>
      </c>
      <c r="Y189">
        <v>28</v>
      </c>
      <c r="Z189">
        <v>16515</v>
      </c>
    </row>
    <row r="190" spans="1:26" x14ac:dyDescent="0.3">
      <c r="A190">
        <v>-2</v>
      </c>
      <c r="B190">
        <v>103</v>
      </c>
      <c r="C190" t="s">
        <v>80</v>
      </c>
      <c r="D190" t="s">
        <v>28</v>
      </c>
      <c r="E190" t="s">
        <v>47</v>
      </c>
      <c r="F190" t="s">
        <v>35</v>
      </c>
      <c r="G190" t="s">
        <v>41</v>
      </c>
      <c r="H190" t="s">
        <v>32</v>
      </c>
      <c r="I190" t="s">
        <v>33</v>
      </c>
      <c r="J190">
        <v>104.3</v>
      </c>
      <c r="K190">
        <v>188.8</v>
      </c>
      <c r="L190">
        <v>67.2</v>
      </c>
      <c r="M190">
        <v>56.2</v>
      </c>
      <c r="N190">
        <v>3045</v>
      </c>
      <c r="O190" t="s">
        <v>43</v>
      </c>
      <c r="P190" t="s">
        <v>35</v>
      </c>
      <c r="Q190">
        <v>130</v>
      </c>
      <c r="R190" t="s">
        <v>36</v>
      </c>
      <c r="S190">
        <v>3.62</v>
      </c>
      <c r="T190">
        <v>3.15</v>
      </c>
      <c r="U190">
        <v>7.5</v>
      </c>
      <c r="V190">
        <v>162</v>
      </c>
      <c r="W190">
        <v>5100</v>
      </c>
      <c r="X190">
        <v>17</v>
      </c>
      <c r="Y190">
        <v>22</v>
      </c>
      <c r="Z190">
        <v>18420</v>
      </c>
    </row>
    <row r="191" spans="1:26" x14ac:dyDescent="0.3">
      <c r="A191">
        <v>-1</v>
      </c>
      <c r="B191">
        <v>74</v>
      </c>
      <c r="C191" t="s">
        <v>80</v>
      </c>
      <c r="D191" t="s">
        <v>28</v>
      </c>
      <c r="E191" t="s">
        <v>47</v>
      </c>
      <c r="F191" t="s">
        <v>35</v>
      </c>
      <c r="G191" t="s">
        <v>46</v>
      </c>
      <c r="H191" t="s">
        <v>32</v>
      </c>
      <c r="I191" t="s">
        <v>33</v>
      </c>
      <c r="J191">
        <v>104.3</v>
      </c>
      <c r="K191">
        <v>188.8</v>
      </c>
      <c r="L191">
        <v>67.2</v>
      </c>
      <c r="M191">
        <v>57.5</v>
      </c>
      <c r="N191">
        <v>3157</v>
      </c>
      <c r="O191" t="s">
        <v>43</v>
      </c>
      <c r="P191" t="s">
        <v>35</v>
      </c>
      <c r="Q191">
        <v>130</v>
      </c>
      <c r="R191" t="s">
        <v>36</v>
      </c>
      <c r="S191">
        <v>3.62</v>
      </c>
      <c r="T191">
        <v>3.15</v>
      </c>
      <c r="U191">
        <v>7.5</v>
      </c>
      <c r="V191">
        <v>162</v>
      </c>
      <c r="W191">
        <v>5100</v>
      </c>
      <c r="X191">
        <v>17</v>
      </c>
      <c r="Y191">
        <v>22</v>
      </c>
      <c r="Z191">
        <v>18950</v>
      </c>
    </row>
    <row r="192" spans="1:26" x14ac:dyDescent="0.3">
      <c r="A192">
        <v>-1</v>
      </c>
      <c r="B192">
        <v>95</v>
      </c>
      <c r="C192" t="s">
        <v>80</v>
      </c>
      <c r="D192" t="s">
        <v>28</v>
      </c>
      <c r="E192" t="s">
        <v>29</v>
      </c>
      <c r="F192" t="s">
        <v>35</v>
      </c>
      <c r="G192" t="s">
        <v>41</v>
      </c>
      <c r="H192" t="s">
        <v>32</v>
      </c>
      <c r="I192" t="s">
        <v>33</v>
      </c>
      <c r="J192">
        <v>109.1</v>
      </c>
      <c r="K192">
        <v>188.8</v>
      </c>
      <c r="L192">
        <v>68.900000000000006</v>
      </c>
      <c r="M192">
        <v>55.5</v>
      </c>
      <c r="N192">
        <v>2952</v>
      </c>
      <c r="O192" t="s">
        <v>43</v>
      </c>
      <c r="P192" t="s">
        <v>35</v>
      </c>
      <c r="Q192">
        <v>141</v>
      </c>
      <c r="R192" t="s">
        <v>36</v>
      </c>
      <c r="S192">
        <v>3.78</v>
      </c>
      <c r="T192">
        <v>3.15</v>
      </c>
      <c r="U192">
        <v>9.5</v>
      </c>
      <c r="V192">
        <v>114</v>
      </c>
      <c r="W192">
        <v>5400</v>
      </c>
      <c r="X192">
        <v>23</v>
      </c>
      <c r="Y192">
        <v>28</v>
      </c>
      <c r="Z192">
        <v>16845</v>
      </c>
    </row>
    <row r="193" spans="1:26" x14ac:dyDescent="0.3">
      <c r="A193">
        <v>-1</v>
      </c>
      <c r="B193">
        <v>95</v>
      </c>
      <c r="C193" t="s">
        <v>80</v>
      </c>
      <c r="D193" t="s">
        <v>28</v>
      </c>
      <c r="E193" t="s">
        <v>47</v>
      </c>
      <c r="F193" t="s">
        <v>35</v>
      </c>
      <c r="G193" t="s">
        <v>41</v>
      </c>
      <c r="H193" t="s">
        <v>32</v>
      </c>
      <c r="I193" t="s">
        <v>33</v>
      </c>
      <c r="J193">
        <v>109.1</v>
      </c>
      <c r="K193">
        <v>188.8</v>
      </c>
      <c r="L193">
        <v>68.8</v>
      </c>
      <c r="M193">
        <v>55.5</v>
      </c>
      <c r="N193">
        <v>3049</v>
      </c>
      <c r="O193" t="s">
        <v>43</v>
      </c>
      <c r="P193" t="s">
        <v>35</v>
      </c>
      <c r="Q193">
        <v>141</v>
      </c>
      <c r="R193" t="s">
        <v>36</v>
      </c>
      <c r="S193">
        <v>3.78</v>
      </c>
      <c r="T193">
        <v>3.15</v>
      </c>
      <c r="U193">
        <v>8.6999999999999993</v>
      </c>
      <c r="V193">
        <v>160</v>
      </c>
      <c r="W193">
        <v>5300</v>
      </c>
      <c r="X193">
        <v>19</v>
      </c>
      <c r="Y193">
        <v>25</v>
      </c>
      <c r="Z193">
        <v>19045</v>
      </c>
    </row>
    <row r="194" spans="1:26" x14ac:dyDescent="0.3">
      <c r="A194">
        <v>-1</v>
      </c>
      <c r="B194">
        <v>95</v>
      </c>
      <c r="C194" t="s">
        <v>80</v>
      </c>
      <c r="D194" t="s">
        <v>28</v>
      </c>
      <c r="E194" t="s">
        <v>29</v>
      </c>
      <c r="F194" t="s">
        <v>35</v>
      </c>
      <c r="G194" t="s">
        <v>41</v>
      </c>
      <c r="H194" t="s">
        <v>32</v>
      </c>
      <c r="I194" t="s">
        <v>33</v>
      </c>
      <c r="J194">
        <v>109.1</v>
      </c>
      <c r="K194">
        <v>188.8</v>
      </c>
      <c r="L194">
        <v>68.900000000000006</v>
      </c>
      <c r="M194">
        <v>55.5</v>
      </c>
      <c r="N194">
        <v>3012</v>
      </c>
      <c r="O194" t="s">
        <v>38</v>
      </c>
      <c r="P194" t="s">
        <v>39</v>
      </c>
      <c r="Q194">
        <v>173</v>
      </c>
      <c r="R194" t="s">
        <v>36</v>
      </c>
      <c r="S194">
        <v>3.58</v>
      </c>
      <c r="T194">
        <v>2.87</v>
      </c>
      <c r="U194">
        <v>8.8000000000000007</v>
      </c>
      <c r="V194">
        <v>134</v>
      </c>
      <c r="W194">
        <v>5500</v>
      </c>
      <c r="X194">
        <v>18</v>
      </c>
      <c r="Y194">
        <v>23</v>
      </c>
      <c r="Z194">
        <v>21485</v>
      </c>
    </row>
    <row r="195" spans="1:26" x14ac:dyDescent="0.3">
      <c r="A195">
        <v>-1</v>
      </c>
      <c r="B195">
        <v>95</v>
      </c>
      <c r="C195" t="s">
        <v>80</v>
      </c>
      <c r="D195" t="s">
        <v>62</v>
      </c>
      <c r="E195" t="s">
        <v>47</v>
      </c>
      <c r="F195" t="s">
        <v>35</v>
      </c>
      <c r="G195" t="s">
        <v>41</v>
      </c>
      <c r="H195" t="s">
        <v>32</v>
      </c>
      <c r="I195" t="s">
        <v>33</v>
      </c>
      <c r="J195">
        <v>109.1</v>
      </c>
      <c r="K195">
        <v>188.8</v>
      </c>
      <c r="L195">
        <v>68.900000000000006</v>
      </c>
      <c r="M195">
        <v>55.5</v>
      </c>
      <c r="N195">
        <v>3217</v>
      </c>
      <c r="O195" t="s">
        <v>43</v>
      </c>
      <c r="P195" t="s">
        <v>39</v>
      </c>
      <c r="Q195">
        <v>145</v>
      </c>
      <c r="R195" t="s">
        <v>63</v>
      </c>
      <c r="S195">
        <v>3.01</v>
      </c>
      <c r="T195">
        <v>3.4</v>
      </c>
      <c r="U195">
        <v>23</v>
      </c>
      <c r="V195">
        <v>106</v>
      </c>
      <c r="W195">
        <v>4800</v>
      </c>
      <c r="X195">
        <v>26</v>
      </c>
      <c r="Y195">
        <v>27</v>
      </c>
      <c r="Z195">
        <v>22470</v>
      </c>
    </row>
    <row r="196" spans="1:26" x14ac:dyDescent="0.3">
      <c r="A196">
        <v>-1</v>
      </c>
      <c r="B196">
        <v>95</v>
      </c>
      <c r="C196" t="s">
        <v>80</v>
      </c>
      <c r="D196" t="s">
        <v>28</v>
      </c>
      <c r="E196" t="s">
        <v>47</v>
      </c>
      <c r="F196" t="s">
        <v>35</v>
      </c>
      <c r="G196" t="s">
        <v>41</v>
      </c>
      <c r="H196" t="s">
        <v>32</v>
      </c>
      <c r="I196" t="s">
        <v>33</v>
      </c>
      <c r="J196">
        <v>109.1</v>
      </c>
      <c r="K196">
        <v>188.8</v>
      </c>
      <c r="L196">
        <v>68.900000000000006</v>
      </c>
      <c r="M196">
        <v>55.5</v>
      </c>
      <c r="N196">
        <v>3062</v>
      </c>
      <c r="O196" t="s">
        <v>43</v>
      </c>
      <c r="P196" t="s">
        <v>35</v>
      </c>
      <c r="Q196">
        <v>141</v>
      </c>
      <c r="R196" t="s">
        <v>36</v>
      </c>
      <c r="S196">
        <v>3.78</v>
      </c>
      <c r="T196">
        <v>3.15</v>
      </c>
      <c r="U196">
        <v>9.5</v>
      </c>
      <c r="V196">
        <v>114</v>
      </c>
      <c r="W196">
        <v>5400</v>
      </c>
      <c r="X196">
        <v>19</v>
      </c>
      <c r="Y196">
        <v>25</v>
      </c>
      <c r="Z196">
        <v>22625</v>
      </c>
    </row>
    <row r="197" spans="1:26" x14ac:dyDescent="0.3">
      <c r="A197">
        <f>AVERAGE(A2:A196)</f>
        <v>0.79487179487179482</v>
      </c>
    </row>
  </sheetData>
  <sortState xmlns:xlrd2="http://schemas.microsoft.com/office/spreadsheetml/2017/richdata2" ref="AW4:AW12">
    <sortCondition ref="AW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649F3-A910-4C0E-9D1F-87B78462B4EE}">
  <dimension ref="A1:AJ193"/>
  <sheetViews>
    <sheetView zoomScale="82" workbookViewId="0">
      <selection activeCell="AI1" sqref="AI1:AJ7"/>
    </sheetView>
  </sheetViews>
  <sheetFormatPr defaultRowHeight="14.4" x14ac:dyDescent="0.3"/>
  <cols>
    <col min="1" max="1" width="13.77734375" bestFit="1" customWidth="1"/>
    <col min="2" max="2" width="12.6640625" bestFit="1" customWidth="1"/>
  </cols>
  <sheetData>
    <row r="1" spans="1:36" x14ac:dyDescent="0.3">
      <c r="A1" s="7" t="s">
        <v>3</v>
      </c>
      <c r="B1" t="s">
        <v>23</v>
      </c>
      <c r="C1" t="s">
        <v>24</v>
      </c>
      <c r="D1" t="s">
        <v>25</v>
      </c>
      <c r="E1" t="s">
        <v>21</v>
      </c>
      <c r="L1" t="s">
        <v>124</v>
      </c>
      <c r="M1">
        <f>AVERAGE(E2:E193)</f>
        <v>103.6875</v>
      </c>
      <c r="S1" t="s">
        <v>124</v>
      </c>
      <c r="T1">
        <f>AVERAGE(D2:D193)</f>
        <v>13343.458333333334</v>
      </c>
      <c r="AA1" t="s">
        <v>124</v>
      </c>
      <c r="AB1">
        <f>AVERAGE(T2:T193)</f>
        <v>15533.305074330374</v>
      </c>
      <c r="AI1" t="s">
        <v>124</v>
      </c>
      <c r="AJ1">
        <f>AVERAGE(AB2:AB193)</f>
        <v>27.723240343002331</v>
      </c>
    </row>
    <row r="2" spans="1:36" x14ac:dyDescent="0.3">
      <c r="A2" s="7" t="s">
        <v>28</v>
      </c>
      <c r="B2">
        <v>31</v>
      </c>
      <c r="C2">
        <v>36</v>
      </c>
      <c r="D2">
        <v>5118</v>
      </c>
      <c r="E2">
        <v>69</v>
      </c>
      <c r="L2" t="s">
        <v>125</v>
      </c>
      <c r="M2">
        <f>_xlfn.STDEV.P(E2:E193)</f>
        <v>37.90745652792689</v>
      </c>
      <c r="S2" t="s">
        <v>123</v>
      </c>
      <c r="T2">
        <f>_xlfn.STDEV.P(D2:D193)</f>
        <v>8061.0804459822393</v>
      </c>
      <c r="AA2" t="s">
        <v>123</v>
      </c>
      <c r="AB2">
        <f>_xlfn.STDEV.P(C2:C193)</f>
        <v>6.8394420580139839</v>
      </c>
      <c r="AI2" t="s">
        <v>123</v>
      </c>
      <c r="AJ2">
        <f>_xlfn.STDEV.P(B2:B193)</f>
        <v>6.4117608410898592</v>
      </c>
    </row>
    <row r="3" spans="1:36" x14ac:dyDescent="0.3">
      <c r="A3" s="7" t="s">
        <v>28</v>
      </c>
      <c r="B3">
        <v>47</v>
      </c>
      <c r="C3">
        <v>53</v>
      </c>
      <c r="D3">
        <v>5151</v>
      </c>
      <c r="E3">
        <v>48</v>
      </c>
      <c r="L3" t="s">
        <v>82</v>
      </c>
      <c r="M3">
        <f>_xlfn.QUARTILE.INC(E2:E193,0)</f>
        <v>48</v>
      </c>
      <c r="S3" t="s">
        <v>82</v>
      </c>
      <c r="T3">
        <f>_xlfn.QUARTILE.INC(D2:D193,0)</f>
        <v>5118</v>
      </c>
      <c r="AA3" t="s">
        <v>82</v>
      </c>
      <c r="AB3">
        <f>_xlfn.QUARTILE.INC(C2:C193,0)</f>
        <v>16</v>
      </c>
      <c r="AI3" t="s">
        <v>82</v>
      </c>
      <c r="AJ3">
        <f>_xlfn.QUARTILE.INC(B2:B193,0)</f>
        <v>13</v>
      </c>
    </row>
    <row r="4" spans="1:36" x14ac:dyDescent="0.3">
      <c r="A4" s="7" t="s">
        <v>28</v>
      </c>
      <c r="B4">
        <v>30</v>
      </c>
      <c r="C4">
        <v>31</v>
      </c>
      <c r="D4">
        <v>5195</v>
      </c>
      <c r="E4">
        <v>68</v>
      </c>
      <c r="L4" t="s">
        <v>120</v>
      </c>
      <c r="M4">
        <f>_xlfn.QUARTILE.INC(E1:E192,1)</f>
        <v>70</v>
      </c>
      <c r="S4" t="s">
        <v>120</v>
      </c>
      <c r="T4">
        <f>_xlfn.QUARTILE.INC(D2:D193,1)</f>
        <v>7775</v>
      </c>
      <c r="AA4" t="s">
        <v>120</v>
      </c>
      <c r="AB4">
        <f>_xlfn.QUARTILE.INC(C2:C193,1)</f>
        <v>25</v>
      </c>
      <c r="AI4" t="s">
        <v>120</v>
      </c>
      <c r="AJ4">
        <f>_xlfn.QUARTILE.INC(B2:B193,1)</f>
        <v>19</v>
      </c>
    </row>
    <row r="5" spans="1:36" x14ac:dyDescent="0.3">
      <c r="A5" s="7" t="s">
        <v>28</v>
      </c>
      <c r="B5">
        <v>35</v>
      </c>
      <c r="C5">
        <v>39</v>
      </c>
      <c r="D5">
        <v>5348</v>
      </c>
      <c r="E5">
        <v>62</v>
      </c>
      <c r="L5" t="s">
        <v>121</v>
      </c>
      <c r="M5">
        <f>_xlfn.QUARTILE.INC(E1:E192,2)</f>
        <v>95</v>
      </c>
      <c r="S5" t="s">
        <v>121</v>
      </c>
      <c r="T5">
        <f>_xlfn.QUARTILE.INC(D2:D193,2)</f>
        <v>10320</v>
      </c>
      <c r="AA5" t="s">
        <v>121</v>
      </c>
      <c r="AB5">
        <f>_xlfn.QUARTILE.INC(C2:C193,2)</f>
        <v>30</v>
      </c>
      <c r="AI5" t="s">
        <v>121</v>
      </c>
      <c r="AJ5">
        <f>_xlfn.QUARTILE.INC(B2:B193,2)</f>
        <v>24.5</v>
      </c>
    </row>
    <row r="6" spans="1:36" x14ac:dyDescent="0.3">
      <c r="A6" s="7" t="s">
        <v>28</v>
      </c>
      <c r="B6">
        <v>37</v>
      </c>
      <c r="C6">
        <v>41</v>
      </c>
      <c r="D6">
        <v>5389</v>
      </c>
      <c r="E6">
        <v>68</v>
      </c>
      <c r="L6" t="s">
        <v>122</v>
      </c>
      <c r="M6">
        <f>_xlfn.QUARTILE.INC(E1:E192,3)</f>
        <v>116</v>
      </c>
      <c r="S6" t="s">
        <v>122</v>
      </c>
      <c r="T6">
        <f>_xlfn.QUARTILE.INC(D2:D193,3)</f>
        <v>16525.75</v>
      </c>
      <c r="AA6" t="s">
        <v>122</v>
      </c>
      <c r="AB6">
        <f>_xlfn.QUARTILE.INC(C2:C193,3)</f>
        <v>34.5</v>
      </c>
      <c r="AI6" t="s">
        <v>122</v>
      </c>
      <c r="AJ6">
        <f>_xlfn.QUARTILE.INC(B2:B193,3)</f>
        <v>30</v>
      </c>
    </row>
    <row r="7" spans="1:36" x14ac:dyDescent="0.3">
      <c r="A7" s="7" t="s">
        <v>28</v>
      </c>
      <c r="B7">
        <v>38</v>
      </c>
      <c r="C7">
        <v>42</v>
      </c>
      <c r="D7">
        <v>5399</v>
      </c>
      <c r="E7">
        <v>60</v>
      </c>
      <c r="L7" t="s">
        <v>81</v>
      </c>
      <c r="M7">
        <f>_xlfn.QUARTILE.INC(E2:E193,4)</f>
        <v>262</v>
      </c>
      <c r="S7" t="s">
        <v>81</v>
      </c>
      <c r="T7">
        <f>_xlfn.QUARTILE.INC(D2:D193,4)</f>
        <v>45400</v>
      </c>
      <c r="AA7" t="s">
        <v>81</v>
      </c>
      <c r="AB7">
        <f>_xlfn.QUARTILE.INC(C2:C193,4)</f>
        <v>54</v>
      </c>
      <c r="AI7" t="s">
        <v>81</v>
      </c>
      <c r="AJ7">
        <f>_xlfn.QUARTILE.INC(B2:B193,4)</f>
        <v>49</v>
      </c>
    </row>
    <row r="8" spans="1:36" x14ac:dyDescent="0.3">
      <c r="A8" s="7" t="s">
        <v>28</v>
      </c>
      <c r="B8">
        <v>31</v>
      </c>
      <c r="C8">
        <v>37</v>
      </c>
      <c r="D8">
        <v>5499</v>
      </c>
      <c r="E8">
        <v>69</v>
      </c>
    </row>
    <row r="9" spans="1:36" x14ac:dyDescent="0.3">
      <c r="A9" s="7" t="s">
        <v>28</v>
      </c>
      <c r="B9">
        <v>37</v>
      </c>
      <c r="C9">
        <v>41</v>
      </c>
      <c r="D9">
        <v>5572</v>
      </c>
      <c r="E9">
        <v>68</v>
      </c>
    </row>
    <row r="10" spans="1:36" x14ac:dyDescent="0.3">
      <c r="A10" s="7" t="s">
        <v>28</v>
      </c>
      <c r="B10">
        <v>37</v>
      </c>
      <c r="C10">
        <v>41</v>
      </c>
      <c r="D10">
        <v>5572</v>
      </c>
      <c r="E10">
        <v>68</v>
      </c>
    </row>
    <row r="11" spans="1:36" x14ac:dyDescent="0.3">
      <c r="A11" s="7" t="s">
        <v>28</v>
      </c>
      <c r="B11">
        <v>31</v>
      </c>
      <c r="C11">
        <v>38</v>
      </c>
      <c r="D11">
        <v>6095</v>
      </c>
      <c r="E11">
        <v>68</v>
      </c>
    </row>
    <row r="12" spans="1:36" x14ac:dyDescent="0.3">
      <c r="A12" s="7" t="s">
        <v>28</v>
      </c>
      <c r="B12">
        <v>31</v>
      </c>
      <c r="C12">
        <v>38</v>
      </c>
      <c r="D12">
        <v>6189</v>
      </c>
      <c r="E12">
        <v>68</v>
      </c>
    </row>
    <row r="13" spans="1:36" x14ac:dyDescent="0.3">
      <c r="A13" s="7" t="s">
        <v>28</v>
      </c>
      <c r="B13">
        <v>31</v>
      </c>
      <c r="C13">
        <v>38</v>
      </c>
      <c r="D13">
        <v>6229</v>
      </c>
      <c r="E13">
        <v>68</v>
      </c>
    </row>
    <row r="14" spans="1:36" x14ac:dyDescent="0.3">
      <c r="A14" s="7" t="s">
        <v>28</v>
      </c>
      <c r="B14">
        <v>38</v>
      </c>
      <c r="C14">
        <v>43</v>
      </c>
      <c r="D14">
        <v>6295</v>
      </c>
      <c r="E14">
        <v>70</v>
      </c>
    </row>
    <row r="15" spans="1:36" x14ac:dyDescent="0.3">
      <c r="A15" s="7" t="s">
        <v>28</v>
      </c>
      <c r="B15">
        <v>31</v>
      </c>
      <c r="C15">
        <v>38</v>
      </c>
      <c r="D15">
        <v>6338</v>
      </c>
      <c r="E15">
        <v>62</v>
      </c>
    </row>
    <row r="16" spans="1:36" x14ac:dyDescent="0.3">
      <c r="A16" s="7" t="s">
        <v>28</v>
      </c>
      <c r="B16">
        <v>31</v>
      </c>
      <c r="C16">
        <v>38</v>
      </c>
      <c r="D16">
        <v>6377</v>
      </c>
      <c r="E16">
        <v>68</v>
      </c>
    </row>
    <row r="17" spans="1:5" x14ac:dyDescent="0.3">
      <c r="A17" s="7" t="s">
        <v>28</v>
      </c>
      <c r="B17">
        <v>49</v>
      </c>
      <c r="C17">
        <v>54</v>
      </c>
      <c r="D17">
        <v>6479</v>
      </c>
      <c r="E17">
        <v>58</v>
      </c>
    </row>
    <row r="18" spans="1:5" x14ac:dyDescent="0.3">
      <c r="A18" s="7" t="s">
        <v>28</v>
      </c>
      <c r="B18">
        <v>31</v>
      </c>
      <c r="C18">
        <v>38</v>
      </c>
      <c r="D18">
        <v>6488</v>
      </c>
      <c r="E18">
        <v>62</v>
      </c>
    </row>
    <row r="19" spans="1:5" x14ac:dyDescent="0.3">
      <c r="A19" s="7" t="s">
        <v>28</v>
      </c>
      <c r="B19">
        <v>30</v>
      </c>
      <c r="C19">
        <v>34</v>
      </c>
      <c r="D19">
        <v>6529</v>
      </c>
      <c r="E19">
        <v>76</v>
      </c>
    </row>
    <row r="20" spans="1:5" x14ac:dyDescent="0.3">
      <c r="A20" s="7" t="s">
        <v>28</v>
      </c>
      <c r="B20">
        <v>38</v>
      </c>
      <c r="C20">
        <v>43</v>
      </c>
      <c r="D20">
        <v>6575</v>
      </c>
      <c r="E20">
        <v>70</v>
      </c>
    </row>
    <row r="21" spans="1:5" x14ac:dyDescent="0.3">
      <c r="A21" s="7" t="s">
        <v>28</v>
      </c>
      <c r="B21">
        <v>31</v>
      </c>
      <c r="C21">
        <v>37</v>
      </c>
      <c r="D21">
        <v>6649</v>
      </c>
      <c r="E21">
        <v>69</v>
      </c>
    </row>
    <row r="22" spans="1:5" x14ac:dyDescent="0.3">
      <c r="A22" s="7" t="s">
        <v>28</v>
      </c>
      <c r="B22">
        <v>31</v>
      </c>
      <c r="C22">
        <v>38</v>
      </c>
      <c r="D22">
        <v>6669</v>
      </c>
      <c r="E22">
        <v>68</v>
      </c>
    </row>
    <row r="23" spans="1:5" x14ac:dyDescent="0.3">
      <c r="A23" s="7" t="s">
        <v>28</v>
      </c>
      <c r="B23">
        <v>31</v>
      </c>
      <c r="C23">
        <v>38</v>
      </c>
      <c r="D23">
        <v>6692</v>
      </c>
      <c r="E23">
        <v>68</v>
      </c>
    </row>
    <row r="24" spans="1:5" x14ac:dyDescent="0.3">
      <c r="A24" s="7" t="s">
        <v>28</v>
      </c>
      <c r="B24">
        <v>31</v>
      </c>
      <c r="C24">
        <v>38</v>
      </c>
      <c r="D24">
        <v>6692</v>
      </c>
      <c r="E24">
        <v>68</v>
      </c>
    </row>
    <row r="25" spans="1:5" x14ac:dyDescent="0.3">
      <c r="A25" s="7" t="s">
        <v>28</v>
      </c>
      <c r="B25">
        <v>31</v>
      </c>
      <c r="C25">
        <v>38</v>
      </c>
      <c r="D25">
        <v>6695</v>
      </c>
      <c r="E25">
        <v>68</v>
      </c>
    </row>
    <row r="26" spans="1:5" x14ac:dyDescent="0.3">
      <c r="A26" s="7" t="s">
        <v>28</v>
      </c>
      <c r="B26">
        <v>24</v>
      </c>
      <c r="C26">
        <v>29</v>
      </c>
      <c r="D26">
        <v>6785</v>
      </c>
      <c r="E26">
        <v>78</v>
      </c>
    </row>
    <row r="27" spans="1:5" x14ac:dyDescent="0.3">
      <c r="A27" s="7" t="s">
        <v>28</v>
      </c>
      <c r="B27">
        <v>31</v>
      </c>
      <c r="C27">
        <v>38</v>
      </c>
      <c r="D27">
        <v>6795</v>
      </c>
      <c r="E27">
        <v>68</v>
      </c>
    </row>
    <row r="28" spans="1:5" x14ac:dyDescent="0.3">
      <c r="A28" s="7" t="s">
        <v>28</v>
      </c>
      <c r="B28">
        <v>31</v>
      </c>
      <c r="C28">
        <v>37</v>
      </c>
      <c r="D28">
        <v>6849</v>
      </c>
      <c r="E28">
        <v>69</v>
      </c>
    </row>
    <row r="29" spans="1:5" x14ac:dyDescent="0.3">
      <c r="A29" s="7" t="s">
        <v>28</v>
      </c>
      <c r="B29">
        <v>31</v>
      </c>
      <c r="C29">
        <v>38</v>
      </c>
      <c r="D29">
        <v>6855</v>
      </c>
      <c r="E29">
        <v>76</v>
      </c>
    </row>
    <row r="30" spans="1:5" x14ac:dyDescent="0.3">
      <c r="A30" s="7" t="s">
        <v>28</v>
      </c>
      <c r="B30">
        <v>31</v>
      </c>
      <c r="C30">
        <v>37</v>
      </c>
      <c r="D30">
        <v>6918</v>
      </c>
      <c r="E30">
        <v>62</v>
      </c>
    </row>
    <row r="31" spans="1:5" x14ac:dyDescent="0.3">
      <c r="A31" s="7" t="s">
        <v>28</v>
      </c>
      <c r="B31">
        <v>30</v>
      </c>
      <c r="C31">
        <v>37</v>
      </c>
      <c r="D31">
        <v>6938</v>
      </c>
      <c r="E31">
        <v>70</v>
      </c>
    </row>
    <row r="32" spans="1:5" x14ac:dyDescent="0.3">
      <c r="A32" s="7" t="s">
        <v>28</v>
      </c>
      <c r="B32">
        <v>25</v>
      </c>
      <c r="C32">
        <v>32</v>
      </c>
      <c r="D32">
        <v>6989</v>
      </c>
      <c r="E32">
        <v>88</v>
      </c>
    </row>
    <row r="33" spans="1:5" x14ac:dyDescent="0.3">
      <c r="A33" s="7" t="s">
        <v>28</v>
      </c>
      <c r="B33">
        <v>26</v>
      </c>
      <c r="C33">
        <v>31</v>
      </c>
      <c r="D33">
        <v>7053</v>
      </c>
      <c r="E33">
        <v>73</v>
      </c>
    </row>
    <row r="34" spans="1:5" x14ac:dyDescent="0.3">
      <c r="A34" s="7" t="s">
        <v>28</v>
      </c>
      <c r="B34">
        <v>45</v>
      </c>
      <c r="C34">
        <v>50</v>
      </c>
      <c r="D34">
        <v>7099</v>
      </c>
      <c r="E34">
        <v>55</v>
      </c>
    </row>
    <row r="35" spans="1:5" x14ac:dyDescent="0.3">
      <c r="A35" s="7" t="s">
        <v>28</v>
      </c>
      <c r="B35">
        <v>32</v>
      </c>
      <c r="C35">
        <v>37</v>
      </c>
      <c r="D35">
        <v>7126</v>
      </c>
      <c r="E35">
        <v>82</v>
      </c>
    </row>
    <row r="36" spans="1:5" x14ac:dyDescent="0.3">
      <c r="A36" s="7" t="s">
        <v>28</v>
      </c>
      <c r="B36">
        <v>30</v>
      </c>
      <c r="C36">
        <v>34</v>
      </c>
      <c r="D36">
        <v>7129</v>
      </c>
      <c r="E36">
        <v>76</v>
      </c>
    </row>
    <row r="37" spans="1:5" x14ac:dyDescent="0.3">
      <c r="A37" s="7" t="s">
        <v>28</v>
      </c>
      <c r="B37">
        <v>30</v>
      </c>
      <c r="C37">
        <v>37</v>
      </c>
      <c r="D37">
        <v>7198</v>
      </c>
      <c r="E37">
        <v>70</v>
      </c>
    </row>
    <row r="38" spans="1:5" x14ac:dyDescent="0.3">
      <c r="A38" s="7" t="s">
        <v>28</v>
      </c>
      <c r="B38">
        <v>30</v>
      </c>
      <c r="C38">
        <v>34</v>
      </c>
      <c r="D38">
        <v>7295</v>
      </c>
      <c r="E38">
        <v>76</v>
      </c>
    </row>
    <row r="39" spans="1:5" x14ac:dyDescent="0.3">
      <c r="A39" s="7" t="s">
        <v>28</v>
      </c>
      <c r="B39">
        <v>31</v>
      </c>
      <c r="C39">
        <v>37</v>
      </c>
      <c r="D39">
        <v>7299</v>
      </c>
      <c r="E39">
        <v>69</v>
      </c>
    </row>
    <row r="40" spans="1:5" x14ac:dyDescent="0.3">
      <c r="A40" s="7" t="s">
        <v>62</v>
      </c>
      <c r="B40">
        <v>31</v>
      </c>
      <c r="C40">
        <v>37</v>
      </c>
      <c r="D40">
        <v>7349</v>
      </c>
      <c r="E40">
        <v>69</v>
      </c>
    </row>
    <row r="41" spans="1:5" x14ac:dyDescent="0.3">
      <c r="A41" s="7" t="s">
        <v>28</v>
      </c>
      <c r="B41">
        <v>31</v>
      </c>
      <c r="C41">
        <v>38</v>
      </c>
      <c r="D41">
        <v>7395</v>
      </c>
      <c r="E41">
        <v>68</v>
      </c>
    </row>
    <row r="42" spans="1:5" x14ac:dyDescent="0.3">
      <c r="A42" s="7" t="s">
        <v>28</v>
      </c>
      <c r="B42">
        <v>28</v>
      </c>
      <c r="C42">
        <v>32</v>
      </c>
      <c r="D42">
        <v>7463</v>
      </c>
      <c r="E42">
        <v>82</v>
      </c>
    </row>
    <row r="43" spans="1:5" x14ac:dyDescent="0.3">
      <c r="A43" s="7" t="s">
        <v>28</v>
      </c>
      <c r="B43">
        <v>31</v>
      </c>
      <c r="C43">
        <v>37</v>
      </c>
      <c r="D43">
        <v>7499</v>
      </c>
      <c r="E43">
        <v>69</v>
      </c>
    </row>
    <row r="44" spans="1:5" x14ac:dyDescent="0.3">
      <c r="A44" s="7" t="s">
        <v>28</v>
      </c>
      <c r="B44">
        <v>26</v>
      </c>
      <c r="C44">
        <v>31</v>
      </c>
      <c r="D44">
        <v>7603</v>
      </c>
      <c r="E44">
        <v>73</v>
      </c>
    </row>
    <row r="45" spans="1:5" x14ac:dyDescent="0.3">
      <c r="A45" s="7" t="s">
        <v>28</v>
      </c>
      <c r="B45">
        <v>31</v>
      </c>
      <c r="C45">
        <v>38</v>
      </c>
      <c r="D45">
        <v>7609</v>
      </c>
      <c r="E45">
        <v>68</v>
      </c>
    </row>
    <row r="46" spans="1:5" x14ac:dyDescent="0.3">
      <c r="A46" s="7" t="s">
        <v>28</v>
      </c>
      <c r="B46">
        <v>31</v>
      </c>
      <c r="C46">
        <v>38</v>
      </c>
      <c r="D46">
        <v>7609</v>
      </c>
      <c r="E46">
        <v>68</v>
      </c>
    </row>
    <row r="47" spans="1:5" x14ac:dyDescent="0.3">
      <c r="A47" s="7" t="s">
        <v>28</v>
      </c>
      <c r="B47">
        <v>24</v>
      </c>
      <c r="C47">
        <v>30</v>
      </c>
      <c r="D47">
        <v>7689</v>
      </c>
      <c r="E47">
        <v>102</v>
      </c>
    </row>
    <row r="48" spans="1:5" x14ac:dyDescent="0.3">
      <c r="A48" s="7" t="s">
        <v>28</v>
      </c>
      <c r="B48">
        <v>38</v>
      </c>
      <c r="C48">
        <v>47</v>
      </c>
      <c r="D48">
        <v>7738</v>
      </c>
      <c r="E48">
        <v>70</v>
      </c>
    </row>
    <row r="49" spans="1:5" x14ac:dyDescent="0.3">
      <c r="A49" s="7" t="s">
        <v>28</v>
      </c>
      <c r="B49">
        <v>28</v>
      </c>
      <c r="C49">
        <v>33</v>
      </c>
      <c r="D49">
        <v>7775</v>
      </c>
      <c r="E49">
        <v>82</v>
      </c>
    </row>
    <row r="50" spans="1:5" x14ac:dyDescent="0.3">
      <c r="A50" s="7" t="s">
        <v>28</v>
      </c>
      <c r="B50">
        <v>37</v>
      </c>
      <c r="C50">
        <v>46</v>
      </c>
      <c r="D50">
        <v>7775</v>
      </c>
      <c r="E50">
        <v>52</v>
      </c>
    </row>
    <row r="51" spans="1:5" x14ac:dyDescent="0.3">
      <c r="A51" s="7" t="s">
        <v>28</v>
      </c>
      <c r="B51">
        <v>38</v>
      </c>
      <c r="C51">
        <v>47</v>
      </c>
      <c r="D51">
        <v>7788</v>
      </c>
      <c r="E51">
        <v>56</v>
      </c>
    </row>
    <row r="52" spans="1:5" x14ac:dyDescent="0.3">
      <c r="A52" s="7" t="s">
        <v>28</v>
      </c>
      <c r="B52">
        <v>31</v>
      </c>
      <c r="C52">
        <v>37</v>
      </c>
      <c r="D52">
        <v>7799</v>
      </c>
      <c r="E52">
        <v>69</v>
      </c>
    </row>
    <row r="53" spans="1:5" x14ac:dyDescent="0.3">
      <c r="A53" s="7" t="s">
        <v>28</v>
      </c>
      <c r="B53">
        <v>27</v>
      </c>
      <c r="C53">
        <v>32</v>
      </c>
      <c r="D53">
        <v>7898</v>
      </c>
      <c r="E53">
        <v>62</v>
      </c>
    </row>
    <row r="54" spans="1:5" x14ac:dyDescent="0.3">
      <c r="A54" s="7" t="s">
        <v>28</v>
      </c>
      <c r="B54">
        <v>34</v>
      </c>
      <c r="C54">
        <v>36</v>
      </c>
      <c r="D54">
        <v>7898</v>
      </c>
      <c r="E54">
        <v>56</v>
      </c>
    </row>
    <row r="55" spans="1:5" x14ac:dyDescent="0.3">
      <c r="A55" s="7" t="s">
        <v>28</v>
      </c>
      <c r="B55">
        <v>24</v>
      </c>
      <c r="C55">
        <v>30</v>
      </c>
      <c r="D55">
        <v>7957</v>
      </c>
      <c r="E55">
        <v>102</v>
      </c>
    </row>
    <row r="56" spans="1:5" x14ac:dyDescent="0.3">
      <c r="A56" s="7" t="s">
        <v>62</v>
      </c>
      <c r="B56">
        <v>24</v>
      </c>
      <c r="C56">
        <v>30</v>
      </c>
      <c r="D56">
        <v>7957</v>
      </c>
      <c r="E56">
        <v>102</v>
      </c>
    </row>
    <row r="57" spans="1:5" x14ac:dyDescent="0.3">
      <c r="A57" s="7" t="s">
        <v>28</v>
      </c>
      <c r="B57">
        <v>27</v>
      </c>
      <c r="C57">
        <v>34</v>
      </c>
      <c r="D57">
        <v>7975</v>
      </c>
      <c r="E57">
        <v>85</v>
      </c>
    </row>
    <row r="58" spans="1:5" x14ac:dyDescent="0.3">
      <c r="A58" s="7" t="s">
        <v>28</v>
      </c>
      <c r="B58">
        <v>37</v>
      </c>
      <c r="C58">
        <v>46</v>
      </c>
      <c r="D58">
        <v>7995</v>
      </c>
      <c r="E58">
        <v>52</v>
      </c>
    </row>
    <row r="59" spans="1:5" x14ac:dyDescent="0.3">
      <c r="A59" s="7" t="s">
        <v>28</v>
      </c>
      <c r="B59">
        <v>31</v>
      </c>
      <c r="C59">
        <v>37</v>
      </c>
      <c r="D59">
        <v>7999</v>
      </c>
      <c r="E59">
        <v>69</v>
      </c>
    </row>
    <row r="60" spans="1:5" x14ac:dyDescent="0.3">
      <c r="A60" s="7" t="s">
        <v>28</v>
      </c>
      <c r="B60">
        <v>23</v>
      </c>
      <c r="C60">
        <v>29</v>
      </c>
      <c r="D60">
        <v>8013</v>
      </c>
      <c r="E60">
        <v>82</v>
      </c>
    </row>
    <row r="61" spans="1:5" x14ac:dyDescent="0.3">
      <c r="A61" s="7" t="s">
        <v>28</v>
      </c>
      <c r="B61">
        <v>29</v>
      </c>
      <c r="C61">
        <v>34</v>
      </c>
      <c r="D61">
        <v>8058</v>
      </c>
      <c r="E61">
        <v>70</v>
      </c>
    </row>
    <row r="62" spans="1:5" x14ac:dyDescent="0.3">
      <c r="A62" s="7" t="s">
        <v>28</v>
      </c>
      <c r="B62">
        <v>25</v>
      </c>
      <c r="C62">
        <v>32</v>
      </c>
      <c r="D62">
        <v>8189</v>
      </c>
      <c r="E62">
        <v>88</v>
      </c>
    </row>
    <row r="63" spans="1:5" x14ac:dyDescent="0.3">
      <c r="A63" s="7" t="s">
        <v>62</v>
      </c>
      <c r="B63">
        <v>27</v>
      </c>
      <c r="C63">
        <v>34</v>
      </c>
      <c r="D63">
        <v>8195</v>
      </c>
      <c r="E63">
        <v>85</v>
      </c>
    </row>
    <row r="64" spans="1:5" x14ac:dyDescent="0.3">
      <c r="A64" s="7" t="s">
        <v>28</v>
      </c>
      <c r="B64">
        <v>29</v>
      </c>
      <c r="C64">
        <v>34</v>
      </c>
      <c r="D64">
        <v>8238</v>
      </c>
      <c r="E64">
        <v>70</v>
      </c>
    </row>
    <row r="65" spans="1:5" x14ac:dyDescent="0.3">
      <c r="A65" s="7" t="s">
        <v>28</v>
      </c>
      <c r="B65">
        <v>31</v>
      </c>
      <c r="C65">
        <v>37</v>
      </c>
      <c r="D65">
        <v>8249</v>
      </c>
      <c r="E65">
        <v>69</v>
      </c>
    </row>
    <row r="66" spans="1:5" x14ac:dyDescent="0.3">
      <c r="A66" s="7" t="s">
        <v>62</v>
      </c>
      <c r="B66">
        <v>28</v>
      </c>
      <c r="C66">
        <v>34</v>
      </c>
      <c r="D66">
        <v>8358</v>
      </c>
      <c r="E66">
        <v>70</v>
      </c>
    </row>
    <row r="67" spans="1:5" x14ac:dyDescent="0.3">
      <c r="A67" s="7" t="s">
        <v>28</v>
      </c>
      <c r="B67">
        <v>24</v>
      </c>
      <c r="C67">
        <v>30</v>
      </c>
      <c r="D67">
        <v>8449</v>
      </c>
      <c r="E67">
        <v>116</v>
      </c>
    </row>
    <row r="68" spans="1:5" x14ac:dyDescent="0.3">
      <c r="A68" s="7" t="s">
        <v>28</v>
      </c>
      <c r="B68">
        <v>26</v>
      </c>
      <c r="C68">
        <v>32</v>
      </c>
      <c r="D68">
        <v>8495</v>
      </c>
      <c r="E68">
        <v>84</v>
      </c>
    </row>
    <row r="69" spans="1:5" x14ac:dyDescent="0.3">
      <c r="A69" s="7" t="s">
        <v>28</v>
      </c>
      <c r="B69">
        <v>27</v>
      </c>
      <c r="C69">
        <v>34</v>
      </c>
      <c r="D69">
        <v>8495</v>
      </c>
      <c r="E69">
        <v>85</v>
      </c>
    </row>
    <row r="70" spans="1:5" x14ac:dyDescent="0.3">
      <c r="A70" s="7" t="s">
        <v>28</v>
      </c>
      <c r="B70">
        <v>25</v>
      </c>
      <c r="C70">
        <v>32</v>
      </c>
      <c r="D70">
        <v>8499</v>
      </c>
      <c r="E70">
        <v>88</v>
      </c>
    </row>
    <row r="71" spans="1:5" x14ac:dyDescent="0.3">
      <c r="A71" s="7" t="s">
        <v>28</v>
      </c>
      <c r="B71">
        <v>24</v>
      </c>
      <c r="C71">
        <v>30</v>
      </c>
      <c r="D71">
        <v>8558</v>
      </c>
      <c r="E71">
        <v>102</v>
      </c>
    </row>
    <row r="72" spans="1:5" x14ac:dyDescent="0.3">
      <c r="A72" s="7" t="s">
        <v>28</v>
      </c>
      <c r="B72">
        <v>27</v>
      </c>
      <c r="C72">
        <v>32</v>
      </c>
      <c r="D72">
        <v>8778</v>
      </c>
      <c r="E72">
        <v>62</v>
      </c>
    </row>
    <row r="73" spans="1:5" x14ac:dyDescent="0.3">
      <c r="A73" s="7" t="s">
        <v>28</v>
      </c>
      <c r="B73">
        <v>27</v>
      </c>
      <c r="C73">
        <v>33</v>
      </c>
      <c r="D73">
        <v>8845</v>
      </c>
      <c r="E73">
        <v>86</v>
      </c>
    </row>
    <row r="74" spans="1:5" x14ac:dyDescent="0.3">
      <c r="A74" s="7" t="s">
        <v>28</v>
      </c>
      <c r="B74">
        <v>26</v>
      </c>
      <c r="C74">
        <v>32</v>
      </c>
      <c r="D74">
        <v>8845</v>
      </c>
      <c r="E74">
        <v>84</v>
      </c>
    </row>
    <row r="75" spans="1:5" x14ac:dyDescent="0.3">
      <c r="A75" s="7" t="s">
        <v>28</v>
      </c>
      <c r="B75">
        <v>24</v>
      </c>
      <c r="C75">
        <v>30</v>
      </c>
      <c r="D75">
        <v>8921</v>
      </c>
      <c r="E75">
        <v>88</v>
      </c>
    </row>
    <row r="76" spans="1:5" x14ac:dyDescent="0.3">
      <c r="A76" s="7" t="s">
        <v>28</v>
      </c>
      <c r="B76">
        <v>24</v>
      </c>
      <c r="C76">
        <v>30</v>
      </c>
      <c r="D76">
        <v>8921</v>
      </c>
      <c r="E76">
        <v>88</v>
      </c>
    </row>
    <row r="77" spans="1:5" x14ac:dyDescent="0.3">
      <c r="A77" s="7" t="s">
        <v>28</v>
      </c>
      <c r="B77">
        <v>29</v>
      </c>
      <c r="C77">
        <v>34</v>
      </c>
      <c r="D77">
        <v>8948</v>
      </c>
      <c r="E77">
        <v>92</v>
      </c>
    </row>
    <row r="78" spans="1:5" x14ac:dyDescent="0.3">
      <c r="A78" s="7" t="s">
        <v>28</v>
      </c>
      <c r="B78">
        <v>27</v>
      </c>
      <c r="C78">
        <v>34</v>
      </c>
      <c r="D78">
        <v>8949</v>
      </c>
      <c r="E78">
        <v>97</v>
      </c>
    </row>
    <row r="79" spans="1:5" x14ac:dyDescent="0.3">
      <c r="A79" s="7" t="s">
        <v>28</v>
      </c>
      <c r="B79">
        <v>27</v>
      </c>
      <c r="C79">
        <v>33</v>
      </c>
      <c r="D79">
        <v>9095</v>
      </c>
      <c r="E79">
        <v>86</v>
      </c>
    </row>
    <row r="80" spans="1:5" x14ac:dyDescent="0.3">
      <c r="A80" s="7" t="s">
        <v>28</v>
      </c>
      <c r="B80">
        <v>24</v>
      </c>
      <c r="C80">
        <v>25</v>
      </c>
      <c r="D80">
        <v>9233</v>
      </c>
      <c r="E80">
        <v>82</v>
      </c>
    </row>
    <row r="81" spans="1:5" x14ac:dyDescent="0.3">
      <c r="A81" s="7" t="s">
        <v>62</v>
      </c>
      <c r="B81">
        <v>28</v>
      </c>
      <c r="C81">
        <v>34</v>
      </c>
      <c r="D81">
        <v>9258</v>
      </c>
      <c r="E81">
        <v>70</v>
      </c>
    </row>
    <row r="82" spans="1:5" x14ac:dyDescent="0.3">
      <c r="A82" s="7" t="s">
        <v>28</v>
      </c>
      <c r="B82">
        <v>23</v>
      </c>
      <c r="C82">
        <v>30</v>
      </c>
      <c r="D82">
        <v>9279</v>
      </c>
      <c r="E82">
        <v>116</v>
      </c>
    </row>
    <row r="83" spans="1:5" x14ac:dyDescent="0.3">
      <c r="A83" s="7" t="s">
        <v>28</v>
      </c>
      <c r="B83">
        <v>23</v>
      </c>
      <c r="C83">
        <v>30</v>
      </c>
      <c r="D83">
        <v>9279</v>
      </c>
      <c r="E83">
        <v>116</v>
      </c>
    </row>
    <row r="84" spans="1:5" x14ac:dyDescent="0.3">
      <c r="A84" s="7" t="s">
        <v>28</v>
      </c>
      <c r="B84">
        <v>26</v>
      </c>
      <c r="C84">
        <v>29</v>
      </c>
      <c r="D84">
        <v>9298</v>
      </c>
      <c r="E84">
        <v>112</v>
      </c>
    </row>
    <row r="85" spans="1:5" x14ac:dyDescent="0.3">
      <c r="A85" s="7" t="s">
        <v>62</v>
      </c>
      <c r="B85">
        <v>37</v>
      </c>
      <c r="C85">
        <v>42</v>
      </c>
      <c r="D85">
        <v>9495</v>
      </c>
      <c r="E85">
        <v>68</v>
      </c>
    </row>
    <row r="86" spans="1:5" x14ac:dyDescent="0.3">
      <c r="A86" s="7" t="s">
        <v>28</v>
      </c>
      <c r="B86">
        <v>26</v>
      </c>
      <c r="C86">
        <v>29</v>
      </c>
      <c r="D86">
        <v>9538</v>
      </c>
      <c r="E86">
        <v>112</v>
      </c>
    </row>
    <row r="87" spans="1:5" x14ac:dyDescent="0.3">
      <c r="A87" s="7" t="s">
        <v>28</v>
      </c>
      <c r="B87">
        <v>27</v>
      </c>
      <c r="C87">
        <v>34</v>
      </c>
      <c r="D87">
        <v>9549</v>
      </c>
      <c r="E87">
        <v>97</v>
      </c>
    </row>
    <row r="88" spans="1:5" x14ac:dyDescent="0.3">
      <c r="A88" s="7" t="s">
        <v>28</v>
      </c>
      <c r="B88">
        <v>24</v>
      </c>
      <c r="C88">
        <v>30</v>
      </c>
      <c r="D88">
        <v>9639</v>
      </c>
      <c r="E88">
        <v>116</v>
      </c>
    </row>
    <row r="89" spans="1:5" x14ac:dyDescent="0.3">
      <c r="A89" s="7" t="s">
        <v>28</v>
      </c>
      <c r="B89">
        <v>23</v>
      </c>
      <c r="C89">
        <v>30</v>
      </c>
      <c r="D89">
        <v>9959</v>
      </c>
      <c r="E89">
        <v>116</v>
      </c>
    </row>
    <row r="90" spans="1:5" x14ac:dyDescent="0.3">
      <c r="A90" s="7" t="s">
        <v>28</v>
      </c>
      <c r="B90">
        <v>26</v>
      </c>
      <c r="C90">
        <v>32</v>
      </c>
      <c r="D90">
        <v>9960</v>
      </c>
      <c r="E90">
        <v>94</v>
      </c>
    </row>
    <row r="91" spans="1:5" x14ac:dyDescent="0.3">
      <c r="A91" s="7" t="s">
        <v>62</v>
      </c>
      <c r="B91">
        <v>24</v>
      </c>
      <c r="C91">
        <v>29</v>
      </c>
      <c r="D91">
        <v>9980</v>
      </c>
      <c r="E91">
        <v>90</v>
      </c>
    </row>
    <row r="92" spans="1:5" x14ac:dyDescent="0.3">
      <c r="A92" s="7" t="s">
        <v>28</v>
      </c>
      <c r="B92">
        <v>27</v>
      </c>
      <c r="C92">
        <v>32</v>
      </c>
      <c r="D92">
        <v>9988</v>
      </c>
      <c r="E92">
        <v>92</v>
      </c>
    </row>
    <row r="93" spans="1:5" x14ac:dyDescent="0.3">
      <c r="A93" s="7" t="s">
        <v>28</v>
      </c>
      <c r="B93">
        <v>24</v>
      </c>
      <c r="C93">
        <v>30</v>
      </c>
      <c r="D93">
        <v>9989</v>
      </c>
      <c r="E93">
        <v>116</v>
      </c>
    </row>
    <row r="94" spans="1:5" x14ac:dyDescent="0.3">
      <c r="A94" s="7" t="s">
        <v>28</v>
      </c>
      <c r="B94">
        <v>26</v>
      </c>
      <c r="C94">
        <v>32</v>
      </c>
      <c r="D94">
        <v>9995</v>
      </c>
      <c r="E94">
        <v>100</v>
      </c>
    </row>
    <row r="95" spans="1:5" x14ac:dyDescent="0.3">
      <c r="A95" s="7" t="s">
        <v>28</v>
      </c>
      <c r="B95">
        <v>25</v>
      </c>
      <c r="C95">
        <v>31</v>
      </c>
      <c r="D95">
        <v>10198</v>
      </c>
      <c r="E95">
        <v>94</v>
      </c>
    </row>
    <row r="96" spans="1:5" x14ac:dyDescent="0.3">
      <c r="A96" s="7" t="s">
        <v>28</v>
      </c>
      <c r="B96">
        <v>26</v>
      </c>
      <c r="C96">
        <v>32</v>
      </c>
      <c r="D96">
        <v>10245</v>
      </c>
      <c r="E96">
        <v>84</v>
      </c>
    </row>
    <row r="97" spans="1:5" x14ac:dyDescent="0.3">
      <c r="A97" s="7" t="s">
        <v>28</v>
      </c>
      <c r="B97">
        <v>27</v>
      </c>
      <c r="C97">
        <v>33</v>
      </c>
      <c r="D97">
        <v>10295</v>
      </c>
      <c r="E97">
        <v>86</v>
      </c>
    </row>
    <row r="98" spans="1:5" x14ac:dyDescent="0.3">
      <c r="A98" s="7" t="s">
        <v>28</v>
      </c>
      <c r="B98">
        <v>25</v>
      </c>
      <c r="C98">
        <v>31</v>
      </c>
      <c r="D98">
        <v>10345</v>
      </c>
      <c r="E98">
        <v>100</v>
      </c>
    </row>
    <row r="99" spans="1:5" x14ac:dyDescent="0.3">
      <c r="A99" s="7" t="s">
        <v>28</v>
      </c>
      <c r="B99">
        <v>26</v>
      </c>
      <c r="C99">
        <v>32</v>
      </c>
      <c r="D99">
        <v>10595</v>
      </c>
      <c r="E99">
        <v>84</v>
      </c>
    </row>
    <row r="100" spans="1:5" x14ac:dyDescent="0.3">
      <c r="A100" s="7" t="s">
        <v>28</v>
      </c>
      <c r="B100">
        <v>30</v>
      </c>
      <c r="C100">
        <v>33</v>
      </c>
      <c r="D100">
        <v>10698</v>
      </c>
      <c r="E100">
        <v>73</v>
      </c>
    </row>
    <row r="101" spans="1:5" x14ac:dyDescent="0.3">
      <c r="A101" s="7" t="s">
        <v>28</v>
      </c>
      <c r="B101">
        <v>36</v>
      </c>
      <c r="C101">
        <v>42</v>
      </c>
      <c r="D101">
        <v>10795</v>
      </c>
      <c r="E101">
        <v>64</v>
      </c>
    </row>
    <row r="102" spans="1:5" x14ac:dyDescent="0.3">
      <c r="A102" s="7" t="s">
        <v>28</v>
      </c>
      <c r="B102">
        <v>27</v>
      </c>
      <c r="C102">
        <v>32</v>
      </c>
      <c r="D102">
        <v>10898</v>
      </c>
      <c r="E102">
        <v>92</v>
      </c>
    </row>
    <row r="103" spans="1:5" x14ac:dyDescent="0.3">
      <c r="A103" s="7" t="s">
        <v>28</v>
      </c>
      <c r="B103">
        <v>24</v>
      </c>
      <c r="C103">
        <v>29</v>
      </c>
      <c r="D103">
        <v>11048</v>
      </c>
      <c r="E103">
        <v>90</v>
      </c>
    </row>
    <row r="104" spans="1:5" x14ac:dyDescent="0.3">
      <c r="A104" s="7" t="s">
        <v>28</v>
      </c>
      <c r="B104">
        <v>24</v>
      </c>
      <c r="C104">
        <v>30</v>
      </c>
      <c r="D104">
        <v>11199</v>
      </c>
      <c r="E104">
        <v>116</v>
      </c>
    </row>
    <row r="105" spans="1:5" x14ac:dyDescent="0.3">
      <c r="A105" s="7" t="s">
        <v>28</v>
      </c>
      <c r="B105">
        <v>26</v>
      </c>
      <c r="C105">
        <v>32</v>
      </c>
      <c r="D105">
        <v>11245</v>
      </c>
      <c r="E105">
        <v>84</v>
      </c>
    </row>
    <row r="106" spans="1:5" x14ac:dyDescent="0.3">
      <c r="A106" s="7" t="s">
        <v>62</v>
      </c>
      <c r="B106">
        <v>27</v>
      </c>
      <c r="C106">
        <v>32</v>
      </c>
      <c r="D106">
        <v>11248</v>
      </c>
      <c r="E106">
        <v>92</v>
      </c>
    </row>
    <row r="107" spans="1:5" x14ac:dyDescent="0.3">
      <c r="A107" s="7" t="s">
        <v>28</v>
      </c>
      <c r="B107">
        <v>24</v>
      </c>
      <c r="C107">
        <v>29</v>
      </c>
      <c r="D107">
        <v>11259</v>
      </c>
      <c r="E107">
        <v>111</v>
      </c>
    </row>
    <row r="108" spans="1:5" x14ac:dyDescent="0.3">
      <c r="A108" s="7" t="s">
        <v>28</v>
      </c>
      <c r="B108">
        <v>24</v>
      </c>
      <c r="C108">
        <v>30</v>
      </c>
      <c r="D108">
        <v>11549</v>
      </c>
      <c r="E108">
        <v>116</v>
      </c>
    </row>
    <row r="109" spans="1:5" x14ac:dyDescent="0.3">
      <c r="A109" s="7" t="s">
        <v>28</v>
      </c>
      <c r="B109">
        <v>24</v>
      </c>
      <c r="C109">
        <v>29</v>
      </c>
      <c r="D109">
        <v>11595</v>
      </c>
      <c r="E109">
        <v>90</v>
      </c>
    </row>
    <row r="110" spans="1:5" x14ac:dyDescent="0.3">
      <c r="A110" s="7" t="s">
        <v>28</v>
      </c>
      <c r="B110">
        <v>23</v>
      </c>
      <c r="C110">
        <v>23</v>
      </c>
      <c r="D110">
        <v>11694</v>
      </c>
      <c r="E110">
        <v>111</v>
      </c>
    </row>
    <row r="111" spans="1:5" x14ac:dyDescent="0.3">
      <c r="A111" s="7" t="s">
        <v>28</v>
      </c>
      <c r="B111">
        <v>21</v>
      </c>
      <c r="C111">
        <v>28</v>
      </c>
      <c r="D111">
        <v>11850</v>
      </c>
      <c r="E111">
        <v>110</v>
      </c>
    </row>
    <row r="112" spans="1:5" x14ac:dyDescent="0.3">
      <c r="A112" s="7" t="s">
        <v>28</v>
      </c>
      <c r="B112">
        <v>19</v>
      </c>
      <c r="C112">
        <v>24</v>
      </c>
      <c r="D112">
        <v>11900</v>
      </c>
      <c r="E112">
        <v>97</v>
      </c>
    </row>
    <row r="113" spans="1:5" x14ac:dyDescent="0.3">
      <c r="A113" s="7" t="s">
        <v>28</v>
      </c>
      <c r="B113">
        <v>21</v>
      </c>
      <c r="C113">
        <v>28</v>
      </c>
      <c r="D113">
        <v>12170</v>
      </c>
      <c r="E113">
        <v>110</v>
      </c>
    </row>
    <row r="114" spans="1:5" x14ac:dyDescent="0.3">
      <c r="A114" s="7" t="s">
        <v>28</v>
      </c>
      <c r="B114">
        <v>25</v>
      </c>
      <c r="C114">
        <v>31</v>
      </c>
      <c r="D114">
        <v>12290</v>
      </c>
      <c r="E114">
        <v>88</v>
      </c>
    </row>
    <row r="115" spans="1:5" x14ac:dyDescent="0.3">
      <c r="A115" s="7" t="s">
        <v>28</v>
      </c>
      <c r="B115">
        <v>19</v>
      </c>
      <c r="C115">
        <v>24</v>
      </c>
      <c r="D115">
        <v>12440</v>
      </c>
      <c r="E115">
        <v>97</v>
      </c>
    </row>
    <row r="116" spans="1:5" x14ac:dyDescent="0.3">
      <c r="A116" s="7" t="s">
        <v>28</v>
      </c>
      <c r="B116">
        <v>19</v>
      </c>
      <c r="C116">
        <v>24</v>
      </c>
      <c r="D116">
        <v>12629</v>
      </c>
      <c r="E116">
        <v>145</v>
      </c>
    </row>
    <row r="117" spans="1:5" x14ac:dyDescent="0.3">
      <c r="A117" s="7" t="s">
        <v>28</v>
      </c>
      <c r="B117">
        <v>19</v>
      </c>
      <c r="C117">
        <v>24</v>
      </c>
      <c r="D117">
        <v>12764</v>
      </c>
      <c r="E117">
        <v>145</v>
      </c>
    </row>
    <row r="118" spans="1:5" x14ac:dyDescent="0.3">
      <c r="A118" s="7" t="s">
        <v>28</v>
      </c>
      <c r="B118">
        <v>23</v>
      </c>
      <c r="C118">
        <v>28</v>
      </c>
      <c r="D118">
        <v>12940</v>
      </c>
      <c r="E118">
        <v>114</v>
      </c>
    </row>
    <row r="119" spans="1:5" x14ac:dyDescent="0.3">
      <c r="A119" s="7" t="s">
        <v>28</v>
      </c>
      <c r="B119">
        <v>24</v>
      </c>
      <c r="C119">
        <v>28</v>
      </c>
      <c r="D119">
        <v>12945</v>
      </c>
      <c r="E119">
        <v>101</v>
      </c>
    </row>
    <row r="120" spans="1:5" x14ac:dyDescent="0.3">
      <c r="A120" s="7" t="s">
        <v>28</v>
      </c>
      <c r="B120">
        <v>19</v>
      </c>
      <c r="C120">
        <v>24</v>
      </c>
      <c r="D120">
        <v>12964</v>
      </c>
      <c r="E120">
        <v>145</v>
      </c>
    </row>
    <row r="121" spans="1:5" x14ac:dyDescent="0.3">
      <c r="A121" s="7" t="s">
        <v>28</v>
      </c>
      <c r="B121">
        <v>28</v>
      </c>
      <c r="C121">
        <v>33</v>
      </c>
      <c r="D121">
        <v>13200</v>
      </c>
      <c r="E121">
        <v>95</v>
      </c>
    </row>
    <row r="122" spans="1:5" x14ac:dyDescent="0.3">
      <c r="A122" s="7" t="s">
        <v>28</v>
      </c>
      <c r="B122">
        <v>19</v>
      </c>
      <c r="C122">
        <v>24</v>
      </c>
      <c r="D122">
        <v>13295</v>
      </c>
      <c r="E122">
        <v>110</v>
      </c>
    </row>
    <row r="123" spans="1:5" x14ac:dyDescent="0.3">
      <c r="A123" s="7" t="s">
        <v>62</v>
      </c>
      <c r="B123">
        <v>23</v>
      </c>
      <c r="C123">
        <v>28</v>
      </c>
      <c r="D123">
        <v>13415</v>
      </c>
      <c r="E123">
        <v>114</v>
      </c>
    </row>
    <row r="124" spans="1:5" x14ac:dyDescent="0.3">
      <c r="A124" s="7" t="s">
        <v>28</v>
      </c>
      <c r="B124">
        <v>21</v>
      </c>
      <c r="C124">
        <v>27</v>
      </c>
      <c r="D124">
        <v>13495</v>
      </c>
      <c r="E124">
        <v>111</v>
      </c>
    </row>
    <row r="125" spans="1:5" x14ac:dyDescent="0.3">
      <c r="A125" s="7" t="s">
        <v>28</v>
      </c>
      <c r="B125">
        <v>17</v>
      </c>
      <c r="C125">
        <v>22</v>
      </c>
      <c r="D125">
        <v>13499</v>
      </c>
      <c r="E125">
        <v>152</v>
      </c>
    </row>
    <row r="126" spans="1:5" x14ac:dyDescent="0.3">
      <c r="A126" s="7" t="s">
        <v>28</v>
      </c>
      <c r="B126">
        <v>19</v>
      </c>
      <c r="C126">
        <v>25</v>
      </c>
      <c r="D126">
        <v>13499</v>
      </c>
      <c r="E126">
        <v>152</v>
      </c>
    </row>
    <row r="127" spans="1:5" x14ac:dyDescent="0.3">
      <c r="A127" s="7" t="s">
        <v>28</v>
      </c>
      <c r="B127">
        <v>33</v>
      </c>
      <c r="C127">
        <v>38</v>
      </c>
      <c r="D127">
        <v>13845</v>
      </c>
      <c r="E127">
        <v>68</v>
      </c>
    </row>
    <row r="128" spans="1:5" x14ac:dyDescent="0.3">
      <c r="A128" s="7" t="s">
        <v>28</v>
      </c>
      <c r="B128">
        <v>25</v>
      </c>
      <c r="C128">
        <v>25</v>
      </c>
      <c r="D128">
        <v>13860</v>
      </c>
      <c r="E128">
        <v>95</v>
      </c>
    </row>
    <row r="129" spans="1:5" x14ac:dyDescent="0.3">
      <c r="A129" s="7" t="s">
        <v>28</v>
      </c>
      <c r="B129">
        <v>24</v>
      </c>
      <c r="C129">
        <v>30</v>
      </c>
      <c r="D129">
        <v>13950</v>
      </c>
      <c r="E129">
        <v>102</v>
      </c>
    </row>
    <row r="130" spans="1:5" x14ac:dyDescent="0.3">
      <c r="A130" s="7" t="s">
        <v>28</v>
      </c>
      <c r="B130">
        <v>17</v>
      </c>
      <c r="C130">
        <v>22</v>
      </c>
      <c r="D130">
        <v>14399</v>
      </c>
      <c r="E130">
        <v>152</v>
      </c>
    </row>
    <row r="131" spans="1:5" x14ac:dyDescent="0.3">
      <c r="A131" s="7" t="s">
        <v>28</v>
      </c>
      <c r="B131">
        <v>19</v>
      </c>
      <c r="C131">
        <v>24</v>
      </c>
      <c r="D131">
        <v>14489</v>
      </c>
      <c r="E131">
        <v>145</v>
      </c>
    </row>
    <row r="132" spans="1:5" x14ac:dyDescent="0.3">
      <c r="A132" s="7" t="s">
        <v>28</v>
      </c>
      <c r="B132">
        <v>19</v>
      </c>
      <c r="C132">
        <v>24</v>
      </c>
      <c r="D132">
        <v>14869</v>
      </c>
      <c r="E132">
        <v>145</v>
      </c>
    </row>
    <row r="133" spans="1:5" x14ac:dyDescent="0.3">
      <c r="A133" s="7" t="s">
        <v>28</v>
      </c>
      <c r="B133">
        <v>21</v>
      </c>
      <c r="C133">
        <v>28</v>
      </c>
      <c r="D133">
        <v>15040</v>
      </c>
      <c r="E133">
        <v>110</v>
      </c>
    </row>
    <row r="134" spans="1:5" x14ac:dyDescent="0.3">
      <c r="A134" s="7" t="s">
        <v>28</v>
      </c>
      <c r="B134">
        <v>19</v>
      </c>
      <c r="C134">
        <v>25</v>
      </c>
      <c r="D134">
        <v>15250</v>
      </c>
      <c r="E134">
        <v>110</v>
      </c>
    </row>
    <row r="135" spans="1:5" x14ac:dyDescent="0.3">
      <c r="A135" s="7" t="s">
        <v>28</v>
      </c>
      <c r="B135">
        <v>21</v>
      </c>
      <c r="C135">
        <v>28</v>
      </c>
      <c r="D135">
        <v>15510</v>
      </c>
      <c r="E135">
        <v>110</v>
      </c>
    </row>
    <row r="136" spans="1:5" x14ac:dyDescent="0.3">
      <c r="A136" s="7" t="s">
        <v>62</v>
      </c>
      <c r="B136">
        <v>19</v>
      </c>
      <c r="C136">
        <v>24</v>
      </c>
      <c r="D136">
        <v>15580</v>
      </c>
      <c r="E136">
        <v>95</v>
      </c>
    </row>
    <row r="137" spans="1:5" x14ac:dyDescent="0.3">
      <c r="A137" s="7" t="s">
        <v>28</v>
      </c>
      <c r="B137">
        <v>20</v>
      </c>
      <c r="C137">
        <v>24</v>
      </c>
      <c r="D137">
        <v>15690</v>
      </c>
      <c r="E137">
        <v>156</v>
      </c>
    </row>
    <row r="138" spans="1:5" x14ac:dyDescent="0.3">
      <c r="A138" s="7" t="s">
        <v>28</v>
      </c>
      <c r="B138">
        <v>19</v>
      </c>
      <c r="C138">
        <v>24</v>
      </c>
      <c r="D138">
        <v>15750</v>
      </c>
      <c r="E138">
        <v>156</v>
      </c>
    </row>
    <row r="139" spans="1:5" x14ac:dyDescent="0.3">
      <c r="A139" s="7" t="s">
        <v>28</v>
      </c>
      <c r="B139">
        <v>24</v>
      </c>
      <c r="C139">
        <v>28</v>
      </c>
      <c r="D139">
        <v>15985</v>
      </c>
      <c r="E139">
        <v>114</v>
      </c>
    </row>
    <row r="140" spans="1:5" x14ac:dyDescent="0.3">
      <c r="A140" s="7" t="s">
        <v>28</v>
      </c>
      <c r="B140">
        <v>19</v>
      </c>
      <c r="C140">
        <v>24</v>
      </c>
      <c r="D140">
        <v>15998</v>
      </c>
      <c r="E140">
        <v>161</v>
      </c>
    </row>
    <row r="141" spans="1:5" x14ac:dyDescent="0.3">
      <c r="A141" s="7" t="s">
        <v>28</v>
      </c>
      <c r="B141">
        <v>23</v>
      </c>
      <c r="C141">
        <v>29</v>
      </c>
      <c r="D141">
        <v>16430</v>
      </c>
      <c r="E141">
        <v>101</v>
      </c>
    </row>
    <row r="142" spans="1:5" x14ac:dyDescent="0.3">
      <c r="A142" s="7" t="s">
        <v>28</v>
      </c>
      <c r="B142">
        <v>21</v>
      </c>
      <c r="C142">
        <v>27</v>
      </c>
      <c r="D142">
        <v>16500</v>
      </c>
      <c r="E142">
        <v>111</v>
      </c>
    </row>
    <row r="143" spans="1:5" x14ac:dyDescent="0.3">
      <c r="A143" s="7" t="s">
        <v>28</v>
      </c>
      <c r="B143">
        <v>19</v>
      </c>
      <c r="C143">
        <v>26</v>
      </c>
      <c r="D143">
        <v>16500</v>
      </c>
      <c r="E143">
        <v>154</v>
      </c>
    </row>
    <row r="144" spans="1:5" x14ac:dyDescent="0.3">
      <c r="A144" s="7" t="s">
        <v>28</v>
      </c>
      <c r="B144">
        <v>19</v>
      </c>
      <c r="C144">
        <v>24</v>
      </c>
      <c r="D144">
        <v>16503</v>
      </c>
      <c r="E144">
        <v>175</v>
      </c>
    </row>
    <row r="145" spans="1:5" x14ac:dyDescent="0.3">
      <c r="A145" s="7" t="s">
        <v>28</v>
      </c>
      <c r="B145">
        <v>24</v>
      </c>
      <c r="C145">
        <v>28</v>
      </c>
      <c r="D145">
        <v>16515</v>
      </c>
      <c r="E145">
        <v>114</v>
      </c>
    </row>
    <row r="146" spans="1:5" x14ac:dyDescent="0.3">
      <c r="A146" s="7" t="s">
        <v>28</v>
      </c>
      <c r="B146">
        <v>20</v>
      </c>
      <c r="C146">
        <v>24</v>
      </c>
      <c r="D146">
        <v>16558</v>
      </c>
      <c r="E146">
        <v>161</v>
      </c>
    </row>
    <row r="147" spans="1:5" x14ac:dyDescent="0.3">
      <c r="A147" s="7" t="s">
        <v>62</v>
      </c>
      <c r="B147">
        <v>19</v>
      </c>
      <c r="C147">
        <v>24</v>
      </c>
      <c r="D147">
        <v>16630</v>
      </c>
      <c r="E147">
        <v>97</v>
      </c>
    </row>
    <row r="148" spans="1:5" x14ac:dyDescent="0.3">
      <c r="A148" s="7" t="s">
        <v>62</v>
      </c>
      <c r="B148">
        <v>19</v>
      </c>
      <c r="C148">
        <v>24</v>
      </c>
      <c r="D148">
        <v>16695</v>
      </c>
      <c r="E148">
        <v>95</v>
      </c>
    </row>
    <row r="149" spans="1:5" x14ac:dyDescent="0.3">
      <c r="A149" s="7" t="s">
        <v>28</v>
      </c>
      <c r="B149">
        <v>23</v>
      </c>
      <c r="C149">
        <v>28</v>
      </c>
      <c r="D149">
        <v>16845</v>
      </c>
      <c r="E149">
        <v>114</v>
      </c>
    </row>
    <row r="150" spans="1:5" x14ac:dyDescent="0.3">
      <c r="A150" s="7" t="s">
        <v>28</v>
      </c>
      <c r="B150">
        <v>28</v>
      </c>
      <c r="C150">
        <v>33</v>
      </c>
      <c r="D150">
        <v>16900</v>
      </c>
      <c r="E150">
        <v>95</v>
      </c>
    </row>
    <row r="151" spans="1:5" x14ac:dyDescent="0.3">
      <c r="A151" s="7" t="s">
        <v>28</v>
      </c>
      <c r="B151">
        <v>23</v>
      </c>
      <c r="C151">
        <v>29</v>
      </c>
      <c r="D151">
        <v>16925</v>
      </c>
      <c r="E151">
        <v>101</v>
      </c>
    </row>
    <row r="152" spans="1:5" x14ac:dyDescent="0.3">
      <c r="A152" s="7" t="s">
        <v>28</v>
      </c>
      <c r="B152">
        <v>25</v>
      </c>
      <c r="C152">
        <v>25</v>
      </c>
      <c r="D152">
        <v>17075</v>
      </c>
      <c r="E152">
        <v>95</v>
      </c>
    </row>
    <row r="153" spans="1:5" x14ac:dyDescent="0.3">
      <c r="A153" s="7" t="s">
        <v>28</v>
      </c>
      <c r="B153">
        <v>19</v>
      </c>
      <c r="C153">
        <v>25</v>
      </c>
      <c r="D153">
        <v>17199</v>
      </c>
      <c r="E153">
        <v>160</v>
      </c>
    </row>
    <row r="154" spans="1:5" x14ac:dyDescent="0.3">
      <c r="A154" s="7" t="s">
        <v>28</v>
      </c>
      <c r="B154">
        <v>18</v>
      </c>
      <c r="C154">
        <v>22</v>
      </c>
      <c r="D154">
        <v>17450</v>
      </c>
      <c r="E154">
        <v>115</v>
      </c>
    </row>
    <row r="155" spans="1:5" x14ac:dyDescent="0.3">
      <c r="A155" s="7" t="s">
        <v>28</v>
      </c>
      <c r="B155">
        <v>24</v>
      </c>
      <c r="C155">
        <v>30</v>
      </c>
      <c r="D155">
        <v>17669</v>
      </c>
      <c r="E155">
        <v>116</v>
      </c>
    </row>
    <row r="156" spans="1:5" x14ac:dyDescent="0.3">
      <c r="A156" s="7" t="s">
        <v>28</v>
      </c>
      <c r="B156">
        <v>19</v>
      </c>
      <c r="C156">
        <v>25</v>
      </c>
      <c r="D156">
        <v>17710</v>
      </c>
      <c r="E156">
        <v>110</v>
      </c>
    </row>
    <row r="157" spans="1:5" x14ac:dyDescent="0.3">
      <c r="A157" s="7" t="s">
        <v>28</v>
      </c>
      <c r="B157">
        <v>28</v>
      </c>
      <c r="C157">
        <v>33</v>
      </c>
      <c r="D157">
        <v>17950</v>
      </c>
      <c r="E157">
        <v>95</v>
      </c>
    </row>
    <row r="158" spans="1:5" x14ac:dyDescent="0.3">
      <c r="A158" s="7" t="s">
        <v>62</v>
      </c>
      <c r="B158">
        <v>18</v>
      </c>
      <c r="C158">
        <v>24</v>
      </c>
      <c r="D158">
        <v>18150</v>
      </c>
      <c r="E158">
        <v>142</v>
      </c>
    </row>
    <row r="159" spans="1:5" x14ac:dyDescent="0.3">
      <c r="A159" s="7" t="s">
        <v>28</v>
      </c>
      <c r="B159">
        <v>19</v>
      </c>
      <c r="C159">
        <v>26</v>
      </c>
      <c r="D159">
        <v>18150</v>
      </c>
      <c r="E159">
        <v>160</v>
      </c>
    </row>
    <row r="160" spans="1:5" x14ac:dyDescent="0.3">
      <c r="A160" s="7" t="s">
        <v>28</v>
      </c>
      <c r="B160">
        <v>19</v>
      </c>
      <c r="C160">
        <v>27</v>
      </c>
      <c r="D160">
        <v>18280</v>
      </c>
      <c r="E160">
        <v>120</v>
      </c>
    </row>
    <row r="161" spans="1:5" x14ac:dyDescent="0.3">
      <c r="A161" s="7" t="s">
        <v>62</v>
      </c>
      <c r="B161">
        <v>31</v>
      </c>
      <c r="C161">
        <v>39</v>
      </c>
      <c r="D161">
        <v>18344</v>
      </c>
      <c r="E161">
        <v>72</v>
      </c>
    </row>
    <row r="162" spans="1:5" x14ac:dyDescent="0.3">
      <c r="A162" s="7" t="s">
        <v>28</v>
      </c>
      <c r="B162">
        <v>19</v>
      </c>
      <c r="C162">
        <v>25</v>
      </c>
      <c r="D162">
        <v>18399</v>
      </c>
      <c r="E162">
        <v>160</v>
      </c>
    </row>
    <row r="163" spans="1:5" x14ac:dyDescent="0.3">
      <c r="A163" s="7" t="s">
        <v>28</v>
      </c>
      <c r="B163">
        <v>17</v>
      </c>
      <c r="C163">
        <v>22</v>
      </c>
      <c r="D163">
        <v>18420</v>
      </c>
      <c r="E163">
        <v>162</v>
      </c>
    </row>
    <row r="164" spans="1:5" x14ac:dyDescent="0.3">
      <c r="A164" s="7" t="s">
        <v>28</v>
      </c>
      <c r="B164">
        <v>19</v>
      </c>
      <c r="C164">
        <v>26</v>
      </c>
      <c r="D164">
        <v>18620</v>
      </c>
      <c r="E164">
        <v>160</v>
      </c>
    </row>
    <row r="165" spans="1:5" x14ac:dyDescent="0.3">
      <c r="A165" s="7" t="s">
        <v>28</v>
      </c>
      <c r="B165">
        <v>19</v>
      </c>
      <c r="C165">
        <v>25</v>
      </c>
      <c r="D165">
        <v>18920</v>
      </c>
      <c r="E165">
        <v>110</v>
      </c>
    </row>
    <row r="166" spans="1:5" x14ac:dyDescent="0.3">
      <c r="A166" s="7" t="s">
        <v>28</v>
      </c>
      <c r="B166">
        <v>17</v>
      </c>
      <c r="C166">
        <v>22</v>
      </c>
      <c r="D166">
        <v>18950</v>
      </c>
      <c r="E166">
        <v>162</v>
      </c>
    </row>
    <row r="167" spans="1:5" x14ac:dyDescent="0.3">
      <c r="A167" s="7" t="s">
        <v>28</v>
      </c>
      <c r="B167">
        <v>19</v>
      </c>
      <c r="C167">
        <v>25</v>
      </c>
      <c r="D167">
        <v>19045</v>
      </c>
      <c r="E167">
        <v>160</v>
      </c>
    </row>
    <row r="168" spans="1:5" x14ac:dyDescent="0.3">
      <c r="A168" s="7" t="s">
        <v>28</v>
      </c>
      <c r="B168">
        <v>17</v>
      </c>
      <c r="C168">
        <v>23</v>
      </c>
      <c r="D168">
        <v>19699</v>
      </c>
      <c r="E168">
        <v>200</v>
      </c>
    </row>
    <row r="169" spans="1:5" x14ac:dyDescent="0.3">
      <c r="A169" s="7" t="s">
        <v>28</v>
      </c>
      <c r="B169">
        <v>21</v>
      </c>
      <c r="C169">
        <v>28</v>
      </c>
      <c r="D169">
        <v>20970</v>
      </c>
      <c r="E169">
        <v>121</v>
      </c>
    </row>
    <row r="170" spans="1:5" x14ac:dyDescent="0.3">
      <c r="A170" s="7" t="s">
        <v>28</v>
      </c>
      <c r="B170">
        <v>21</v>
      </c>
      <c r="C170">
        <v>28</v>
      </c>
      <c r="D170">
        <v>21105</v>
      </c>
      <c r="E170">
        <v>121</v>
      </c>
    </row>
    <row r="171" spans="1:5" x14ac:dyDescent="0.3">
      <c r="A171" s="7" t="s">
        <v>28</v>
      </c>
      <c r="B171">
        <v>18</v>
      </c>
      <c r="C171">
        <v>23</v>
      </c>
      <c r="D171">
        <v>21485</v>
      </c>
      <c r="E171">
        <v>134</v>
      </c>
    </row>
    <row r="172" spans="1:5" x14ac:dyDescent="0.3">
      <c r="A172" s="7" t="s">
        <v>28</v>
      </c>
      <c r="B172">
        <v>19</v>
      </c>
      <c r="C172">
        <v>27</v>
      </c>
      <c r="D172">
        <v>22018</v>
      </c>
      <c r="E172">
        <v>143</v>
      </c>
    </row>
    <row r="173" spans="1:5" x14ac:dyDescent="0.3">
      <c r="A173" s="7" t="s">
        <v>62</v>
      </c>
      <c r="B173">
        <v>26</v>
      </c>
      <c r="C173">
        <v>27</v>
      </c>
      <c r="D173">
        <v>22470</v>
      </c>
      <c r="E173">
        <v>106</v>
      </c>
    </row>
    <row r="174" spans="1:5" x14ac:dyDescent="0.3">
      <c r="A174" s="7" t="s">
        <v>28</v>
      </c>
      <c r="B174">
        <v>19</v>
      </c>
      <c r="C174">
        <v>25</v>
      </c>
      <c r="D174">
        <v>22625</v>
      </c>
      <c r="E174">
        <v>114</v>
      </c>
    </row>
    <row r="175" spans="1:5" x14ac:dyDescent="0.3">
      <c r="A175" s="7" t="s">
        <v>28</v>
      </c>
      <c r="B175">
        <v>17</v>
      </c>
      <c r="C175">
        <v>20</v>
      </c>
      <c r="D175">
        <v>23875</v>
      </c>
      <c r="E175">
        <v>140</v>
      </c>
    </row>
    <row r="176" spans="1:5" x14ac:dyDescent="0.3">
      <c r="A176" s="7" t="s">
        <v>28</v>
      </c>
      <c r="B176">
        <v>20</v>
      </c>
      <c r="C176">
        <v>25</v>
      </c>
      <c r="D176">
        <v>24565</v>
      </c>
      <c r="E176">
        <v>121</v>
      </c>
    </row>
    <row r="177" spans="1:5" x14ac:dyDescent="0.3">
      <c r="A177" s="7" t="s">
        <v>28</v>
      </c>
      <c r="B177">
        <v>22</v>
      </c>
      <c r="C177">
        <v>25</v>
      </c>
      <c r="D177">
        <v>25552</v>
      </c>
      <c r="E177">
        <v>123</v>
      </c>
    </row>
    <row r="178" spans="1:5" x14ac:dyDescent="0.3">
      <c r="A178" s="7" t="s">
        <v>62</v>
      </c>
      <c r="B178">
        <v>22</v>
      </c>
      <c r="C178">
        <v>25</v>
      </c>
      <c r="D178">
        <v>28176</v>
      </c>
      <c r="E178">
        <v>123</v>
      </c>
    </row>
    <row r="179" spans="1:5" x14ac:dyDescent="0.3">
      <c r="A179" s="7" t="s">
        <v>28</v>
      </c>
      <c r="B179">
        <v>22</v>
      </c>
      <c r="C179">
        <v>25</v>
      </c>
      <c r="D179">
        <v>28248</v>
      </c>
      <c r="E179">
        <v>123</v>
      </c>
    </row>
    <row r="180" spans="1:5" x14ac:dyDescent="0.3">
      <c r="A180" s="7" t="s">
        <v>28</v>
      </c>
      <c r="B180">
        <v>16</v>
      </c>
      <c r="C180">
        <v>22</v>
      </c>
      <c r="D180">
        <v>30760</v>
      </c>
      <c r="E180">
        <v>182</v>
      </c>
    </row>
    <row r="181" spans="1:5" x14ac:dyDescent="0.3">
      <c r="A181" s="7" t="s">
        <v>62</v>
      </c>
      <c r="B181">
        <v>22</v>
      </c>
      <c r="C181">
        <v>25</v>
      </c>
      <c r="D181">
        <v>31600</v>
      </c>
      <c r="E181">
        <v>123</v>
      </c>
    </row>
    <row r="182" spans="1:5" x14ac:dyDescent="0.3">
      <c r="A182" s="7" t="s">
        <v>28</v>
      </c>
      <c r="B182">
        <v>15</v>
      </c>
      <c r="C182">
        <v>19</v>
      </c>
      <c r="D182">
        <v>32250</v>
      </c>
      <c r="E182">
        <v>176</v>
      </c>
    </row>
    <row r="183" spans="1:5" x14ac:dyDescent="0.3">
      <c r="A183" s="7" t="s">
        <v>28</v>
      </c>
      <c r="B183">
        <v>17</v>
      </c>
      <c r="C183">
        <v>25</v>
      </c>
      <c r="D183">
        <v>32528</v>
      </c>
      <c r="E183">
        <v>207</v>
      </c>
    </row>
    <row r="184" spans="1:5" x14ac:dyDescent="0.3">
      <c r="A184" s="7" t="s">
        <v>28</v>
      </c>
      <c r="B184">
        <v>17</v>
      </c>
      <c r="C184">
        <v>25</v>
      </c>
      <c r="D184">
        <v>34028</v>
      </c>
      <c r="E184">
        <v>207</v>
      </c>
    </row>
    <row r="185" spans="1:5" x14ac:dyDescent="0.3">
      <c r="A185" s="7" t="s">
        <v>62</v>
      </c>
      <c r="B185">
        <v>16</v>
      </c>
      <c r="C185">
        <v>18</v>
      </c>
      <c r="D185">
        <v>34184</v>
      </c>
      <c r="E185">
        <v>155</v>
      </c>
    </row>
    <row r="186" spans="1:5" x14ac:dyDescent="0.3">
      <c r="A186" s="7" t="s">
        <v>62</v>
      </c>
      <c r="B186">
        <v>16</v>
      </c>
      <c r="C186">
        <v>18</v>
      </c>
      <c r="D186">
        <v>35056</v>
      </c>
      <c r="E186">
        <v>155</v>
      </c>
    </row>
    <row r="187" spans="1:5" x14ac:dyDescent="0.3">
      <c r="A187" s="7" t="s">
        <v>28</v>
      </c>
      <c r="B187">
        <v>15</v>
      </c>
      <c r="C187">
        <v>19</v>
      </c>
      <c r="D187">
        <v>35550</v>
      </c>
      <c r="E187">
        <v>176</v>
      </c>
    </row>
    <row r="188" spans="1:5" x14ac:dyDescent="0.3">
      <c r="A188" s="7" t="s">
        <v>28</v>
      </c>
      <c r="B188">
        <v>13</v>
      </c>
      <c r="C188">
        <v>17</v>
      </c>
      <c r="D188">
        <v>36000</v>
      </c>
      <c r="E188">
        <v>262</v>
      </c>
    </row>
    <row r="189" spans="1:5" x14ac:dyDescent="0.3">
      <c r="A189" s="7" t="s">
        <v>28</v>
      </c>
      <c r="B189">
        <v>15</v>
      </c>
      <c r="C189">
        <v>20</v>
      </c>
      <c r="D189">
        <v>36880</v>
      </c>
      <c r="E189">
        <v>182</v>
      </c>
    </row>
    <row r="190" spans="1:5" x14ac:dyDescent="0.3">
      <c r="A190" s="7" t="s">
        <v>28</v>
      </c>
      <c r="B190">
        <v>17</v>
      </c>
      <c r="C190">
        <v>25</v>
      </c>
      <c r="D190">
        <v>37028</v>
      </c>
      <c r="E190">
        <v>207</v>
      </c>
    </row>
    <row r="191" spans="1:5" x14ac:dyDescent="0.3">
      <c r="A191" s="7" t="s">
        <v>62</v>
      </c>
      <c r="B191">
        <v>14</v>
      </c>
      <c r="C191">
        <v>16</v>
      </c>
      <c r="D191">
        <v>40960</v>
      </c>
      <c r="E191">
        <v>184</v>
      </c>
    </row>
    <row r="192" spans="1:5" x14ac:dyDescent="0.3">
      <c r="A192" s="7" t="s">
        <v>28</v>
      </c>
      <c r="B192">
        <v>16</v>
      </c>
      <c r="C192">
        <v>22</v>
      </c>
      <c r="D192">
        <v>41315</v>
      </c>
      <c r="E192">
        <v>182</v>
      </c>
    </row>
    <row r="193" spans="1:5" x14ac:dyDescent="0.3">
      <c r="A193" s="7" t="s">
        <v>28</v>
      </c>
      <c r="B193">
        <v>14</v>
      </c>
      <c r="C193">
        <v>16</v>
      </c>
      <c r="D193">
        <v>45400</v>
      </c>
      <c r="E193">
        <v>184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85122-841F-4DA3-9DFB-9B0E972C2E66}">
  <dimension ref="A1:AZ193"/>
  <sheetViews>
    <sheetView tabSelected="1" topLeftCell="AI43" zoomScale="129" zoomScaleNormal="25" workbookViewId="0">
      <selection activeCell="N27" sqref="N27:O35"/>
    </sheetView>
  </sheetViews>
  <sheetFormatPr defaultRowHeight="14.4" x14ac:dyDescent="0.3"/>
  <cols>
    <col min="1" max="1" width="10.77734375" bestFit="1" customWidth="1"/>
    <col min="2" max="2" width="10" bestFit="1" customWidth="1"/>
    <col min="3" max="3" width="11.77734375" bestFit="1" customWidth="1"/>
    <col min="5" max="5" width="19.44140625" customWidth="1"/>
    <col min="6" max="6" width="8.77734375" customWidth="1"/>
    <col min="7" max="7" width="8" customWidth="1"/>
    <col min="9" max="9" width="14" bestFit="1" customWidth="1"/>
    <col min="12" max="12" width="7.109375" bestFit="1" customWidth="1"/>
    <col min="13" max="13" width="9.88671875" bestFit="1" customWidth="1"/>
    <col min="14" max="14" width="6.6640625" bestFit="1" customWidth="1"/>
    <col min="15" max="15" width="10.77734375" bestFit="1" customWidth="1"/>
    <col min="22" max="22" width="11.6640625" bestFit="1" customWidth="1"/>
    <col min="23" max="23" width="10.109375" bestFit="1" customWidth="1"/>
    <col min="24" max="24" width="21" bestFit="1" customWidth="1"/>
    <col min="25" max="25" width="18" bestFit="1" customWidth="1"/>
    <col min="26" max="26" width="29.109375" bestFit="1" customWidth="1"/>
    <col min="49" max="49" width="21.88671875" bestFit="1" customWidth="1"/>
    <col min="50" max="50" width="18.44140625" bestFit="1" customWidth="1"/>
    <col min="51" max="51" width="16" bestFit="1" customWidth="1"/>
    <col min="52" max="52" width="11.6640625" bestFit="1" customWidth="1"/>
  </cols>
  <sheetData>
    <row r="1" spans="1:52" ht="15" thickBot="1" x14ac:dyDescent="0.35">
      <c r="A1" s="7" t="s">
        <v>3</v>
      </c>
      <c r="B1" t="s">
        <v>23</v>
      </c>
      <c r="C1" t="s">
        <v>24</v>
      </c>
      <c r="D1" t="s">
        <v>25</v>
      </c>
      <c r="E1" t="s">
        <v>21</v>
      </c>
    </row>
    <row r="2" spans="1:52" x14ac:dyDescent="0.3">
      <c r="A2" s="7" t="s">
        <v>28</v>
      </c>
      <c r="B2">
        <v>31</v>
      </c>
      <c r="C2">
        <v>36</v>
      </c>
      <c r="D2">
        <v>5118</v>
      </c>
      <c r="E2">
        <v>69</v>
      </c>
      <c r="G2">
        <f>_xlfn.QUARTILE.INC(E2:E193,1)</f>
        <v>70</v>
      </c>
      <c r="H2" t="s">
        <v>81</v>
      </c>
      <c r="I2">
        <f>MAX(D2:D193)</f>
        <v>45400</v>
      </c>
      <c r="K2" t="s">
        <v>83</v>
      </c>
      <c r="L2" t="s">
        <v>107</v>
      </c>
      <c r="N2" s="2" t="s">
        <v>84</v>
      </c>
      <c r="O2" s="2" t="s">
        <v>95</v>
      </c>
      <c r="X2" s="3" t="s">
        <v>83</v>
      </c>
      <c r="Y2" s="4" t="s">
        <v>95</v>
      </c>
      <c r="Z2" s="3" t="s">
        <v>96</v>
      </c>
      <c r="AA2" s="3" t="s">
        <v>97</v>
      </c>
      <c r="AB2" s="3" t="s">
        <v>98</v>
      </c>
    </row>
    <row r="3" spans="1:52" x14ac:dyDescent="0.3">
      <c r="A3" s="7" t="s">
        <v>28</v>
      </c>
      <c r="B3">
        <v>47</v>
      </c>
      <c r="C3">
        <v>53</v>
      </c>
      <c r="D3">
        <v>5151</v>
      </c>
      <c r="E3">
        <v>48</v>
      </c>
      <c r="G3">
        <f>_xlfn.QUARTILE.INC(E2:E193,2)</f>
        <v>95</v>
      </c>
      <c r="H3" t="s">
        <v>82</v>
      </c>
      <c r="I3">
        <f>MIN(D2:D193)</f>
        <v>5118</v>
      </c>
      <c r="K3" t="s">
        <v>85</v>
      </c>
      <c r="L3">
        <v>10000</v>
      </c>
      <c r="N3">
        <v>10000</v>
      </c>
      <c r="O3">
        <v>96</v>
      </c>
      <c r="X3" s="3" t="s">
        <v>85</v>
      </c>
      <c r="Y3" s="3">
        <v>96</v>
      </c>
      <c r="Z3" s="3">
        <v>96</v>
      </c>
      <c r="AA3" s="3">
        <v>0.49230769230769234</v>
      </c>
      <c r="AB3" s="3">
        <v>0.49230769230769234</v>
      </c>
    </row>
    <row r="4" spans="1:52" x14ac:dyDescent="0.3">
      <c r="A4" s="7" t="s">
        <v>28</v>
      </c>
      <c r="B4">
        <v>30</v>
      </c>
      <c r="C4">
        <v>31</v>
      </c>
      <c r="D4">
        <v>5195</v>
      </c>
      <c r="E4">
        <v>68</v>
      </c>
      <c r="G4">
        <f>_xlfn.QUARTILE.INC(E2:E193,3)</f>
        <v>116</v>
      </c>
      <c r="K4" t="s">
        <v>86</v>
      </c>
      <c r="L4">
        <v>15000</v>
      </c>
      <c r="N4">
        <v>15000</v>
      </c>
      <c r="O4">
        <v>38</v>
      </c>
      <c r="X4" s="3" t="s">
        <v>86</v>
      </c>
      <c r="Y4" s="3">
        <v>38</v>
      </c>
      <c r="Z4" s="3">
        <f>SUM(Y3:Y4)</f>
        <v>134</v>
      </c>
      <c r="AA4" s="3">
        <v>0.68717948717948718</v>
      </c>
      <c r="AB4" s="3">
        <v>1.1794871794871795</v>
      </c>
      <c r="AX4" s="3" t="s">
        <v>83</v>
      </c>
      <c r="AY4" s="4" t="s">
        <v>116</v>
      </c>
      <c r="AZ4" s="4" t="s">
        <v>117</v>
      </c>
    </row>
    <row r="5" spans="1:52" x14ac:dyDescent="0.3">
      <c r="A5" s="7" t="s">
        <v>28</v>
      </c>
      <c r="B5">
        <v>35</v>
      </c>
      <c r="C5">
        <v>39</v>
      </c>
      <c r="D5">
        <v>5348</v>
      </c>
      <c r="E5">
        <v>62</v>
      </c>
      <c r="K5" t="s">
        <v>87</v>
      </c>
      <c r="L5">
        <v>20000</v>
      </c>
      <c r="N5">
        <v>20000</v>
      </c>
      <c r="O5">
        <v>36</v>
      </c>
      <c r="X5" s="3" t="s">
        <v>87</v>
      </c>
      <c r="Y5" s="3">
        <v>36</v>
      </c>
      <c r="Z5" s="3">
        <f>SUM(Y3:Y5)</f>
        <v>170</v>
      </c>
      <c r="AA5" s="3">
        <v>0.87179487179487181</v>
      </c>
      <c r="AB5" s="3">
        <v>2.0512820512820511</v>
      </c>
      <c r="AX5" s="3" t="s">
        <v>99</v>
      </c>
      <c r="AY5" s="3">
        <v>9</v>
      </c>
      <c r="AZ5" s="3">
        <v>6</v>
      </c>
    </row>
    <row r="6" spans="1:52" x14ac:dyDescent="0.3">
      <c r="A6" s="7" t="s">
        <v>28</v>
      </c>
      <c r="B6">
        <v>37</v>
      </c>
      <c r="C6">
        <v>41</v>
      </c>
      <c r="D6">
        <v>5389</v>
      </c>
      <c r="E6">
        <v>68</v>
      </c>
      <c r="K6" t="s">
        <v>90</v>
      </c>
      <c r="L6">
        <v>25000</v>
      </c>
      <c r="N6">
        <v>25000</v>
      </c>
      <c r="O6">
        <v>8</v>
      </c>
      <c r="X6" s="3" t="s">
        <v>90</v>
      </c>
      <c r="Y6" s="3">
        <v>8</v>
      </c>
      <c r="Z6" s="3">
        <f>SUM(Y3:Y6)</f>
        <v>178</v>
      </c>
      <c r="AA6" s="3">
        <v>0.9128205128205128</v>
      </c>
      <c r="AB6" s="3">
        <v>2.9641025641025638</v>
      </c>
      <c r="AX6" s="3" t="s">
        <v>100</v>
      </c>
      <c r="AY6" s="3">
        <v>46</v>
      </c>
      <c r="AZ6" s="3">
        <v>46</v>
      </c>
    </row>
    <row r="7" spans="1:52" x14ac:dyDescent="0.3">
      <c r="A7" s="7" t="s">
        <v>28</v>
      </c>
      <c r="B7">
        <v>38</v>
      </c>
      <c r="C7">
        <v>42</v>
      </c>
      <c r="D7">
        <v>5399</v>
      </c>
      <c r="E7">
        <v>60</v>
      </c>
      <c r="K7" t="s">
        <v>88</v>
      </c>
      <c r="L7">
        <v>30000</v>
      </c>
      <c r="N7">
        <v>30000</v>
      </c>
      <c r="O7">
        <v>3</v>
      </c>
      <c r="X7" s="3" t="s">
        <v>88</v>
      </c>
      <c r="Y7" s="3">
        <v>3</v>
      </c>
      <c r="Z7" s="3">
        <f>SUM(Y3:Y7)</f>
        <v>181</v>
      </c>
      <c r="AA7" s="3">
        <v>0.92820512820512824</v>
      </c>
      <c r="AB7" s="3">
        <v>3.8923076923076918</v>
      </c>
      <c r="AX7" s="3" t="s">
        <v>101</v>
      </c>
      <c r="AY7" s="3">
        <v>46</v>
      </c>
      <c r="AZ7" s="3">
        <v>52</v>
      </c>
    </row>
    <row r="8" spans="1:52" x14ac:dyDescent="0.3">
      <c r="A8" s="7" t="s">
        <v>28</v>
      </c>
      <c r="B8">
        <v>31</v>
      </c>
      <c r="C8">
        <v>37</v>
      </c>
      <c r="D8">
        <v>5499</v>
      </c>
      <c r="E8">
        <v>69</v>
      </c>
      <c r="K8" t="s">
        <v>89</v>
      </c>
      <c r="L8">
        <v>35000</v>
      </c>
      <c r="N8">
        <v>35000</v>
      </c>
      <c r="O8">
        <v>6</v>
      </c>
      <c r="X8" s="3" t="s">
        <v>89</v>
      </c>
      <c r="Y8" s="3">
        <v>6</v>
      </c>
      <c r="Z8" s="3">
        <f>SUM(Y3:Y8)</f>
        <v>187</v>
      </c>
      <c r="AA8" s="3">
        <v>0.95897435897435901</v>
      </c>
      <c r="AB8" s="3">
        <v>4.8512820512820509</v>
      </c>
      <c r="AX8" s="3" t="s">
        <v>102</v>
      </c>
      <c r="AY8" s="3">
        <v>45</v>
      </c>
      <c r="AZ8" s="3">
        <v>44</v>
      </c>
    </row>
    <row r="9" spans="1:52" x14ac:dyDescent="0.3">
      <c r="A9" s="7" t="s">
        <v>28</v>
      </c>
      <c r="B9">
        <v>37</v>
      </c>
      <c r="C9">
        <v>41</v>
      </c>
      <c r="D9">
        <v>5572</v>
      </c>
      <c r="E9">
        <v>68</v>
      </c>
      <c r="K9" t="s">
        <v>91</v>
      </c>
      <c r="L9">
        <v>40000</v>
      </c>
      <c r="N9">
        <v>40000</v>
      </c>
      <c r="O9">
        <v>5</v>
      </c>
      <c r="X9" s="3" t="s">
        <v>91</v>
      </c>
      <c r="Y9" s="3">
        <v>5</v>
      </c>
      <c r="Z9" s="3">
        <f>SUM(Y3:Y9)</f>
        <v>192</v>
      </c>
      <c r="AA9" s="3">
        <v>0.98461538461538467</v>
      </c>
      <c r="AB9" s="3">
        <v>5.8358974358974356</v>
      </c>
      <c r="AX9" s="3" t="s">
        <v>103</v>
      </c>
      <c r="AY9" s="3">
        <v>34</v>
      </c>
      <c r="AZ9" s="3">
        <v>31</v>
      </c>
    </row>
    <row r="10" spans="1:52" x14ac:dyDescent="0.3">
      <c r="A10" s="7" t="s">
        <v>28</v>
      </c>
      <c r="B10">
        <v>37</v>
      </c>
      <c r="C10">
        <v>41</v>
      </c>
      <c r="D10">
        <v>5572</v>
      </c>
      <c r="E10">
        <v>68</v>
      </c>
      <c r="K10" t="s">
        <v>92</v>
      </c>
      <c r="L10">
        <v>45000</v>
      </c>
      <c r="N10">
        <v>45000</v>
      </c>
      <c r="O10">
        <v>2</v>
      </c>
      <c r="X10" s="3" t="s">
        <v>92</v>
      </c>
      <c r="Y10" s="3">
        <v>2</v>
      </c>
      <c r="Z10" s="3">
        <f>SUM(Y3:Y10)</f>
        <v>194</v>
      </c>
      <c r="AA10" s="3">
        <v>0.99487179487179489</v>
      </c>
      <c r="AB10" s="3">
        <v>6.8307692307692305</v>
      </c>
      <c r="AX10" s="3" t="s">
        <v>104</v>
      </c>
      <c r="AY10" s="3">
        <v>8</v>
      </c>
      <c r="AZ10" s="3">
        <v>12</v>
      </c>
    </row>
    <row r="11" spans="1:52" x14ac:dyDescent="0.3">
      <c r="A11" s="7" t="s">
        <v>28</v>
      </c>
      <c r="B11">
        <v>31</v>
      </c>
      <c r="C11">
        <v>38</v>
      </c>
      <c r="D11">
        <v>6095</v>
      </c>
      <c r="E11">
        <v>68</v>
      </c>
      <c r="K11" t="s">
        <v>93</v>
      </c>
      <c r="L11">
        <v>50000</v>
      </c>
      <c r="N11">
        <v>50000</v>
      </c>
      <c r="O11">
        <v>1</v>
      </c>
      <c r="X11" s="3" t="s">
        <v>93</v>
      </c>
      <c r="Y11" s="3">
        <v>1</v>
      </c>
      <c r="Z11" s="3">
        <f>SUM(Y3:Y11)</f>
        <v>195</v>
      </c>
      <c r="AA11" s="3">
        <v>1</v>
      </c>
      <c r="AB11" s="3">
        <v>7.8307692307692305</v>
      </c>
      <c r="AX11" s="3" t="s">
        <v>105</v>
      </c>
      <c r="AY11" s="3">
        <v>5</v>
      </c>
      <c r="AZ11" s="3">
        <v>1</v>
      </c>
    </row>
    <row r="12" spans="1:52" ht="15" thickBot="1" x14ac:dyDescent="0.35">
      <c r="A12" s="7" t="s">
        <v>28</v>
      </c>
      <c r="B12">
        <v>31</v>
      </c>
      <c r="C12">
        <v>38</v>
      </c>
      <c r="D12">
        <v>6189</v>
      </c>
      <c r="E12">
        <v>68</v>
      </c>
      <c r="N12" s="1" t="s">
        <v>94</v>
      </c>
      <c r="O12" s="1">
        <v>0</v>
      </c>
      <c r="X12" s="3"/>
      <c r="Y12" s="3">
        <f>SUM(Y3:Y11)</f>
        <v>195</v>
      </c>
      <c r="Z12" s="3"/>
      <c r="AA12" s="3"/>
      <c r="AB12" s="3"/>
      <c r="AX12" s="3" t="s">
        <v>106</v>
      </c>
      <c r="AY12" s="3">
        <v>2</v>
      </c>
      <c r="AZ12" s="3">
        <v>2</v>
      </c>
    </row>
    <row r="13" spans="1:52" x14ac:dyDescent="0.3">
      <c r="A13" s="7" t="s">
        <v>28</v>
      </c>
      <c r="B13">
        <v>31</v>
      </c>
      <c r="C13">
        <v>38</v>
      </c>
      <c r="D13">
        <v>6229</v>
      </c>
      <c r="E13">
        <v>68</v>
      </c>
    </row>
    <row r="14" spans="1:52" x14ac:dyDescent="0.3">
      <c r="A14" s="7" t="s">
        <v>28</v>
      </c>
      <c r="B14">
        <v>38</v>
      </c>
      <c r="C14">
        <v>43</v>
      </c>
      <c r="D14">
        <v>6295</v>
      </c>
      <c r="E14">
        <v>70</v>
      </c>
    </row>
    <row r="15" spans="1:52" ht="15" thickBot="1" x14ac:dyDescent="0.35">
      <c r="A15" s="7" t="s">
        <v>28</v>
      </c>
      <c r="B15">
        <v>31</v>
      </c>
      <c r="C15">
        <v>38</v>
      </c>
      <c r="D15">
        <v>6338</v>
      </c>
      <c r="E15">
        <v>62</v>
      </c>
      <c r="H15" t="s">
        <v>81</v>
      </c>
      <c r="I15">
        <f>MAX(C1:C193)</f>
        <v>54</v>
      </c>
      <c r="K15" t="s">
        <v>83</v>
      </c>
      <c r="L15" t="s">
        <v>107</v>
      </c>
    </row>
    <row r="16" spans="1:52" x14ac:dyDescent="0.3">
      <c r="A16" s="7" t="s">
        <v>28</v>
      </c>
      <c r="B16">
        <v>31</v>
      </c>
      <c r="C16">
        <v>38</v>
      </c>
      <c r="D16">
        <v>6377</v>
      </c>
      <c r="E16">
        <v>68</v>
      </c>
      <c r="H16" t="s">
        <v>82</v>
      </c>
      <c r="I16">
        <f>MIN(C1:C193)</f>
        <v>16</v>
      </c>
      <c r="K16" t="s">
        <v>99</v>
      </c>
      <c r="L16">
        <v>20</v>
      </c>
      <c r="N16" s="2" t="s">
        <v>107</v>
      </c>
      <c r="O16" s="2" t="s">
        <v>95</v>
      </c>
      <c r="X16" s="3" t="s">
        <v>83</v>
      </c>
      <c r="Y16" s="4" t="s">
        <v>95</v>
      </c>
      <c r="Z16" s="3" t="s">
        <v>96</v>
      </c>
      <c r="AA16" s="3" t="s">
        <v>97</v>
      </c>
      <c r="AB16" s="3" t="s">
        <v>98</v>
      </c>
    </row>
    <row r="17" spans="1:28" x14ac:dyDescent="0.3">
      <c r="A17" s="7" t="s">
        <v>28</v>
      </c>
      <c r="B17">
        <v>49</v>
      </c>
      <c r="C17">
        <v>54</v>
      </c>
      <c r="D17">
        <v>6479</v>
      </c>
      <c r="E17">
        <v>58</v>
      </c>
      <c r="K17" t="s">
        <v>100</v>
      </c>
      <c r="L17">
        <v>25</v>
      </c>
      <c r="N17">
        <v>20</v>
      </c>
      <c r="O17">
        <v>9</v>
      </c>
      <c r="X17" s="3" t="s">
        <v>99</v>
      </c>
      <c r="Y17" s="3">
        <v>9</v>
      </c>
      <c r="Z17" s="3">
        <v>9</v>
      </c>
      <c r="AA17" s="3">
        <f t="shared" ref="AA17:AA24" si="0">Z17/Y$25</f>
        <v>4.6153846153846156E-2</v>
      </c>
      <c r="AB17" s="3">
        <f>AA17</f>
        <v>4.6153846153846156E-2</v>
      </c>
    </row>
    <row r="18" spans="1:28" x14ac:dyDescent="0.3">
      <c r="A18" s="7" t="s">
        <v>28</v>
      </c>
      <c r="B18">
        <v>31</v>
      </c>
      <c r="C18">
        <v>38</v>
      </c>
      <c r="D18">
        <v>6488</v>
      </c>
      <c r="E18">
        <v>62</v>
      </c>
      <c r="K18" t="s">
        <v>101</v>
      </c>
      <c r="L18">
        <v>30</v>
      </c>
      <c r="N18">
        <v>25</v>
      </c>
      <c r="O18">
        <v>46</v>
      </c>
      <c r="X18" s="3" t="s">
        <v>100</v>
      </c>
      <c r="Y18" s="3">
        <v>46</v>
      </c>
      <c r="Z18" s="3">
        <f>SUM(Y17:Y18)</f>
        <v>55</v>
      </c>
      <c r="AA18" s="3">
        <f t="shared" si="0"/>
        <v>0.28205128205128205</v>
      </c>
      <c r="AB18" s="3">
        <f>SUM(AA17:AA18)</f>
        <v>0.3282051282051282</v>
      </c>
    </row>
    <row r="19" spans="1:28" x14ac:dyDescent="0.3">
      <c r="A19" s="7" t="s">
        <v>28</v>
      </c>
      <c r="B19">
        <v>30</v>
      </c>
      <c r="C19">
        <v>34</v>
      </c>
      <c r="D19">
        <v>6529</v>
      </c>
      <c r="E19">
        <v>76</v>
      </c>
      <c r="K19" t="s">
        <v>102</v>
      </c>
      <c r="L19">
        <v>35</v>
      </c>
      <c r="N19">
        <v>30</v>
      </c>
      <c r="O19">
        <v>46</v>
      </c>
      <c r="X19" s="3" t="s">
        <v>101</v>
      </c>
      <c r="Y19" s="3">
        <v>46</v>
      </c>
      <c r="Z19" s="3">
        <f>SUM(Y17:Y19)</f>
        <v>101</v>
      </c>
      <c r="AA19" s="3">
        <f t="shared" si="0"/>
        <v>0.517948717948718</v>
      </c>
      <c r="AB19" s="3">
        <f>SUM(AA17:AA19)</f>
        <v>0.84615384615384626</v>
      </c>
    </row>
    <row r="20" spans="1:28" x14ac:dyDescent="0.3">
      <c r="A20" s="7" t="s">
        <v>28</v>
      </c>
      <c r="B20">
        <v>38</v>
      </c>
      <c r="C20">
        <v>43</v>
      </c>
      <c r="D20">
        <v>6575</v>
      </c>
      <c r="E20">
        <v>70</v>
      </c>
      <c r="K20" t="s">
        <v>103</v>
      </c>
      <c r="L20">
        <v>40</v>
      </c>
      <c r="N20">
        <v>35</v>
      </c>
      <c r="O20">
        <v>45</v>
      </c>
      <c r="X20" s="3" t="s">
        <v>102</v>
      </c>
      <c r="Y20" s="3">
        <v>45</v>
      </c>
      <c r="Z20" s="3">
        <f>SUM(Y17:Y20)</f>
        <v>146</v>
      </c>
      <c r="AA20" s="3">
        <f t="shared" si="0"/>
        <v>0.74871794871794872</v>
      </c>
      <c r="AB20" s="3">
        <f>SUM(AA17:AA20)</f>
        <v>1.594871794871795</v>
      </c>
    </row>
    <row r="21" spans="1:28" x14ac:dyDescent="0.3">
      <c r="A21" s="7" t="s">
        <v>28</v>
      </c>
      <c r="B21">
        <v>31</v>
      </c>
      <c r="C21">
        <v>37</v>
      </c>
      <c r="D21">
        <v>6649</v>
      </c>
      <c r="E21">
        <v>69</v>
      </c>
      <c r="K21" t="s">
        <v>104</v>
      </c>
      <c r="L21">
        <v>45</v>
      </c>
      <c r="N21">
        <v>40</v>
      </c>
      <c r="O21">
        <v>34</v>
      </c>
      <c r="X21" s="3" t="s">
        <v>103</v>
      </c>
      <c r="Y21" s="3">
        <v>34</v>
      </c>
      <c r="Z21" s="3">
        <f>SUM(Y17:Y21)</f>
        <v>180</v>
      </c>
      <c r="AA21" s="3">
        <f t="shared" si="0"/>
        <v>0.92307692307692313</v>
      </c>
      <c r="AB21" s="3">
        <f>SUM(AA17:AA21)</f>
        <v>2.5179487179487179</v>
      </c>
    </row>
    <row r="22" spans="1:28" x14ac:dyDescent="0.3">
      <c r="A22" s="7" t="s">
        <v>28</v>
      </c>
      <c r="B22">
        <v>31</v>
      </c>
      <c r="C22">
        <v>38</v>
      </c>
      <c r="D22">
        <v>6669</v>
      </c>
      <c r="E22">
        <v>68</v>
      </c>
      <c r="K22" t="s">
        <v>105</v>
      </c>
      <c r="L22">
        <v>50</v>
      </c>
      <c r="N22">
        <v>45</v>
      </c>
      <c r="O22">
        <v>8</v>
      </c>
      <c r="X22" s="3" t="s">
        <v>104</v>
      </c>
      <c r="Y22" s="3">
        <v>8</v>
      </c>
      <c r="Z22" s="3">
        <f>SUM(Y17:Y22)</f>
        <v>188</v>
      </c>
      <c r="AA22" s="3">
        <f t="shared" si="0"/>
        <v>0.96410256410256412</v>
      </c>
      <c r="AB22" s="3">
        <f>SUM(AA17:AA22)</f>
        <v>3.4820512820512821</v>
      </c>
    </row>
    <row r="23" spans="1:28" x14ac:dyDescent="0.3">
      <c r="A23" s="7" t="s">
        <v>28</v>
      </c>
      <c r="B23">
        <v>31</v>
      </c>
      <c r="C23">
        <v>38</v>
      </c>
      <c r="D23">
        <v>6692</v>
      </c>
      <c r="E23">
        <v>68</v>
      </c>
      <c r="K23" t="s">
        <v>106</v>
      </c>
      <c r="L23">
        <v>55</v>
      </c>
      <c r="N23">
        <v>50</v>
      </c>
      <c r="O23">
        <v>5</v>
      </c>
      <c r="X23" s="3" t="s">
        <v>105</v>
      </c>
      <c r="Y23" s="3">
        <v>5</v>
      </c>
      <c r="Z23" s="3">
        <f>SUM(Y17:Y23)</f>
        <v>193</v>
      </c>
      <c r="AA23" s="3">
        <f t="shared" si="0"/>
        <v>0.98974358974358978</v>
      </c>
      <c r="AB23" s="3">
        <f>SUM(AA17:AA23)</f>
        <v>4.4717948717948719</v>
      </c>
    </row>
    <row r="24" spans="1:28" x14ac:dyDescent="0.3">
      <c r="A24" s="7" t="s">
        <v>28</v>
      </c>
      <c r="B24">
        <v>31</v>
      </c>
      <c r="C24">
        <v>38</v>
      </c>
      <c r="D24">
        <v>6692</v>
      </c>
      <c r="E24">
        <v>68</v>
      </c>
      <c r="N24">
        <v>55</v>
      </c>
      <c r="O24">
        <v>2</v>
      </c>
      <c r="X24" s="3" t="s">
        <v>106</v>
      </c>
      <c r="Y24" s="3">
        <v>2</v>
      </c>
      <c r="Z24" s="3">
        <f>SUM(Y17:Y24)</f>
        <v>195</v>
      </c>
      <c r="AA24" s="3">
        <f t="shared" si="0"/>
        <v>1</v>
      </c>
      <c r="AB24" s="3">
        <f>SUM(AA17:AA24)</f>
        <v>5.4717948717948719</v>
      </c>
    </row>
    <row r="25" spans="1:28" x14ac:dyDescent="0.3">
      <c r="A25" s="7" t="s">
        <v>28</v>
      </c>
      <c r="B25">
        <v>31</v>
      </c>
      <c r="C25">
        <v>38</v>
      </c>
      <c r="D25">
        <v>6695</v>
      </c>
      <c r="E25">
        <v>68</v>
      </c>
      <c r="X25" s="3"/>
      <c r="Y25" s="3">
        <f>SUM(Y17:Y24)</f>
        <v>195</v>
      </c>
      <c r="Z25" s="3"/>
      <c r="AA25" s="3"/>
      <c r="AB25" s="3"/>
    </row>
    <row r="26" spans="1:28" ht="15" thickBot="1" x14ac:dyDescent="0.35">
      <c r="A26" s="7" t="s">
        <v>28</v>
      </c>
      <c r="B26">
        <v>24</v>
      </c>
      <c r="C26">
        <v>29</v>
      </c>
      <c r="D26">
        <v>6785</v>
      </c>
      <c r="E26">
        <v>78</v>
      </c>
      <c r="H26" t="s">
        <v>81</v>
      </c>
      <c r="I26">
        <f>MAX(B1:B193)</f>
        <v>49</v>
      </c>
      <c r="K26" t="s">
        <v>83</v>
      </c>
      <c r="L26" t="s">
        <v>107</v>
      </c>
    </row>
    <row r="27" spans="1:28" x14ac:dyDescent="0.3">
      <c r="A27" s="7" t="s">
        <v>28</v>
      </c>
      <c r="B27">
        <v>31</v>
      </c>
      <c r="C27">
        <v>38</v>
      </c>
      <c r="D27">
        <v>6795</v>
      </c>
      <c r="E27">
        <v>68</v>
      </c>
      <c r="H27" t="s">
        <v>82</v>
      </c>
      <c r="I27">
        <f>MIN(B1:B193)</f>
        <v>13</v>
      </c>
      <c r="K27" s="8" t="s">
        <v>108</v>
      </c>
      <c r="L27">
        <v>15</v>
      </c>
      <c r="N27" s="2" t="s">
        <v>107</v>
      </c>
      <c r="O27" s="2" t="s">
        <v>95</v>
      </c>
      <c r="X27" s="3" t="s">
        <v>83</v>
      </c>
      <c r="Y27" s="4" t="s">
        <v>95</v>
      </c>
      <c r="Z27" s="3" t="s">
        <v>96</v>
      </c>
      <c r="AA27" s="3" t="s">
        <v>97</v>
      </c>
      <c r="AB27" s="3" t="s">
        <v>109</v>
      </c>
    </row>
    <row r="28" spans="1:28" x14ac:dyDescent="0.3">
      <c r="A28" s="7" t="s">
        <v>28</v>
      </c>
      <c r="B28">
        <v>31</v>
      </c>
      <c r="C28">
        <v>37</v>
      </c>
      <c r="D28">
        <v>6849</v>
      </c>
      <c r="E28">
        <v>69</v>
      </c>
      <c r="K28" t="s">
        <v>99</v>
      </c>
      <c r="L28">
        <v>20</v>
      </c>
      <c r="N28">
        <v>15</v>
      </c>
      <c r="O28">
        <v>6</v>
      </c>
      <c r="X28" s="9" t="s">
        <v>108</v>
      </c>
      <c r="Y28" s="3">
        <v>6</v>
      </c>
      <c r="Z28" s="3">
        <f>Y28</f>
        <v>6</v>
      </c>
      <c r="AA28" s="3">
        <f t="shared" ref="AA28:AA35" si="1">Z28/Y$36</f>
        <v>3.0927835051546393E-2</v>
      </c>
      <c r="AB28" s="3">
        <f>AA28</f>
        <v>3.0927835051546393E-2</v>
      </c>
    </row>
    <row r="29" spans="1:28" x14ac:dyDescent="0.3">
      <c r="A29" s="7" t="s">
        <v>28</v>
      </c>
      <c r="B29">
        <v>31</v>
      </c>
      <c r="C29">
        <v>38</v>
      </c>
      <c r="D29">
        <v>6855</v>
      </c>
      <c r="E29">
        <v>76</v>
      </c>
      <c r="K29" t="s">
        <v>100</v>
      </c>
      <c r="L29">
        <v>25</v>
      </c>
      <c r="N29">
        <v>20</v>
      </c>
      <c r="O29">
        <v>46</v>
      </c>
      <c r="X29" s="3" t="s">
        <v>99</v>
      </c>
      <c r="Y29" s="3">
        <v>46</v>
      </c>
      <c r="Z29" s="3">
        <f>SUM(Y28:Y29)</f>
        <v>52</v>
      </c>
      <c r="AA29" s="3">
        <f t="shared" si="1"/>
        <v>0.26804123711340205</v>
      </c>
      <c r="AB29" s="3">
        <f>SUM(AA28:AA29)</f>
        <v>0.29896907216494845</v>
      </c>
    </row>
    <row r="30" spans="1:28" x14ac:dyDescent="0.3">
      <c r="A30" s="7" t="s">
        <v>28</v>
      </c>
      <c r="B30">
        <v>31</v>
      </c>
      <c r="C30">
        <v>37</v>
      </c>
      <c r="D30">
        <v>6918</v>
      </c>
      <c r="E30">
        <v>62</v>
      </c>
      <c r="K30" t="s">
        <v>101</v>
      </c>
      <c r="L30">
        <v>30</v>
      </c>
      <c r="N30">
        <v>25</v>
      </c>
      <c r="O30">
        <v>52</v>
      </c>
      <c r="X30" s="3" t="s">
        <v>100</v>
      </c>
      <c r="Y30" s="3">
        <v>52</v>
      </c>
      <c r="Z30" s="3">
        <f>SUM(Y28:Y30)</f>
        <v>104</v>
      </c>
      <c r="AA30" s="3">
        <f t="shared" si="1"/>
        <v>0.53608247422680411</v>
      </c>
      <c r="AB30" s="3">
        <f>SUM(AA28:AA30)</f>
        <v>0.8350515463917525</v>
      </c>
    </row>
    <row r="31" spans="1:28" x14ac:dyDescent="0.3">
      <c r="A31" s="7" t="s">
        <v>28</v>
      </c>
      <c r="B31">
        <v>30</v>
      </c>
      <c r="C31">
        <v>37</v>
      </c>
      <c r="D31">
        <v>6938</v>
      </c>
      <c r="E31">
        <v>70</v>
      </c>
      <c r="K31" t="s">
        <v>102</v>
      </c>
      <c r="L31">
        <v>35</v>
      </c>
      <c r="N31">
        <v>30</v>
      </c>
      <c r="O31">
        <v>44</v>
      </c>
      <c r="X31" s="3" t="s">
        <v>101</v>
      </c>
      <c r="Y31" s="3">
        <v>44</v>
      </c>
      <c r="Z31" s="3">
        <f>SUM(Y28:Y31)</f>
        <v>148</v>
      </c>
      <c r="AA31" s="3">
        <f t="shared" si="1"/>
        <v>0.76288659793814428</v>
      </c>
      <c r="AB31" s="3">
        <f>SUM(AA28:AA31)</f>
        <v>1.5979381443298968</v>
      </c>
    </row>
    <row r="32" spans="1:28" x14ac:dyDescent="0.3">
      <c r="A32" s="7" t="s">
        <v>28</v>
      </c>
      <c r="B32">
        <v>25</v>
      </c>
      <c r="C32">
        <v>32</v>
      </c>
      <c r="D32">
        <v>6989</v>
      </c>
      <c r="E32">
        <v>88</v>
      </c>
      <c r="K32" t="s">
        <v>103</v>
      </c>
      <c r="L32">
        <v>40</v>
      </c>
      <c r="N32">
        <v>35</v>
      </c>
      <c r="O32">
        <v>31</v>
      </c>
      <c r="X32" s="3" t="s">
        <v>102</v>
      </c>
      <c r="Y32" s="3">
        <v>31</v>
      </c>
      <c r="Z32" s="3">
        <f>SUM(Y28:Y32)</f>
        <v>179</v>
      </c>
      <c r="AA32" s="3">
        <f t="shared" si="1"/>
        <v>0.92268041237113407</v>
      </c>
      <c r="AB32" s="3">
        <f>SUM(AA28:AA32)</f>
        <v>2.5206185567010309</v>
      </c>
    </row>
    <row r="33" spans="1:28" x14ac:dyDescent="0.3">
      <c r="A33" s="7" t="s">
        <v>28</v>
      </c>
      <c r="B33">
        <v>26</v>
      </c>
      <c r="C33">
        <v>31</v>
      </c>
      <c r="D33">
        <v>7053</v>
      </c>
      <c r="E33">
        <v>73</v>
      </c>
      <c r="K33" t="s">
        <v>104</v>
      </c>
      <c r="L33">
        <v>45</v>
      </c>
      <c r="N33">
        <v>40</v>
      </c>
      <c r="O33">
        <v>12</v>
      </c>
      <c r="X33" s="3" t="s">
        <v>103</v>
      </c>
      <c r="Y33" s="3">
        <v>12</v>
      </c>
      <c r="Z33" s="3">
        <f>SUM(Y28:Y33)</f>
        <v>191</v>
      </c>
      <c r="AA33" s="3">
        <f t="shared" si="1"/>
        <v>0.98453608247422686</v>
      </c>
      <c r="AB33" s="3">
        <f>SUM(AA28:AA33)</f>
        <v>3.5051546391752577</v>
      </c>
    </row>
    <row r="34" spans="1:28" x14ac:dyDescent="0.3">
      <c r="A34" s="7" t="s">
        <v>28</v>
      </c>
      <c r="B34">
        <v>45</v>
      </c>
      <c r="C34">
        <v>50</v>
      </c>
      <c r="D34">
        <v>7099</v>
      </c>
      <c r="E34">
        <v>55</v>
      </c>
      <c r="K34" t="s">
        <v>105</v>
      </c>
      <c r="L34">
        <v>50</v>
      </c>
      <c r="N34">
        <v>45</v>
      </c>
      <c r="O34">
        <v>1</v>
      </c>
      <c r="X34" s="3" t="s">
        <v>104</v>
      </c>
      <c r="Y34" s="3">
        <v>1</v>
      </c>
      <c r="Z34" s="3">
        <f>SUM(Y28:Y34)</f>
        <v>192</v>
      </c>
      <c r="AA34" s="3">
        <f t="shared" si="1"/>
        <v>0.98969072164948457</v>
      </c>
      <c r="AB34" s="3">
        <f>SUM(AA28:AA34)</f>
        <v>4.4948453608247423</v>
      </c>
    </row>
    <row r="35" spans="1:28" x14ac:dyDescent="0.3">
      <c r="A35" s="7" t="s">
        <v>28</v>
      </c>
      <c r="B35">
        <v>32</v>
      </c>
      <c r="C35">
        <v>37</v>
      </c>
      <c r="D35">
        <v>7126</v>
      </c>
      <c r="E35">
        <v>82</v>
      </c>
      <c r="K35" t="s">
        <v>106</v>
      </c>
      <c r="L35">
        <v>55</v>
      </c>
      <c r="N35">
        <v>50</v>
      </c>
      <c r="O35">
        <v>2</v>
      </c>
      <c r="X35" s="3" t="s">
        <v>105</v>
      </c>
      <c r="Y35" s="3">
        <v>2</v>
      </c>
      <c r="Z35" s="3">
        <f>SUM(Y28:Y35)</f>
        <v>194</v>
      </c>
      <c r="AA35" s="3">
        <f t="shared" si="1"/>
        <v>1</v>
      </c>
      <c r="AB35" s="3">
        <f>SUM(AA28:AA35)</f>
        <v>5.4948453608247423</v>
      </c>
    </row>
    <row r="36" spans="1:28" x14ac:dyDescent="0.3">
      <c r="A36" s="7" t="s">
        <v>28</v>
      </c>
      <c r="B36">
        <v>30</v>
      </c>
      <c r="C36">
        <v>34</v>
      </c>
      <c r="D36">
        <v>7129</v>
      </c>
      <c r="E36">
        <v>76</v>
      </c>
      <c r="X36" s="3"/>
      <c r="Y36" s="3">
        <f>SUM(Y28:Y35)</f>
        <v>194</v>
      </c>
      <c r="Z36" s="3"/>
      <c r="AA36" s="3"/>
      <c r="AB36" s="3"/>
    </row>
    <row r="37" spans="1:28" ht="15" thickBot="1" x14ac:dyDescent="0.35">
      <c r="A37" s="7" t="s">
        <v>28</v>
      </c>
      <c r="B37">
        <v>30</v>
      </c>
      <c r="C37">
        <v>37</v>
      </c>
      <c r="D37">
        <v>7198</v>
      </c>
      <c r="E37">
        <v>70</v>
      </c>
    </row>
    <row r="38" spans="1:28" x14ac:dyDescent="0.3">
      <c r="A38" s="7" t="s">
        <v>28</v>
      </c>
      <c r="B38">
        <v>30</v>
      </c>
      <c r="C38">
        <v>34</v>
      </c>
      <c r="D38">
        <v>7295</v>
      </c>
      <c r="E38">
        <v>76</v>
      </c>
      <c r="H38" t="s">
        <v>81</v>
      </c>
      <c r="I38">
        <f>MAX(E1:E193)</f>
        <v>262</v>
      </c>
      <c r="K38" t="s">
        <v>83</v>
      </c>
      <c r="L38" t="s">
        <v>107</v>
      </c>
      <c r="N38" s="2" t="s">
        <v>107</v>
      </c>
      <c r="O38" s="2" t="s">
        <v>95</v>
      </c>
      <c r="X38" s="3" t="s">
        <v>83</v>
      </c>
      <c r="Y38" s="4" t="s">
        <v>95</v>
      </c>
      <c r="Z38" s="3" t="s">
        <v>96</v>
      </c>
      <c r="AA38" s="3" t="s">
        <v>97</v>
      </c>
      <c r="AB38" s="3" t="s">
        <v>109</v>
      </c>
    </row>
    <row r="39" spans="1:28" x14ac:dyDescent="0.3">
      <c r="A39" s="7" t="s">
        <v>28</v>
      </c>
      <c r="B39">
        <v>31</v>
      </c>
      <c r="C39">
        <v>37</v>
      </c>
      <c r="D39">
        <v>7299</v>
      </c>
      <c r="E39">
        <v>69</v>
      </c>
      <c r="H39" t="s">
        <v>82</v>
      </c>
      <c r="I39">
        <f>MIN(E1:E193)</f>
        <v>48</v>
      </c>
      <c r="K39" t="s">
        <v>110</v>
      </c>
      <c r="L39">
        <v>50</v>
      </c>
      <c r="N39">
        <v>50</v>
      </c>
      <c r="O39">
        <v>1</v>
      </c>
      <c r="X39" s="3" t="s">
        <v>110</v>
      </c>
      <c r="Y39" s="3">
        <v>1</v>
      </c>
      <c r="Z39" s="3">
        <f>Y39</f>
        <v>1</v>
      </c>
      <c r="AA39" s="3">
        <f t="shared" ref="AA39:AA44" si="2">Z39/Y$45</f>
        <v>5.208333333333333E-3</v>
      </c>
      <c r="AB39" s="3">
        <f>AA39</f>
        <v>5.208333333333333E-3</v>
      </c>
    </row>
    <row r="40" spans="1:28" x14ac:dyDescent="0.3">
      <c r="A40" s="7" t="s">
        <v>62</v>
      </c>
      <c r="B40">
        <v>31</v>
      </c>
      <c r="C40">
        <v>37</v>
      </c>
      <c r="D40">
        <v>7349</v>
      </c>
      <c r="E40">
        <v>69</v>
      </c>
      <c r="K40" t="s">
        <v>111</v>
      </c>
      <c r="L40">
        <v>100</v>
      </c>
      <c r="N40">
        <v>100</v>
      </c>
      <c r="O40">
        <v>105</v>
      </c>
      <c r="X40" s="3" t="s">
        <v>111</v>
      </c>
      <c r="Y40" s="3">
        <v>105</v>
      </c>
      <c r="Z40" s="3">
        <f>SUM(Y39:Y40)</f>
        <v>106</v>
      </c>
      <c r="AA40" s="3">
        <f t="shared" si="2"/>
        <v>0.55208333333333337</v>
      </c>
      <c r="AB40" s="3">
        <f>SUM(AA39:AA40)</f>
        <v>0.55729166666666674</v>
      </c>
    </row>
    <row r="41" spans="1:28" x14ac:dyDescent="0.3">
      <c r="A41" s="7" t="s">
        <v>28</v>
      </c>
      <c r="B41">
        <v>31</v>
      </c>
      <c r="C41">
        <v>38</v>
      </c>
      <c r="D41">
        <v>7395</v>
      </c>
      <c r="E41">
        <v>68</v>
      </c>
      <c r="K41" t="s">
        <v>112</v>
      </c>
      <c r="L41">
        <v>150</v>
      </c>
      <c r="N41">
        <v>150</v>
      </c>
      <c r="O41">
        <v>56</v>
      </c>
      <c r="X41" s="3" t="s">
        <v>112</v>
      </c>
      <c r="Y41" s="3">
        <v>56</v>
      </c>
      <c r="Z41" s="3">
        <f>SUM(Y39:Y41)</f>
        <v>162</v>
      </c>
      <c r="AA41" s="3">
        <f t="shared" si="2"/>
        <v>0.84375</v>
      </c>
      <c r="AB41" s="3">
        <f>SUM(AA39:AA41)</f>
        <v>1.4010416666666667</v>
      </c>
    </row>
    <row r="42" spans="1:28" x14ac:dyDescent="0.3">
      <c r="A42" s="7" t="s">
        <v>28</v>
      </c>
      <c r="B42">
        <v>28</v>
      </c>
      <c r="C42">
        <v>32</v>
      </c>
      <c r="D42">
        <v>7463</v>
      </c>
      <c r="E42">
        <v>82</v>
      </c>
      <c r="K42" t="s">
        <v>113</v>
      </c>
      <c r="L42">
        <v>200</v>
      </c>
      <c r="N42">
        <v>200</v>
      </c>
      <c r="O42">
        <v>26</v>
      </c>
      <c r="X42" s="3" t="s">
        <v>113</v>
      </c>
      <c r="Y42" s="3">
        <v>26</v>
      </c>
      <c r="Z42" s="3">
        <f>SUM(Y39:Y42)</f>
        <v>188</v>
      </c>
      <c r="AA42" s="3">
        <f t="shared" si="2"/>
        <v>0.97916666666666663</v>
      </c>
      <c r="AB42" s="3">
        <f>SUM(AA39:AA42)</f>
        <v>2.3802083333333335</v>
      </c>
    </row>
    <row r="43" spans="1:28" x14ac:dyDescent="0.3">
      <c r="A43" s="7" t="s">
        <v>28</v>
      </c>
      <c r="B43">
        <v>31</v>
      </c>
      <c r="C43">
        <v>37</v>
      </c>
      <c r="D43">
        <v>7499</v>
      </c>
      <c r="E43">
        <v>69</v>
      </c>
      <c r="K43" t="s">
        <v>114</v>
      </c>
      <c r="L43">
        <v>250</v>
      </c>
      <c r="N43">
        <v>250</v>
      </c>
      <c r="O43">
        <v>3</v>
      </c>
      <c r="X43" s="3" t="s">
        <v>114</v>
      </c>
      <c r="Y43" s="3">
        <v>3</v>
      </c>
      <c r="Z43" s="3">
        <f>SUM(Y39:Y43)</f>
        <v>191</v>
      </c>
      <c r="AA43" s="3">
        <f t="shared" si="2"/>
        <v>0.99479166666666663</v>
      </c>
      <c r="AB43" s="3">
        <f>SUM(AA39:AA43)</f>
        <v>3.375</v>
      </c>
    </row>
    <row r="44" spans="1:28" x14ac:dyDescent="0.3">
      <c r="A44" s="7" t="s">
        <v>28</v>
      </c>
      <c r="B44">
        <v>26</v>
      </c>
      <c r="C44">
        <v>31</v>
      </c>
      <c r="D44">
        <v>7603</v>
      </c>
      <c r="E44">
        <v>73</v>
      </c>
      <c r="K44" t="s">
        <v>115</v>
      </c>
      <c r="L44">
        <v>300</v>
      </c>
      <c r="N44">
        <v>300</v>
      </c>
      <c r="O44">
        <v>1</v>
      </c>
      <c r="X44" s="3" t="s">
        <v>115</v>
      </c>
      <c r="Y44" s="3">
        <v>1</v>
      </c>
      <c r="Z44" s="3">
        <f>SUM(Y39:Y44)</f>
        <v>192</v>
      </c>
      <c r="AA44" s="3">
        <f t="shared" si="2"/>
        <v>1</v>
      </c>
      <c r="AB44" s="3">
        <f>SUM(AA39:AA44)</f>
        <v>4.375</v>
      </c>
    </row>
    <row r="45" spans="1:28" ht="15" thickBot="1" x14ac:dyDescent="0.35">
      <c r="A45" s="7" t="s">
        <v>28</v>
      </c>
      <c r="B45">
        <v>31</v>
      </c>
      <c r="C45">
        <v>38</v>
      </c>
      <c r="D45">
        <v>7609</v>
      </c>
      <c r="E45">
        <v>68</v>
      </c>
      <c r="N45" s="1" t="s">
        <v>94</v>
      </c>
      <c r="O45" s="1">
        <v>0</v>
      </c>
      <c r="X45" s="3"/>
      <c r="Y45" s="3">
        <f>SUM(Y39:Y44)</f>
        <v>192</v>
      </c>
      <c r="Z45" s="3"/>
      <c r="AA45" s="3"/>
      <c r="AB45" s="3"/>
    </row>
    <row r="46" spans="1:28" x14ac:dyDescent="0.3">
      <c r="A46" s="7" t="s">
        <v>28</v>
      </c>
      <c r="B46">
        <v>31</v>
      </c>
      <c r="C46">
        <v>38</v>
      </c>
      <c r="D46">
        <v>7609</v>
      </c>
      <c r="E46">
        <v>68</v>
      </c>
    </row>
    <row r="47" spans="1:28" x14ac:dyDescent="0.3">
      <c r="A47" s="7" t="s">
        <v>28</v>
      </c>
      <c r="B47">
        <v>24</v>
      </c>
      <c r="C47">
        <v>30</v>
      </c>
      <c r="D47">
        <v>7689</v>
      </c>
      <c r="E47">
        <v>102</v>
      </c>
    </row>
    <row r="48" spans="1:28" x14ac:dyDescent="0.3">
      <c r="A48" s="7" t="s">
        <v>28</v>
      </c>
      <c r="B48">
        <v>38</v>
      </c>
      <c r="C48">
        <v>47</v>
      </c>
      <c r="D48">
        <v>7738</v>
      </c>
      <c r="E48">
        <v>70</v>
      </c>
    </row>
    <row r="49" spans="1:9" x14ac:dyDescent="0.3">
      <c r="A49" s="7" t="s">
        <v>28</v>
      </c>
      <c r="B49">
        <v>28</v>
      </c>
      <c r="C49">
        <v>33</v>
      </c>
      <c r="D49">
        <v>7775</v>
      </c>
      <c r="E49">
        <v>82</v>
      </c>
    </row>
    <row r="50" spans="1:9" x14ac:dyDescent="0.3">
      <c r="A50" s="7" t="s">
        <v>28</v>
      </c>
      <c r="B50">
        <v>37</v>
      </c>
      <c r="C50">
        <v>46</v>
      </c>
      <c r="D50">
        <v>7775</v>
      </c>
      <c r="E50">
        <v>52</v>
      </c>
    </row>
    <row r="51" spans="1:9" x14ac:dyDescent="0.3">
      <c r="A51" s="7" t="s">
        <v>28</v>
      </c>
      <c r="B51">
        <v>38</v>
      </c>
      <c r="C51">
        <v>47</v>
      </c>
      <c r="D51">
        <v>7788</v>
      </c>
      <c r="E51">
        <v>56</v>
      </c>
    </row>
    <row r="52" spans="1:9" x14ac:dyDescent="0.3">
      <c r="A52" s="7" t="s">
        <v>28</v>
      </c>
      <c r="B52">
        <v>31</v>
      </c>
      <c r="C52">
        <v>37</v>
      </c>
      <c r="D52">
        <v>7799</v>
      </c>
      <c r="E52">
        <v>69</v>
      </c>
      <c r="H52" t="s">
        <v>28</v>
      </c>
      <c r="I52" t="s">
        <v>118</v>
      </c>
    </row>
    <row r="53" spans="1:9" x14ac:dyDescent="0.3">
      <c r="A53" s="7" t="s">
        <v>28</v>
      </c>
      <c r="B53">
        <v>27</v>
      </c>
      <c r="C53">
        <v>32</v>
      </c>
      <c r="D53">
        <v>7898</v>
      </c>
      <c r="E53">
        <v>62</v>
      </c>
      <c r="H53">
        <f>COUNTIF($A$2:$A$193, "gas")</f>
        <v>172</v>
      </c>
      <c r="I53">
        <f>COUNTIF(A1:A193, "diesel")</f>
        <v>20</v>
      </c>
    </row>
    <row r="54" spans="1:9" x14ac:dyDescent="0.3">
      <c r="A54" s="7" t="s">
        <v>28</v>
      </c>
      <c r="B54">
        <v>34</v>
      </c>
      <c r="C54">
        <v>36</v>
      </c>
      <c r="D54">
        <v>7898</v>
      </c>
      <c r="E54">
        <v>56</v>
      </c>
    </row>
    <row r="55" spans="1:9" x14ac:dyDescent="0.3">
      <c r="A55" s="7" t="s">
        <v>28</v>
      </c>
      <c r="B55">
        <v>24</v>
      </c>
      <c r="C55">
        <v>30</v>
      </c>
      <c r="D55">
        <v>7957</v>
      </c>
      <c r="E55">
        <v>102</v>
      </c>
    </row>
    <row r="56" spans="1:9" x14ac:dyDescent="0.3">
      <c r="A56" s="7" t="s">
        <v>62</v>
      </c>
      <c r="B56">
        <v>24</v>
      </c>
      <c r="C56">
        <v>30</v>
      </c>
      <c r="D56">
        <v>7957</v>
      </c>
      <c r="E56">
        <v>102</v>
      </c>
    </row>
    <row r="57" spans="1:9" x14ac:dyDescent="0.3">
      <c r="A57" s="7" t="s">
        <v>28</v>
      </c>
      <c r="B57">
        <v>27</v>
      </c>
      <c r="C57">
        <v>34</v>
      </c>
      <c r="D57">
        <v>7975</v>
      </c>
      <c r="E57">
        <v>85</v>
      </c>
    </row>
    <row r="58" spans="1:9" x14ac:dyDescent="0.3">
      <c r="A58" s="7" t="s">
        <v>28</v>
      </c>
      <c r="B58">
        <v>37</v>
      </c>
      <c r="C58">
        <v>46</v>
      </c>
      <c r="D58">
        <v>7995</v>
      </c>
      <c r="E58">
        <v>52</v>
      </c>
    </row>
    <row r="59" spans="1:9" x14ac:dyDescent="0.3">
      <c r="A59" s="7" t="s">
        <v>28</v>
      </c>
      <c r="B59">
        <v>31</v>
      </c>
      <c r="C59">
        <v>37</v>
      </c>
      <c r="D59">
        <v>7999</v>
      </c>
      <c r="E59">
        <v>69</v>
      </c>
    </row>
    <row r="60" spans="1:9" x14ac:dyDescent="0.3">
      <c r="A60" s="7" t="s">
        <v>28</v>
      </c>
      <c r="B60">
        <v>23</v>
      </c>
      <c r="C60">
        <v>29</v>
      </c>
      <c r="D60">
        <v>8013</v>
      </c>
      <c r="E60">
        <v>82</v>
      </c>
    </row>
    <row r="61" spans="1:9" x14ac:dyDescent="0.3">
      <c r="A61" s="7" t="s">
        <v>28</v>
      </c>
      <c r="B61">
        <v>29</v>
      </c>
      <c r="C61">
        <v>34</v>
      </c>
      <c r="D61">
        <v>8058</v>
      </c>
      <c r="E61">
        <v>70</v>
      </c>
    </row>
    <row r="62" spans="1:9" x14ac:dyDescent="0.3">
      <c r="A62" s="7" t="s">
        <v>28</v>
      </c>
      <c r="B62">
        <v>25</v>
      </c>
      <c r="C62">
        <v>32</v>
      </c>
      <c r="D62">
        <v>8189</v>
      </c>
      <c r="E62">
        <v>88</v>
      </c>
    </row>
    <row r="63" spans="1:9" x14ac:dyDescent="0.3">
      <c r="A63" s="7" t="s">
        <v>62</v>
      </c>
      <c r="B63">
        <v>27</v>
      </c>
      <c r="C63">
        <v>34</v>
      </c>
      <c r="D63">
        <v>8195</v>
      </c>
      <c r="E63">
        <v>85</v>
      </c>
    </row>
    <row r="64" spans="1:9" x14ac:dyDescent="0.3">
      <c r="A64" s="7" t="s">
        <v>28</v>
      </c>
      <c r="B64">
        <v>29</v>
      </c>
      <c r="C64">
        <v>34</v>
      </c>
      <c r="D64">
        <v>8238</v>
      </c>
      <c r="E64">
        <v>70</v>
      </c>
    </row>
    <row r="65" spans="1:5" x14ac:dyDescent="0.3">
      <c r="A65" s="7" t="s">
        <v>28</v>
      </c>
      <c r="B65">
        <v>31</v>
      </c>
      <c r="C65">
        <v>37</v>
      </c>
      <c r="D65">
        <v>8249</v>
      </c>
      <c r="E65">
        <v>69</v>
      </c>
    </row>
    <row r="66" spans="1:5" x14ac:dyDescent="0.3">
      <c r="A66" s="7" t="s">
        <v>62</v>
      </c>
      <c r="B66">
        <v>28</v>
      </c>
      <c r="C66">
        <v>34</v>
      </c>
      <c r="D66">
        <v>8358</v>
      </c>
      <c r="E66">
        <v>70</v>
      </c>
    </row>
    <row r="67" spans="1:5" x14ac:dyDescent="0.3">
      <c r="A67" s="7" t="s">
        <v>28</v>
      </c>
      <c r="B67">
        <v>24</v>
      </c>
      <c r="C67">
        <v>30</v>
      </c>
      <c r="D67">
        <v>8449</v>
      </c>
      <c r="E67">
        <v>116</v>
      </c>
    </row>
    <row r="68" spans="1:5" x14ac:dyDescent="0.3">
      <c r="A68" s="7" t="s">
        <v>28</v>
      </c>
      <c r="B68">
        <v>26</v>
      </c>
      <c r="C68">
        <v>32</v>
      </c>
      <c r="D68">
        <v>8495</v>
      </c>
      <c r="E68">
        <v>84</v>
      </c>
    </row>
    <row r="69" spans="1:5" x14ac:dyDescent="0.3">
      <c r="A69" s="7" t="s">
        <v>28</v>
      </c>
      <c r="B69">
        <v>27</v>
      </c>
      <c r="C69">
        <v>34</v>
      </c>
      <c r="D69">
        <v>8495</v>
      </c>
      <c r="E69">
        <v>85</v>
      </c>
    </row>
    <row r="70" spans="1:5" x14ac:dyDescent="0.3">
      <c r="A70" s="7" t="s">
        <v>28</v>
      </c>
      <c r="B70">
        <v>25</v>
      </c>
      <c r="C70">
        <v>32</v>
      </c>
      <c r="D70">
        <v>8499</v>
      </c>
      <c r="E70">
        <v>88</v>
      </c>
    </row>
    <row r="71" spans="1:5" x14ac:dyDescent="0.3">
      <c r="A71" s="7" t="s">
        <v>28</v>
      </c>
      <c r="B71">
        <v>24</v>
      </c>
      <c r="C71">
        <v>30</v>
      </c>
      <c r="D71">
        <v>8558</v>
      </c>
      <c r="E71">
        <v>102</v>
      </c>
    </row>
    <row r="72" spans="1:5" x14ac:dyDescent="0.3">
      <c r="A72" s="7" t="s">
        <v>28</v>
      </c>
      <c r="B72">
        <v>27</v>
      </c>
      <c r="C72">
        <v>32</v>
      </c>
      <c r="D72">
        <v>8778</v>
      </c>
      <c r="E72">
        <v>62</v>
      </c>
    </row>
    <row r="73" spans="1:5" x14ac:dyDescent="0.3">
      <c r="A73" s="7" t="s">
        <v>28</v>
      </c>
      <c r="B73">
        <v>27</v>
      </c>
      <c r="C73">
        <v>33</v>
      </c>
      <c r="D73">
        <v>8845</v>
      </c>
      <c r="E73">
        <v>86</v>
      </c>
    </row>
    <row r="74" spans="1:5" x14ac:dyDescent="0.3">
      <c r="A74" s="7" t="s">
        <v>28</v>
      </c>
      <c r="B74">
        <v>26</v>
      </c>
      <c r="C74">
        <v>32</v>
      </c>
      <c r="D74">
        <v>8845</v>
      </c>
      <c r="E74">
        <v>84</v>
      </c>
    </row>
    <row r="75" spans="1:5" x14ac:dyDescent="0.3">
      <c r="A75" s="7" t="s">
        <v>28</v>
      </c>
      <c r="B75">
        <v>24</v>
      </c>
      <c r="C75">
        <v>30</v>
      </c>
      <c r="D75">
        <v>8921</v>
      </c>
      <c r="E75">
        <v>88</v>
      </c>
    </row>
    <row r="76" spans="1:5" x14ac:dyDescent="0.3">
      <c r="A76" s="7" t="s">
        <v>28</v>
      </c>
      <c r="B76">
        <v>24</v>
      </c>
      <c r="C76">
        <v>30</v>
      </c>
      <c r="D76">
        <v>8921</v>
      </c>
      <c r="E76">
        <v>88</v>
      </c>
    </row>
    <row r="77" spans="1:5" x14ac:dyDescent="0.3">
      <c r="A77" s="7" t="s">
        <v>28</v>
      </c>
      <c r="B77">
        <v>29</v>
      </c>
      <c r="C77">
        <v>34</v>
      </c>
      <c r="D77">
        <v>8948</v>
      </c>
      <c r="E77">
        <v>92</v>
      </c>
    </row>
    <row r="78" spans="1:5" x14ac:dyDescent="0.3">
      <c r="A78" s="7" t="s">
        <v>28</v>
      </c>
      <c r="B78">
        <v>27</v>
      </c>
      <c r="C78">
        <v>34</v>
      </c>
      <c r="D78">
        <v>8949</v>
      </c>
      <c r="E78">
        <v>97</v>
      </c>
    </row>
    <row r="79" spans="1:5" x14ac:dyDescent="0.3">
      <c r="A79" s="7" t="s">
        <v>28</v>
      </c>
      <c r="B79">
        <v>27</v>
      </c>
      <c r="C79">
        <v>33</v>
      </c>
      <c r="D79">
        <v>9095</v>
      </c>
      <c r="E79">
        <v>86</v>
      </c>
    </row>
    <row r="80" spans="1:5" x14ac:dyDescent="0.3">
      <c r="A80" s="7" t="s">
        <v>28</v>
      </c>
      <c r="B80">
        <v>24</v>
      </c>
      <c r="C80">
        <v>25</v>
      </c>
      <c r="D80">
        <v>9233</v>
      </c>
      <c r="E80">
        <v>82</v>
      </c>
    </row>
    <row r="81" spans="1:43" x14ac:dyDescent="0.3">
      <c r="A81" s="7" t="s">
        <v>62</v>
      </c>
      <c r="B81">
        <v>28</v>
      </c>
      <c r="C81">
        <v>34</v>
      </c>
      <c r="D81">
        <v>9258</v>
      </c>
      <c r="E81">
        <v>70</v>
      </c>
    </row>
    <row r="82" spans="1:43" x14ac:dyDescent="0.3">
      <c r="A82" s="7" t="s">
        <v>28</v>
      </c>
      <c r="B82">
        <v>23</v>
      </c>
      <c r="C82">
        <v>30</v>
      </c>
      <c r="D82">
        <v>9279</v>
      </c>
      <c r="E82">
        <v>116</v>
      </c>
    </row>
    <row r="83" spans="1:43" x14ac:dyDescent="0.3">
      <c r="A83" s="7" t="s">
        <v>28</v>
      </c>
      <c r="B83">
        <v>23</v>
      </c>
      <c r="C83">
        <v>30</v>
      </c>
      <c r="D83">
        <v>9279</v>
      </c>
      <c r="E83">
        <v>116</v>
      </c>
    </row>
    <row r="84" spans="1:43" x14ac:dyDescent="0.3">
      <c r="A84" s="7" t="s">
        <v>28</v>
      </c>
      <c r="B84">
        <v>26</v>
      </c>
      <c r="C84">
        <v>29</v>
      </c>
      <c r="D84">
        <v>9298</v>
      </c>
      <c r="E84">
        <v>112</v>
      </c>
    </row>
    <row r="85" spans="1:43" x14ac:dyDescent="0.3">
      <c r="A85" s="7" t="s">
        <v>62</v>
      </c>
      <c r="B85">
        <v>37</v>
      </c>
      <c r="C85">
        <v>42</v>
      </c>
      <c r="D85">
        <v>9495</v>
      </c>
      <c r="E85">
        <v>68</v>
      </c>
      <c r="AQ85" t="s">
        <v>119</v>
      </c>
    </row>
    <row r="86" spans="1:43" x14ac:dyDescent="0.3">
      <c r="A86" s="7" t="s">
        <v>28</v>
      </c>
      <c r="B86">
        <v>26</v>
      </c>
      <c r="C86">
        <v>29</v>
      </c>
      <c r="D86">
        <v>9538</v>
      </c>
      <c r="E86">
        <v>112</v>
      </c>
    </row>
    <row r="87" spans="1:43" x14ac:dyDescent="0.3">
      <c r="A87" s="7" t="s">
        <v>28</v>
      </c>
      <c r="B87">
        <v>27</v>
      </c>
      <c r="C87">
        <v>34</v>
      </c>
      <c r="D87">
        <v>9549</v>
      </c>
      <c r="E87">
        <v>97</v>
      </c>
    </row>
    <row r="88" spans="1:43" x14ac:dyDescent="0.3">
      <c r="A88" s="7" t="s">
        <v>28</v>
      </c>
      <c r="B88">
        <v>24</v>
      </c>
      <c r="C88">
        <v>30</v>
      </c>
      <c r="D88">
        <v>9639</v>
      </c>
      <c r="E88">
        <v>116</v>
      </c>
    </row>
    <row r="89" spans="1:43" x14ac:dyDescent="0.3">
      <c r="A89" s="7" t="s">
        <v>28</v>
      </c>
      <c r="B89">
        <v>23</v>
      </c>
      <c r="C89">
        <v>30</v>
      </c>
      <c r="D89">
        <v>9959</v>
      </c>
      <c r="E89">
        <v>116</v>
      </c>
    </row>
    <row r="90" spans="1:43" x14ac:dyDescent="0.3">
      <c r="A90" s="7" t="s">
        <v>28</v>
      </c>
      <c r="B90">
        <v>26</v>
      </c>
      <c r="C90">
        <v>32</v>
      </c>
      <c r="D90">
        <v>9960</v>
      </c>
      <c r="E90">
        <v>94</v>
      </c>
    </row>
    <row r="91" spans="1:43" x14ac:dyDescent="0.3">
      <c r="A91" s="7" t="s">
        <v>62</v>
      </c>
      <c r="B91">
        <v>24</v>
      </c>
      <c r="C91">
        <v>29</v>
      </c>
      <c r="D91">
        <v>9980</v>
      </c>
      <c r="E91">
        <v>90</v>
      </c>
    </row>
    <row r="92" spans="1:43" x14ac:dyDescent="0.3">
      <c r="A92" s="7" t="s">
        <v>28</v>
      </c>
      <c r="B92">
        <v>27</v>
      </c>
      <c r="C92">
        <v>32</v>
      </c>
      <c r="D92">
        <v>9988</v>
      </c>
      <c r="E92">
        <v>92</v>
      </c>
    </row>
    <row r="93" spans="1:43" x14ac:dyDescent="0.3">
      <c r="A93" s="7" t="s">
        <v>28</v>
      </c>
      <c r="B93">
        <v>24</v>
      </c>
      <c r="C93">
        <v>30</v>
      </c>
      <c r="D93">
        <v>9989</v>
      </c>
      <c r="E93">
        <v>116</v>
      </c>
    </row>
    <row r="94" spans="1:43" x14ac:dyDescent="0.3">
      <c r="A94" s="7" t="s">
        <v>28</v>
      </c>
      <c r="B94">
        <v>26</v>
      </c>
      <c r="C94">
        <v>32</v>
      </c>
      <c r="D94">
        <v>9995</v>
      </c>
      <c r="E94">
        <v>100</v>
      </c>
    </row>
    <row r="95" spans="1:43" x14ac:dyDescent="0.3">
      <c r="A95" s="7" t="s">
        <v>28</v>
      </c>
      <c r="B95">
        <v>25</v>
      </c>
      <c r="C95">
        <v>31</v>
      </c>
      <c r="D95">
        <v>10198</v>
      </c>
      <c r="E95">
        <v>94</v>
      </c>
    </row>
    <row r="96" spans="1:43" x14ac:dyDescent="0.3">
      <c r="A96" s="7" t="s">
        <v>28</v>
      </c>
      <c r="B96">
        <v>26</v>
      </c>
      <c r="C96">
        <v>32</v>
      </c>
      <c r="D96">
        <v>10245</v>
      </c>
      <c r="E96">
        <v>84</v>
      </c>
    </row>
    <row r="97" spans="1:5" x14ac:dyDescent="0.3">
      <c r="A97" s="7" t="s">
        <v>28</v>
      </c>
      <c r="B97">
        <v>27</v>
      </c>
      <c r="C97">
        <v>33</v>
      </c>
      <c r="D97">
        <v>10295</v>
      </c>
      <c r="E97">
        <v>86</v>
      </c>
    </row>
    <row r="98" spans="1:5" x14ac:dyDescent="0.3">
      <c r="A98" s="7" t="s">
        <v>28</v>
      </c>
      <c r="B98">
        <v>25</v>
      </c>
      <c r="C98">
        <v>31</v>
      </c>
      <c r="D98">
        <v>10345</v>
      </c>
      <c r="E98">
        <v>100</v>
      </c>
    </row>
    <row r="99" spans="1:5" x14ac:dyDescent="0.3">
      <c r="A99" s="7" t="s">
        <v>28</v>
      </c>
      <c r="B99">
        <v>26</v>
      </c>
      <c r="C99">
        <v>32</v>
      </c>
      <c r="D99">
        <v>10595</v>
      </c>
      <c r="E99">
        <v>84</v>
      </c>
    </row>
    <row r="100" spans="1:5" x14ac:dyDescent="0.3">
      <c r="A100" s="7" t="s">
        <v>28</v>
      </c>
      <c r="B100">
        <v>30</v>
      </c>
      <c r="C100">
        <v>33</v>
      </c>
      <c r="D100">
        <v>10698</v>
      </c>
      <c r="E100">
        <v>73</v>
      </c>
    </row>
    <row r="101" spans="1:5" x14ac:dyDescent="0.3">
      <c r="A101" s="7" t="s">
        <v>28</v>
      </c>
      <c r="B101">
        <v>36</v>
      </c>
      <c r="C101">
        <v>42</v>
      </c>
      <c r="D101">
        <v>10795</v>
      </c>
      <c r="E101">
        <v>64</v>
      </c>
    </row>
    <row r="102" spans="1:5" x14ac:dyDescent="0.3">
      <c r="A102" s="7" t="s">
        <v>28</v>
      </c>
      <c r="B102">
        <v>27</v>
      </c>
      <c r="C102">
        <v>32</v>
      </c>
      <c r="D102">
        <v>10898</v>
      </c>
      <c r="E102">
        <v>92</v>
      </c>
    </row>
    <row r="103" spans="1:5" x14ac:dyDescent="0.3">
      <c r="A103" s="7" t="s">
        <v>28</v>
      </c>
      <c r="B103">
        <v>24</v>
      </c>
      <c r="C103">
        <v>29</v>
      </c>
      <c r="D103">
        <v>11048</v>
      </c>
      <c r="E103">
        <v>90</v>
      </c>
    </row>
    <row r="104" spans="1:5" x14ac:dyDescent="0.3">
      <c r="A104" s="7" t="s">
        <v>28</v>
      </c>
      <c r="B104">
        <v>24</v>
      </c>
      <c r="C104">
        <v>30</v>
      </c>
      <c r="D104">
        <v>11199</v>
      </c>
      <c r="E104">
        <v>116</v>
      </c>
    </row>
    <row r="105" spans="1:5" x14ac:dyDescent="0.3">
      <c r="A105" s="7" t="s">
        <v>28</v>
      </c>
      <c r="B105">
        <v>26</v>
      </c>
      <c r="C105">
        <v>32</v>
      </c>
      <c r="D105">
        <v>11245</v>
      </c>
      <c r="E105">
        <v>84</v>
      </c>
    </row>
    <row r="106" spans="1:5" x14ac:dyDescent="0.3">
      <c r="A106" s="7" t="s">
        <v>62</v>
      </c>
      <c r="B106">
        <v>27</v>
      </c>
      <c r="C106">
        <v>32</v>
      </c>
      <c r="D106">
        <v>11248</v>
      </c>
      <c r="E106">
        <v>92</v>
      </c>
    </row>
    <row r="107" spans="1:5" x14ac:dyDescent="0.3">
      <c r="A107" s="7" t="s">
        <v>28</v>
      </c>
      <c r="B107">
        <v>24</v>
      </c>
      <c r="C107">
        <v>29</v>
      </c>
      <c r="D107">
        <v>11259</v>
      </c>
      <c r="E107">
        <v>111</v>
      </c>
    </row>
    <row r="108" spans="1:5" x14ac:dyDescent="0.3">
      <c r="A108" s="7" t="s">
        <v>28</v>
      </c>
      <c r="B108">
        <v>24</v>
      </c>
      <c r="C108">
        <v>30</v>
      </c>
      <c r="D108">
        <v>11549</v>
      </c>
      <c r="E108">
        <v>116</v>
      </c>
    </row>
    <row r="109" spans="1:5" x14ac:dyDescent="0.3">
      <c r="A109" s="7" t="s">
        <v>28</v>
      </c>
      <c r="B109">
        <v>24</v>
      </c>
      <c r="C109">
        <v>29</v>
      </c>
      <c r="D109">
        <v>11595</v>
      </c>
      <c r="E109">
        <v>90</v>
      </c>
    </row>
    <row r="110" spans="1:5" x14ac:dyDescent="0.3">
      <c r="A110" s="7" t="s">
        <v>28</v>
      </c>
      <c r="B110">
        <v>23</v>
      </c>
      <c r="C110">
        <v>23</v>
      </c>
      <c r="D110">
        <v>11694</v>
      </c>
      <c r="E110">
        <v>111</v>
      </c>
    </row>
    <row r="111" spans="1:5" x14ac:dyDescent="0.3">
      <c r="A111" s="7" t="s">
        <v>28</v>
      </c>
      <c r="B111">
        <v>21</v>
      </c>
      <c r="C111">
        <v>28</v>
      </c>
      <c r="D111">
        <v>11850</v>
      </c>
      <c r="E111">
        <v>110</v>
      </c>
    </row>
    <row r="112" spans="1:5" x14ac:dyDescent="0.3">
      <c r="A112" s="7" t="s">
        <v>28</v>
      </c>
      <c r="B112">
        <v>19</v>
      </c>
      <c r="C112">
        <v>24</v>
      </c>
      <c r="D112">
        <v>11900</v>
      </c>
      <c r="E112">
        <v>97</v>
      </c>
    </row>
    <row r="113" spans="1:5" x14ac:dyDescent="0.3">
      <c r="A113" s="7" t="s">
        <v>28</v>
      </c>
      <c r="B113">
        <v>21</v>
      </c>
      <c r="C113">
        <v>28</v>
      </c>
      <c r="D113">
        <v>12170</v>
      </c>
      <c r="E113">
        <v>110</v>
      </c>
    </row>
    <row r="114" spans="1:5" x14ac:dyDescent="0.3">
      <c r="A114" s="7" t="s">
        <v>28</v>
      </c>
      <c r="B114">
        <v>25</v>
      </c>
      <c r="C114">
        <v>31</v>
      </c>
      <c r="D114">
        <v>12290</v>
      </c>
      <c r="E114">
        <v>88</v>
      </c>
    </row>
    <row r="115" spans="1:5" x14ac:dyDescent="0.3">
      <c r="A115" s="7" t="s">
        <v>28</v>
      </c>
      <c r="B115">
        <v>19</v>
      </c>
      <c r="C115">
        <v>24</v>
      </c>
      <c r="D115">
        <v>12440</v>
      </c>
      <c r="E115">
        <v>97</v>
      </c>
    </row>
    <row r="116" spans="1:5" x14ac:dyDescent="0.3">
      <c r="A116" s="7" t="s">
        <v>28</v>
      </c>
      <c r="B116">
        <v>19</v>
      </c>
      <c r="C116">
        <v>24</v>
      </c>
      <c r="D116">
        <v>12629</v>
      </c>
      <c r="E116">
        <v>145</v>
      </c>
    </row>
    <row r="117" spans="1:5" x14ac:dyDescent="0.3">
      <c r="A117" s="7" t="s">
        <v>28</v>
      </c>
      <c r="B117">
        <v>19</v>
      </c>
      <c r="C117">
        <v>24</v>
      </c>
      <c r="D117">
        <v>12764</v>
      </c>
      <c r="E117">
        <v>145</v>
      </c>
    </row>
    <row r="118" spans="1:5" x14ac:dyDescent="0.3">
      <c r="A118" s="7" t="s">
        <v>28</v>
      </c>
      <c r="B118">
        <v>23</v>
      </c>
      <c r="C118">
        <v>28</v>
      </c>
      <c r="D118">
        <v>12940</v>
      </c>
      <c r="E118">
        <v>114</v>
      </c>
    </row>
    <row r="119" spans="1:5" x14ac:dyDescent="0.3">
      <c r="A119" s="7" t="s">
        <v>28</v>
      </c>
      <c r="B119">
        <v>24</v>
      </c>
      <c r="C119">
        <v>28</v>
      </c>
      <c r="D119">
        <v>12945</v>
      </c>
      <c r="E119">
        <v>101</v>
      </c>
    </row>
    <row r="120" spans="1:5" x14ac:dyDescent="0.3">
      <c r="A120" s="7" t="s">
        <v>28</v>
      </c>
      <c r="B120">
        <v>19</v>
      </c>
      <c r="C120">
        <v>24</v>
      </c>
      <c r="D120">
        <v>12964</v>
      </c>
      <c r="E120">
        <v>145</v>
      </c>
    </row>
    <row r="121" spans="1:5" x14ac:dyDescent="0.3">
      <c r="A121" s="7" t="s">
        <v>28</v>
      </c>
      <c r="B121">
        <v>28</v>
      </c>
      <c r="C121">
        <v>33</v>
      </c>
      <c r="D121">
        <v>13200</v>
      </c>
      <c r="E121">
        <v>95</v>
      </c>
    </row>
    <row r="122" spans="1:5" x14ac:dyDescent="0.3">
      <c r="A122" s="7" t="s">
        <v>28</v>
      </c>
      <c r="B122">
        <v>19</v>
      </c>
      <c r="C122">
        <v>24</v>
      </c>
      <c r="D122">
        <v>13295</v>
      </c>
      <c r="E122">
        <v>110</v>
      </c>
    </row>
    <row r="123" spans="1:5" x14ac:dyDescent="0.3">
      <c r="A123" s="7" t="s">
        <v>62</v>
      </c>
      <c r="B123">
        <v>23</v>
      </c>
      <c r="C123">
        <v>28</v>
      </c>
      <c r="D123">
        <v>13415</v>
      </c>
      <c r="E123">
        <v>114</v>
      </c>
    </row>
    <row r="124" spans="1:5" x14ac:dyDescent="0.3">
      <c r="A124" s="7" t="s">
        <v>28</v>
      </c>
      <c r="B124">
        <v>21</v>
      </c>
      <c r="C124">
        <v>27</v>
      </c>
      <c r="D124">
        <v>13495</v>
      </c>
      <c r="E124">
        <v>111</v>
      </c>
    </row>
    <row r="125" spans="1:5" x14ac:dyDescent="0.3">
      <c r="A125" s="7" t="s">
        <v>28</v>
      </c>
      <c r="B125">
        <v>17</v>
      </c>
      <c r="C125">
        <v>22</v>
      </c>
      <c r="D125">
        <v>13499</v>
      </c>
      <c r="E125">
        <v>152</v>
      </c>
    </row>
    <row r="126" spans="1:5" x14ac:dyDescent="0.3">
      <c r="A126" s="7" t="s">
        <v>28</v>
      </c>
      <c r="B126">
        <v>19</v>
      </c>
      <c r="C126">
        <v>25</v>
      </c>
      <c r="D126">
        <v>13499</v>
      </c>
      <c r="E126">
        <v>152</v>
      </c>
    </row>
    <row r="127" spans="1:5" x14ac:dyDescent="0.3">
      <c r="A127" s="7" t="s">
        <v>28</v>
      </c>
      <c r="B127">
        <v>33</v>
      </c>
      <c r="C127">
        <v>38</v>
      </c>
      <c r="D127">
        <v>13845</v>
      </c>
      <c r="E127">
        <v>68</v>
      </c>
    </row>
    <row r="128" spans="1:5" x14ac:dyDescent="0.3">
      <c r="A128" s="7" t="s">
        <v>28</v>
      </c>
      <c r="B128">
        <v>25</v>
      </c>
      <c r="C128">
        <v>25</v>
      </c>
      <c r="D128">
        <v>13860</v>
      </c>
      <c r="E128">
        <v>95</v>
      </c>
    </row>
    <row r="129" spans="1:5" x14ac:dyDescent="0.3">
      <c r="A129" s="7" t="s">
        <v>28</v>
      </c>
      <c r="B129">
        <v>24</v>
      </c>
      <c r="C129">
        <v>30</v>
      </c>
      <c r="D129">
        <v>13950</v>
      </c>
      <c r="E129">
        <v>102</v>
      </c>
    </row>
    <row r="130" spans="1:5" x14ac:dyDescent="0.3">
      <c r="A130" s="7" t="s">
        <v>28</v>
      </c>
      <c r="B130">
        <v>17</v>
      </c>
      <c r="C130">
        <v>22</v>
      </c>
      <c r="D130">
        <v>14399</v>
      </c>
      <c r="E130">
        <v>152</v>
      </c>
    </row>
    <row r="131" spans="1:5" x14ac:dyDescent="0.3">
      <c r="A131" s="7" t="s">
        <v>28</v>
      </c>
      <c r="B131">
        <v>19</v>
      </c>
      <c r="C131">
        <v>24</v>
      </c>
      <c r="D131">
        <v>14489</v>
      </c>
      <c r="E131">
        <v>145</v>
      </c>
    </row>
    <row r="132" spans="1:5" x14ac:dyDescent="0.3">
      <c r="A132" s="7" t="s">
        <v>28</v>
      </c>
      <c r="B132">
        <v>19</v>
      </c>
      <c r="C132">
        <v>24</v>
      </c>
      <c r="D132">
        <v>14869</v>
      </c>
      <c r="E132">
        <v>145</v>
      </c>
    </row>
    <row r="133" spans="1:5" x14ac:dyDescent="0.3">
      <c r="A133" s="7" t="s">
        <v>28</v>
      </c>
      <c r="B133">
        <v>21</v>
      </c>
      <c r="C133">
        <v>28</v>
      </c>
      <c r="D133">
        <v>15040</v>
      </c>
      <c r="E133">
        <v>110</v>
      </c>
    </row>
    <row r="134" spans="1:5" x14ac:dyDescent="0.3">
      <c r="A134" s="7" t="s">
        <v>28</v>
      </c>
      <c r="B134">
        <v>19</v>
      </c>
      <c r="C134">
        <v>25</v>
      </c>
      <c r="D134">
        <v>15250</v>
      </c>
      <c r="E134">
        <v>110</v>
      </c>
    </row>
    <row r="135" spans="1:5" x14ac:dyDescent="0.3">
      <c r="A135" s="7" t="s">
        <v>28</v>
      </c>
      <c r="B135">
        <v>21</v>
      </c>
      <c r="C135">
        <v>28</v>
      </c>
      <c r="D135">
        <v>15510</v>
      </c>
      <c r="E135">
        <v>110</v>
      </c>
    </row>
    <row r="136" spans="1:5" x14ac:dyDescent="0.3">
      <c r="A136" s="7" t="s">
        <v>62</v>
      </c>
      <c r="B136">
        <v>19</v>
      </c>
      <c r="C136">
        <v>24</v>
      </c>
      <c r="D136">
        <v>15580</v>
      </c>
      <c r="E136">
        <v>95</v>
      </c>
    </row>
    <row r="137" spans="1:5" x14ac:dyDescent="0.3">
      <c r="A137" s="7" t="s">
        <v>28</v>
      </c>
      <c r="B137">
        <v>20</v>
      </c>
      <c r="C137">
        <v>24</v>
      </c>
      <c r="D137">
        <v>15690</v>
      </c>
      <c r="E137">
        <v>156</v>
      </c>
    </row>
    <row r="138" spans="1:5" x14ac:dyDescent="0.3">
      <c r="A138" s="7" t="s">
        <v>28</v>
      </c>
      <c r="B138">
        <v>19</v>
      </c>
      <c r="C138">
        <v>24</v>
      </c>
      <c r="D138">
        <v>15750</v>
      </c>
      <c r="E138">
        <v>156</v>
      </c>
    </row>
    <row r="139" spans="1:5" x14ac:dyDescent="0.3">
      <c r="A139" s="7" t="s">
        <v>28</v>
      </c>
      <c r="B139">
        <v>24</v>
      </c>
      <c r="C139">
        <v>28</v>
      </c>
      <c r="D139">
        <v>15985</v>
      </c>
      <c r="E139">
        <v>114</v>
      </c>
    </row>
    <row r="140" spans="1:5" x14ac:dyDescent="0.3">
      <c r="A140" s="7" t="s">
        <v>28</v>
      </c>
      <c r="B140">
        <v>19</v>
      </c>
      <c r="C140">
        <v>24</v>
      </c>
      <c r="D140">
        <v>15998</v>
      </c>
      <c r="E140">
        <v>161</v>
      </c>
    </row>
    <row r="141" spans="1:5" x14ac:dyDescent="0.3">
      <c r="A141" s="7" t="s">
        <v>28</v>
      </c>
      <c r="B141">
        <v>23</v>
      </c>
      <c r="C141">
        <v>29</v>
      </c>
      <c r="D141">
        <v>16430</v>
      </c>
      <c r="E141">
        <v>101</v>
      </c>
    </row>
    <row r="142" spans="1:5" x14ac:dyDescent="0.3">
      <c r="A142" s="7" t="s">
        <v>28</v>
      </c>
      <c r="B142">
        <v>21</v>
      </c>
      <c r="C142">
        <v>27</v>
      </c>
      <c r="D142">
        <v>16500</v>
      </c>
      <c r="E142">
        <v>111</v>
      </c>
    </row>
    <row r="143" spans="1:5" x14ac:dyDescent="0.3">
      <c r="A143" s="7" t="s">
        <v>28</v>
      </c>
      <c r="B143">
        <v>19</v>
      </c>
      <c r="C143">
        <v>26</v>
      </c>
      <c r="D143">
        <v>16500</v>
      </c>
      <c r="E143">
        <v>154</v>
      </c>
    </row>
    <row r="144" spans="1:5" x14ac:dyDescent="0.3">
      <c r="A144" s="7" t="s">
        <v>28</v>
      </c>
      <c r="B144">
        <v>19</v>
      </c>
      <c r="C144">
        <v>24</v>
      </c>
      <c r="D144">
        <v>16503</v>
      </c>
      <c r="E144">
        <v>175</v>
      </c>
    </row>
    <row r="145" spans="1:5" x14ac:dyDescent="0.3">
      <c r="A145" s="7" t="s">
        <v>28</v>
      </c>
      <c r="B145">
        <v>24</v>
      </c>
      <c r="C145">
        <v>28</v>
      </c>
      <c r="D145">
        <v>16515</v>
      </c>
      <c r="E145">
        <v>114</v>
      </c>
    </row>
    <row r="146" spans="1:5" x14ac:dyDescent="0.3">
      <c r="A146" s="7" t="s">
        <v>28</v>
      </c>
      <c r="B146">
        <v>20</v>
      </c>
      <c r="C146">
        <v>24</v>
      </c>
      <c r="D146">
        <v>16558</v>
      </c>
      <c r="E146">
        <v>161</v>
      </c>
    </row>
    <row r="147" spans="1:5" x14ac:dyDescent="0.3">
      <c r="A147" s="7" t="s">
        <v>62</v>
      </c>
      <c r="B147">
        <v>19</v>
      </c>
      <c r="C147">
        <v>24</v>
      </c>
      <c r="D147">
        <v>16630</v>
      </c>
      <c r="E147">
        <v>97</v>
      </c>
    </row>
    <row r="148" spans="1:5" x14ac:dyDescent="0.3">
      <c r="A148" s="7" t="s">
        <v>62</v>
      </c>
      <c r="B148">
        <v>19</v>
      </c>
      <c r="C148">
        <v>24</v>
      </c>
      <c r="D148">
        <v>16695</v>
      </c>
      <c r="E148">
        <v>95</v>
      </c>
    </row>
    <row r="149" spans="1:5" x14ac:dyDescent="0.3">
      <c r="A149" s="7" t="s">
        <v>28</v>
      </c>
      <c r="B149">
        <v>23</v>
      </c>
      <c r="C149">
        <v>28</v>
      </c>
      <c r="D149">
        <v>16845</v>
      </c>
      <c r="E149">
        <v>114</v>
      </c>
    </row>
    <row r="150" spans="1:5" x14ac:dyDescent="0.3">
      <c r="A150" s="7" t="s">
        <v>28</v>
      </c>
      <c r="B150">
        <v>28</v>
      </c>
      <c r="C150">
        <v>33</v>
      </c>
      <c r="D150">
        <v>16900</v>
      </c>
      <c r="E150">
        <v>95</v>
      </c>
    </row>
    <row r="151" spans="1:5" x14ac:dyDescent="0.3">
      <c r="A151" s="7" t="s">
        <v>28</v>
      </c>
      <c r="B151">
        <v>23</v>
      </c>
      <c r="C151">
        <v>29</v>
      </c>
      <c r="D151">
        <v>16925</v>
      </c>
      <c r="E151">
        <v>101</v>
      </c>
    </row>
    <row r="152" spans="1:5" x14ac:dyDescent="0.3">
      <c r="A152" s="7" t="s">
        <v>28</v>
      </c>
      <c r="B152">
        <v>25</v>
      </c>
      <c r="C152">
        <v>25</v>
      </c>
      <c r="D152">
        <v>17075</v>
      </c>
      <c r="E152">
        <v>95</v>
      </c>
    </row>
    <row r="153" spans="1:5" x14ac:dyDescent="0.3">
      <c r="A153" s="7" t="s">
        <v>28</v>
      </c>
      <c r="B153">
        <v>19</v>
      </c>
      <c r="C153">
        <v>25</v>
      </c>
      <c r="D153">
        <v>17199</v>
      </c>
      <c r="E153">
        <v>160</v>
      </c>
    </row>
    <row r="154" spans="1:5" x14ac:dyDescent="0.3">
      <c r="A154" s="7" t="s">
        <v>28</v>
      </c>
      <c r="B154">
        <v>18</v>
      </c>
      <c r="C154">
        <v>22</v>
      </c>
      <c r="D154">
        <v>17450</v>
      </c>
      <c r="E154">
        <v>115</v>
      </c>
    </row>
    <row r="155" spans="1:5" x14ac:dyDescent="0.3">
      <c r="A155" s="7" t="s">
        <v>28</v>
      </c>
      <c r="B155">
        <v>24</v>
      </c>
      <c r="C155">
        <v>30</v>
      </c>
      <c r="D155">
        <v>17669</v>
      </c>
      <c r="E155">
        <v>116</v>
      </c>
    </row>
    <row r="156" spans="1:5" x14ac:dyDescent="0.3">
      <c r="A156" s="7" t="s">
        <v>28</v>
      </c>
      <c r="B156">
        <v>19</v>
      </c>
      <c r="C156">
        <v>25</v>
      </c>
      <c r="D156">
        <v>17710</v>
      </c>
      <c r="E156">
        <v>110</v>
      </c>
    </row>
    <row r="157" spans="1:5" x14ac:dyDescent="0.3">
      <c r="A157" s="7" t="s">
        <v>28</v>
      </c>
      <c r="B157">
        <v>28</v>
      </c>
      <c r="C157">
        <v>33</v>
      </c>
      <c r="D157">
        <v>17950</v>
      </c>
      <c r="E157">
        <v>95</v>
      </c>
    </row>
    <row r="158" spans="1:5" x14ac:dyDescent="0.3">
      <c r="A158" s="7" t="s">
        <v>62</v>
      </c>
      <c r="B158">
        <v>18</v>
      </c>
      <c r="C158">
        <v>24</v>
      </c>
      <c r="D158">
        <v>18150</v>
      </c>
      <c r="E158">
        <v>142</v>
      </c>
    </row>
    <row r="159" spans="1:5" x14ac:dyDescent="0.3">
      <c r="A159" s="7" t="s">
        <v>28</v>
      </c>
      <c r="B159">
        <v>19</v>
      </c>
      <c r="C159">
        <v>26</v>
      </c>
      <c r="D159">
        <v>18150</v>
      </c>
      <c r="E159">
        <v>160</v>
      </c>
    </row>
    <row r="160" spans="1:5" x14ac:dyDescent="0.3">
      <c r="A160" s="7" t="s">
        <v>28</v>
      </c>
      <c r="B160">
        <v>19</v>
      </c>
      <c r="C160">
        <v>27</v>
      </c>
      <c r="D160">
        <v>18280</v>
      </c>
      <c r="E160">
        <v>120</v>
      </c>
    </row>
    <row r="161" spans="1:5" x14ac:dyDescent="0.3">
      <c r="A161" s="7" t="s">
        <v>62</v>
      </c>
      <c r="B161">
        <v>31</v>
      </c>
      <c r="C161">
        <v>39</v>
      </c>
      <c r="D161">
        <v>18344</v>
      </c>
      <c r="E161">
        <v>72</v>
      </c>
    </row>
    <row r="162" spans="1:5" x14ac:dyDescent="0.3">
      <c r="A162" s="7" t="s">
        <v>28</v>
      </c>
      <c r="B162">
        <v>19</v>
      </c>
      <c r="C162">
        <v>25</v>
      </c>
      <c r="D162">
        <v>18399</v>
      </c>
      <c r="E162">
        <v>160</v>
      </c>
    </row>
    <row r="163" spans="1:5" x14ac:dyDescent="0.3">
      <c r="A163" s="7" t="s">
        <v>28</v>
      </c>
      <c r="B163">
        <v>17</v>
      </c>
      <c r="C163">
        <v>22</v>
      </c>
      <c r="D163">
        <v>18420</v>
      </c>
      <c r="E163">
        <v>162</v>
      </c>
    </row>
    <row r="164" spans="1:5" x14ac:dyDescent="0.3">
      <c r="A164" s="7" t="s">
        <v>28</v>
      </c>
      <c r="B164">
        <v>19</v>
      </c>
      <c r="C164">
        <v>26</v>
      </c>
      <c r="D164">
        <v>18620</v>
      </c>
      <c r="E164">
        <v>160</v>
      </c>
    </row>
    <row r="165" spans="1:5" x14ac:dyDescent="0.3">
      <c r="A165" s="7" t="s">
        <v>28</v>
      </c>
      <c r="B165">
        <v>19</v>
      </c>
      <c r="C165">
        <v>25</v>
      </c>
      <c r="D165">
        <v>18920</v>
      </c>
      <c r="E165">
        <v>110</v>
      </c>
    </row>
    <row r="166" spans="1:5" x14ac:dyDescent="0.3">
      <c r="A166" s="7" t="s">
        <v>28</v>
      </c>
      <c r="B166">
        <v>17</v>
      </c>
      <c r="C166">
        <v>22</v>
      </c>
      <c r="D166">
        <v>18950</v>
      </c>
      <c r="E166">
        <v>162</v>
      </c>
    </row>
    <row r="167" spans="1:5" x14ac:dyDescent="0.3">
      <c r="A167" s="7" t="s">
        <v>28</v>
      </c>
      <c r="B167">
        <v>19</v>
      </c>
      <c r="C167">
        <v>25</v>
      </c>
      <c r="D167">
        <v>19045</v>
      </c>
      <c r="E167">
        <v>160</v>
      </c>
    </row>
    <row r="168" spans="1:5" x14ac:dyDescent="0.3">
      <c r="A168" s="7" t="s">
        <v>28</v>
      </c>
      <c r="B168">
        <v>17</v>
      </c>
      <c r="C168">
        <v>23</v>
      </c>
      <c r="D168">
        <v>19699</v>
      </c>
      <c r="E168">
        <v>200</v>
      </c>
    </row>
    <row r="169" spans="1:5" x14ac:dyDescent="0.3">
      <c r="A169" s="7" t="s">
        <v>28</v>
      </c>
      <c r="B169">
        <v>21</v>
      </c>
      <c r="C169">
        <v>28</v>
      </c>
      <c r="D169">
        <v>20970</v>
      </c>
      <c r="E169">
        <v>121</v>
      </c>
    </row>
    <row r="170" spans="1:5" x14ac:dyDescent="0.3">
      <c r="A170" s="7" t="s">
        <v>28</v>
      </c>
      <c r="B170">
        <v>21</v>
      </c>
      <c r="C170">
        <v>28</v>
      </c>
      <c r="D170">
        <v>21105</v>
      </c>
      <c r="E170">
        <v>121</v>
      </c>
    </row>
    <row r="171" spans="1:5" x14ac:dyDescent="0.3">
      <c r="A171" s="7" t="s">
        <v>28</v>
      </c>
      <c r="B171">
        <v>18</v>
      </c>
      <c r="C171">
        <v>23</v>
      </c>
      <c r="D171">
        <v>21485</v>
      </c>
      <c r="E171">
        <v>134</v>
      </c>
    </row>
    <row r="172" spans="1:5" x14ac:dyDescent="0.3">
      <c r="A172" s="7" t="s">
        <v>28</v>
      </c>
      <c r="B172">
        <v>19</v>
      </c>
      <c r="C172">
        <v>27</v>
      </c>
      <c r="D172">
        <v>22018</v>
      </c>
      <c r="E172">
        <v>143</v>
      </c>
    </row>
    <row r="173" spans="1:5" x14ac:dyDescent="0.3">
      <c r="A173" s="7" t="s">
        <v>62</v>
      </c>
      <c r="B173">
        <v>26</v>
      </c>
      <c r="C173">
        <v>27</v>
      </c>
      <c r="D173">
        <v>22470</v>
      </c>
      <c r="E173">
        <v>106</v>
      </c>
    </row>
    <row r="174" spans="1:5" x14ac:dyDescent="0.3">
      <c r="A174" s="7" t="s">
        <v>28</v>
      </c>
      <c r="B174">
        <v>19</v>
      </c>
      <c r="C174">
        <v>25</v>
      </c>
      <c r="D174">
        <v>22625</v>
      </c>
      <c r="E174">
        <v>114</v>
      </c>
    </row>
    <row r="175" spans="1:5" x14ac:dyDescent="0.3">
      <c r="A175" s="7" t="s">
        <v>28</v>
      </c>
      <c r="B175">
        <v>17</v>
      </c>
      <c r="C175">
        <v>20</v>
      </c>
      <c r="D175">
        <v>23875</v>
      </c>
      <c r="E175">
        <v>140</v>
      </c>
    </row>
    <row r="176" spans="1:5" x14ac:dyDescent="0.3">
      <c r="A176" s="7" t="s">
        <v>28</v>
      </c>
      <c r="B176">
        <v>20</v>
      </c>
      <c r="C176">
        <v>25</v>
      </c>
      <c r="D176">
        <v>24565</v>
      </c>
      <c r="E176">
        <v>121</v>
      </c>
    </row>
    <row r="177" spans="1:5" x14ac:dyDescent="0.3">
      <c r="A177" s="7" t="s">
        <v>28</v>
      </c>
      <c r="B177">
        <v>22</v>
      </c>
      <c r="C177">
        <v>25</v>
      </c>
      <c r="D177">
        <v>25552</v>
      </c>
      <c r="E177">
        <v>123</v>
      </c>
    </row>
    <row r="178" spans="1:5" x14ac:dyDescent="0.3">
      <c r="A178" s="7" t="s">
        <v>62</v>
      </c>
      <c r="B178">
        <v>22</v>
      </c>
      <c r="C178">
        <v>25</v>
      </c>
      <c r="D178">
        <v>28176</v>
      </c>
      <c r="E178">
        <v>123</v>
      </c>
    </row>
    <row r="179" spans="1:5" x14ac:dyDescent="0.3">
      <c r="A179" s="7" t="s">
        <v>28</v>
      </c>
      <c r="B179">
        <v>22</v>
      </c>
      <c r="C179">
        <v>25</v>
      </c>
      <c r="D179">
        <v>28248</v>
      </c>
      <c r="E179">
        <v>123</v>
      </c>
    </row>
    <row r="180" spans="1:5" x14ac:dyDescent="0.3">
      <c r="A180" s="7" t="s">
        <v>28</v>
      </c>
      <c r="B180">
        <v>16</v>
      </c>
      <c r="C180">
        <v>22</v>
      </c>
      <c r="D180">
        <v>30760</v>
      </c>
      <c r="E180">
        <v>182</v>
      </c>
    </row>
    <row r="181" spans="1:5" x14ac:dyDescent="0.3">
      <c r="A181" s="7" t="s">
        <v>62</v>
      </c>
      <c r="B181">
        <v>22</v>
      </c>
      <c r="C181">
        <v>25</v>
      </c>
      <c r="D181">
        <v>31600</v>
      </c>
      <c r="E181">
        <v>123</v>
      </c>
    </row>
    <row r="182" spans="1:5" x14ac:dyDescent="0.3">
      <c r="A182" s="7" t="s">
        <v>28</v>
      </c>
      <c r="B182">
        <v>15</v>
      </c>
      <c r="C182">
        <v>19</v>
      </c>
      <c r="D182">
        <v>32250</v>
      </c>
      <c r="E182">
        <v>176</v>
      </c>
    </row>
    <row r="183" spans="1:5" x14ac:dyDescent="0.3">
      <c r="A183" s="7" t="s">
        <v>28</v>
      </c>
      <c r="B183">
        <v>17</v>
      </c>
      <c r="C183">
        <v>25</v>
      </c>
      <c r="D183">
        <v>32528</v>
      </c>
      <c r="E183">
        <v>207</v>
      </c>
    </row>
    <row r="184" spans="1:5" x14ac:dyDescent="0.3">
      <c r="A184" s="7" t="s">
        <v>28</v>
      </c>
      <c r="B184">
        <v>17</v>
      </c>
      <c r="C184">
        <v>25</v>
      </c>
      <c r="D184">
        <v>34028</v>
      </c>
      <c r="E184">
        <v>207</v>
      </c>
    </row>
    <row r="185" spans="1:5" x14ac:dyDescent="0.3">
      <c r="A185" s="7" t="s">
        <v>62</v>
      </c>
      <c r="B185">
        <v>16</v>
      </c>
      <c r="C185">
        <v>18</v>
      </c>
      <c r="D185">
        <v>34184</v>
      </c>
      <c r="E185">
        <v>155</v>
      </c>
    </row>
    <row r="186" spans="1:5" x14ac:dyDescent="0.3">
      <c r="A186" s="7" t="s">
        <v>62</v>
      </c>
      <c r="B186">
        <v>16</v>
      </c>
      <c r="C186">
        <v>18</v>
      </c>
      <c r="D186">
        <v>35056</v>
      </c>
      <c r="E186">
        <v>155</v>
      </c>
    </row>
    <row r="187" spans="1:5" x14ac:dyDescent="0.3">
      <c r="A187" s="7" t="s">
        <v>28</v>
      </c>
      <c r="B187">
        <v>15</v>
      </c>
      <c r="C187">
        <v>19</v>
      </c>
      <c r="D187">
        <v>35550</v>
      </c>
      <c r="E187">
        <v>176</v>
      </c>
    </row>
    <row r="188" spans="1:5" x14ac:dyDescent="0.3">
      <c r="A188" s="7" t="s">
        <v>28</v>
      </c>
      <c r="B188">
        <v>13</v>
      </c>
      <c r="C188">
        <v>17</v>
      </c>
      <c r="D188">
        <v>36000</v>
      </c>
      <c r="E188">
        <v>262</v>
      </c>
    </row>
    <row r="189" spans="1:5" x14ac:dyDescent="0.3">
      <c r="A189" s="7" t="s">
        <v>28</v>
      </c>
      <c r="B189">
        <v>15</v>
      </c>
      <c r="C189">
        <v>20</v>
      </c>
      <c r="D189">
        <v>36880</v>
      </c>
      <c r="E189">
        <v>182</v>
      </c>
    </row>
    <row r="190" spans="1:5" x14ac:dyDescent="0.3">
      <c r="A190" s="7" t="s">
        <v>28</v>
      </c>
      <c r="B190">
        <v>17</v>
      </c>
      <c r="C190">
        <v>25</v>
      </c>
      <c r="D190">
        <v>37028</v>
      </c>
      <c r="E190">
        <v>207</v>
      </c>
    </row>
    <row r="191" spans="1:5" x14ac:dyDescent="0.3">
      <c r="A191" s="7" t="s">
        <v>62</v>
      </c>
      <c r="B191">
        <v>14</v>
      </c>
      <c r="C191">
        <v>16</v>
      </c>
      <c r="D191">
        <v>40960</v>
      </c>
      <c r="E191">
        <v>184</v>
      </c>
    </row>
    <row r="192" spans="1:5" x14ac:dyDescent="0.3">
      <c r="A192" s="7" t="s">
        <v>28</v>
      </c>
      <c r="B192">
        <v>16</v>
      </c>
      <c r="C192">
        <v>22</v>
      </c>
      <c r="D192">
        <v>41315</v>
      </c>
      <c r="E192">
        <v>182</v>
      </c>
    </row>
    <row r="193" spans="1:5" x14ac:dyDescent="0.3">
      <c r="A193" s="7" t="s">
        <v>28</v>
      </c>
      <c r="B193">
        <v>14</v>
      </c>
      <c r="C193">
        <v>16</v>
      </c>
      <c r="D193">
        <v>45400</v>
      </c>
      <c r="E193">
        <v>184</v>
      </c>
    </row>
  </sheetData>
  <sortState xmlns:xlrd2="http://schemas.microsoft.com/office/spreadsheetml/2017/richdata2" ref="B2:F193">
    <sortCondition ref="D2:D19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carprice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Manan</dc:creator>
  <cp:lastModifiedBy>manan bhavsar</cp:lastModifiedBy>
  <dcterms:created xsi:type="dcterms:W3CDTF">2024-03-13T08:34:20Z</dcterms:created>
  <dcterms:modified xsi:type="dcterms:W3CDTF">2024-04-24T18:01:35Z</dcterms:modified>
</cp:coreProperties>
</file>