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 Dubey\Desktop\"/>
    </mc:Choice>
  </mc:AlternateContent>
  <xr:revisionPtr revIDLastSave="0" documentId="13_ncr:1_{45909107-62F3-4564-8C37-22520F26F007}" xr6:coauthVersionLast="46" xr6:coauthVersionMax="46" xr10:uidLastSave="{00000000-0000-0000-0000-000000000000}"/>
  <bookViews>
    <workbookView xWindow="-108" yWindow="-108" windowWidth="23256" windowHeight="12576" activeTab="2" xr2:uid="{AC624DA9-7210-4E84-8CD7-ED20D0D7702F}"/>
  </bookViews>
  <sheets>
    <sheet name="Named Ranges" sheetId="1" r:id="rId1"/>
    <sheet name="Advance Charts" sheetId="2" r:id="rId2"/>
    <sheet name="Pivot Table" sheetId="4" r:id="rId3"/>
  </sheets>
  <externalReferences>
    <externalReference r:id="rId4"/>
  </externalReferences>
  <definedNames>
    <definedName name="Average_mark_Semester_1">'[1]Students-database'!$L$8:$L$255</definedName>
    <definedName name="Average_mark_Semester_2">'[1]Students-database'!$M$8:$M$255</definedName>
    <definedName name="Average_mark_Semester_3">'[1]Students-database'!$N$8:$N$255</definedName>
    <definedName name="Campus">'[1]Students-database'!$E$8:$E$255</definedName>
    <definedName name="Course">'[1]Students-database'!$G$8:$G$255</definedName>
    <definedName name="Nationality">'Named Ranges'!$F$8:$F$255</definedName>
    <definedName name="Number_of_units__Semester_1">'[1]Students-database'!$I$8:$I$255</definedName>
    <definedName name="Number_of_units__Semester_2">'[1]Students-database'!$J$8:$J$255</definedName>
    <definedName name="Number_of_units__Semester_3">'[1]Students-database'!$K$8:$K$255</definedName>
    <definedName name="Payment_Semester_1">'Named Ranges'!$O$8:$O$255</definedName>
    <definedName name="Payment_Semester_2">'Named Ranges'!$P$8:$P$255</definedName>
    <definedName name="Payment_Semester_3">'Named Ranges'!$Q$8:$Q$255</definedName>
    <definedName name="Purchased_books">'Named Ranges'!$H$8:$H$255</definedName>
    <definedName name="Student_number">'Named Ranges'!$C$8:$C$255</definedName>
    <definedName name="Total_Payment">'[1]Students-database'!$R$8:$R$255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4" i="1"/>
  <c r="D18" i="2"/>
  <c r="E36" i="2"/>
  <c r="D36" i="2"/>
  <c r="C36" i="2"/>
  <c r="B36" i="2"/>
  <c r="D35" i="2"/>
  <c r="C35" i="2"/>
  <c r="B35" i="2"/>
  <c r="E34" i="2"/>
  <c r="D34" i="2"/>
  <c r="C34" i="2"/>
  <c r="B34" i="2"/>
  <c r="E28" i="2"/>
  <c r="D28" i="2"/>
  <c r="C28" i="2"/>
  <c r="B28" i="2"/>
  <c r="E27" i="2"/>
  <c r="D27" i="2"/>
  <c r="C27" i="2"/>
  <c r="B27" i="2"/>
  <c r="E26" i="2"/>
  <c r="D26" i="2"/>
  <c r="C26" i="2"/>
  <c r="B26" i="2"/>
  <c r="M19" i="2"/>
  <c r="L19" i="2"/>
  <c r="K19" i="2"/>
  <c r="F19" i="2"/>
  <c r="E19" i="2"/>
  <c r="D19" i="2"/>
  <c r="M18" i="2"/>
  <c r="L18" i="2"/>
  <c r="K18" i="2"/>
  <c r="F18" i="2"/>
  <c r="E18" i="2"/>
  <c r="B15" i="2"/>
  <c r="B14" i="2"/>
  <c r="B13" i="2"/>
  <c r="B7" i="2"/>
  <c r="B6" i="2"/>
  <c r="B5" i="2"/>
  <c r="C4" i="1"/>
  <c r="P43" i="1"/>
  <c r="P119" i="1"/>
  <c r="P83" i="1"/>
  <c r="P40" i="1"/>
  <c r="P152" i="1"/>
  <c r="P230" i="1"/>
  <c r="P214" i="1"/>
  <c r="P78" i="1"/>
  <c r="P149" i="1"/>
  <c r="P204" i="1"/>
  <c r="P22" i="1"/>
  <c r="P141" i="1"/>
  <c r="P173" i="1"/>
  <c r="P143" i="1"/>
  <c r="P126" i="1"/>
  <c r="P244" i="1"/>
  <c r="P53" i="1"/>
  <c r="P186" i="1"/>
  <c r="P208" i="1"/>
  <c r="P41" i="1"/>
  <c r="P74" i="1"/>
  <c r="P170" i="1"/>
  <c r="P108" i="1"/>
  <c r="P18" i="1"/>
  <c r="P144" i="1"/>
  <c r="P225" i="1"/>
  <c r="P142" i="1"/>
  <c r="P21" i="1"/>
  <c r="P36" i="1"/>
  <c r="P17" i="1"/>
  <c r="P49" i="1"/>
  <c r="P195" i="1"/>
  <c r="P219" i="1"/>
  <c r="P35" i="1"/>
  <c r="P187" i="1"/>
  <c r="P235" i="1"/>
  <c r="P232" i="1"/>
  <c r="P226" i="1"/>
  <c r="P62" i="1"/>
  <c r="P38" i="1"/>
  <c r="P229" i="1"/>
  <c r="P94" i="1"/>
  <c r="P63" i="1"/>
  <c r="P96" i="1"/>
  <c r="P26" i="1"/>
  <c r="P191" i="1"/>
  <c r="P122" i="1"/>
  <c r="P138" i="1"/>
  <c r="P207" i="1"/>
  <c r="P215" i="1"/>
  <c r="P50" i="1"/>
  <c r="P185" i="1"/>
  <c r="P12" i="1"/>
  <c r="P198" i="1"/>
  <c r="P48" i="1"/>
  <c r="P182" i="1"/>
  <c r="P51" i="1"/>
  <c r="P254" i="1"/>
  <c r="P157" i="1"/>
  <c r="P59" i="1"/>
  <c r="P194" i="1"/>
  <c r="P80" i="1"/>
  <c r="P106" i="1"/>
  <c r="P82" i="1"/>
  <c r="P243" i="1"/>
  <c r="P217" i="1"/>
  <c r="P72" i="1"/>
  <c r="P233" i="1"/>
  <c r="P87" i="1"/>
  <c r="P57" i="1"/>
  <c r="P113" i="1"/>
  <c r="P14" i="1"/>
  <c r="P28" i="1"/>
  <c r="P54" i="1"/>
  <c r="P135" i="1"/>
  <c r="P47" i="1"/>
  <c r="P110" i="1"/>
  <c r="P158" i="1"/>
  <c r="P193" i="1"/>
  <c r="P189" i="1"/>
  <c r="P245" i="1"/>
  <c r="P134" i="1"/>
  <c r="P150" i="1"/>
  <c r="P180" i="1"/>
  <c r="P200" i="1"/>
  <c r="P91" i="1"/>
  <c r="P42" i="1"/>
  <c r="P20" i="1"/>
  <c r="P234" i="1"/>
  <c r="P73" i="1"/>
  <c r="P145" i="1"/>
  <c r="P11" i="1"/>
  <c r="P128" i="1"/>
  <c r="P10" i="1"/>
  <c r="P115" i="1"/>
  <c r="P93" i="1"/>
  <c r="P15" i="1"/>
  <c r="P242" i="1"/>
  <c r="P24" i="1"/>
  <c r="P164" i="1"/>
  <c r="P139" i="1"/>
  <c r="P76" i="1"/>
  <c r="P8" i="1"/>
  <c r="E35" i="2"/>
  <c r="P68" i="1"/>
  <c r="P45" i="1"/>
  <c r="P30" i="1"/>
  <c r="P197" i="1"/>
  <c r="P175" i="1"/>
  <c r="P85" i="1"/>
  <c r="P136" i="1"/>
  <c r="P212" i="1"/>
  <c r="P46" i="1"/>
  <c r="P71" i="1"/>
  <c r="P9" i="1"/>
  <c r="P99" i="1"/>
  <c r="P196" i="1"/>
  <c r="P247" i="1"/>
  <c r="P220" i="1"/>
  <c r="P114" i="1"/>
  <c r="P123" i="1"/>
  <c r="P88" i="1"/>
  <c r="P32" i="1"/>
  <c r="P58" i="1"/>
  <c r="P95" i="1"/>
  <c r="P112" i="1"/>
  <c r="P163" i="1"/>
  <c r="P188" i="1"/>
  <c r="P103" i="1"/>
  <c r="P25" i="1"/>
  <c r="P75" i="1"/>
  <c r="P211" i="1"/>
  <c r="P206" i="1"/>
  <c r="P213" i="1"/>
  <c r="P159" i="1"/>
  <c r="P132" i="1"/>
  <c r="P66" i="1"/>
  <c r="P161" i="1"/>
  <c r="P60" i="1"/>
  <c r="P81" i="1"/>
  <c r="P210" i="1"/>
  <c r="P178" i="1"/>
  <c r="P222" i="1"/>
  <c r="P155" i="1"/>
  <c r="P37" i="1"/>
  <c r="P239" i="1"/>
  <c r="P130" i="1"/>
  <c r="P174" i="1"/>
  <c r="P201" i="1"/>
  <c r="P124" i="1"/>
  <c r="P241" i="1"/>
  <c r="P121" i="1"/>
  <c r="P97" i="1"/>
  <c r="P253" i="1"/>
  <c r="P131" i="1"/>
  <c r="P246" i="1"/>
  <c r="P203" i="1"/>
  <c r="P90" i="1"/>
  <c r="P205" i="1"/>
  <c r="P107" i="1"/>
  <c r="P151" i="1"/>
  <c r="P169" i="1"/>
  <c r="P236" i="1"/>
  <c r="P183" i="1"/>
  <c r="P168" i="1"/>
  <c r="P166" i="1"/>
  <c r="P86" i="1"/>
  <c r="P140" i="1"/>
  <c r="P216" i="1"/>
  <c r="P127" i="1"/>
  <c r="P249" i="1"/>
  <c r="P251" i="1"/>
  <c r="P153" i="1"/>
  <c r="P19" i="1"/>
  <c r="P39" i="1"/>
  <c r="P218" i="1"/>
  <c r="P102" i="1"/>
  <c r="P29" i="1"/>
  <c r="P165" i="1"/>
  <c r="P209" i="1"/>
  <c r="P224" i="1"/>
  <c r="P192" i="1"/>
  <c r="P69" i="1"/>
  <c r="P167" i="1"/>
  <c r="P176" i="1"/>
  <c r="P79" i="1"/>
  <c r="P27" i="1"/>
  <c r="P162" i="1"/>
  <c r="P104" i="1"/>
  <c r="P31" i="1"/>
  <c r="P221" i="1"/>
  <c r="P65" i="1"/>
  <c r="P33" i="1"/>
  <c r="P148" i="1"/>
  <c r="P177" i="1"/>
  <c r="P116" i="1"/>
  <c r="P154" i="1"/>
  <c r="P89" i="1"/>
  <c r="P67" i="1"/>
  <c r="P252" i="1"/>
  <c r="P137" i="1"/>
  <c r="P250" i="1"/>
  <c r="P125" i="1"/>
  <c r="P240" i="1"/>
  <c r="P105" i="1"/>
  <c r="P160" i="1"/>
  <c r="P23" i="1"/>
  <c r="P109" i="1"/>
  <c r="P61" i="1"/>
  <c r="P227" i="1"/>
  <c r="P179" i="1"/>
  <c r="P228" i="1"/>
  <c r="P16" i="1"/>
  <c r="P92" i="1"/>
  <c r="P172" i="1"/>
  <c r="P129" i="1"/>
  <c r="P84" i="1"/>
  <c r="P238" i="1"/>
  <c r="P120" i="1"/>
  <c r="P171" i="1"/>
  <c r="P98" i="1"/>
  <c r="P199" i="1"/>
  <c r="P146" i="1"/>
  <c r="P231" i="1"/>
  <c r="P237" i="1"/>
  <c r="P202" i="1"/>
  <c r="P56" i="1"/>
  <c r="P184" i="1"/>
  <c r="P34" i="1"/>
  <c r="P64" i="1"/>
  <c r="P70" i="1"/>
  <c r="P248" i="1"/>
  <c r="P117" i="1"/>
  <c r="P100" i="1"/>
  <c r="P118" i="1"/>
  <c r="P181" i="1"/>
  <c r="P101" i="1"/>
  <c r="P55" i="1"/>
  <c r="P190" i="1"/>
  <c r="P223" i="1"/>
  <c r="P156" i="1"/>
  <c r="P255" i="1"/>
  <c r="P44" i="1"/>
  <c r="P133" i="1"/>
  <c r="P147" i="1"/>
  <c r="P77" i="1"/>
  <c r="P111" i="1"/>
  <c r="P13" i="1"/>
  <c r="P52" i="1"/>
</calcChain>
</file>

<file path=xl/sharedStrings.xml><?xml version="1.0" encoding="utf-8"?>
<sst xmlns="http://schemas.openxmlformats.org/spreadsheetml/2006/main" count="1327" uniqueCount="575">
  <si>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</si>
  <si>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</si>
  <si>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</si>
  <si>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Number of students:</t>
  </si>
  <si>
    <t>Number of books purchased by students:</t>
  </si>
  <si>
    <t>1- Create Named Ranges for all columns</t>
  </si>
  <si>
    <t>Missing Nationalities</t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</si>
  <si>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</si>
  <si>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</si>
  <si>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</si>
  <si>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</si>
  <si>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</si>
  <si>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</si>
  <si>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</si>
  <si>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</si>
  <si>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</si>
  <si>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</si>
  <si>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</si>
  <si>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</si>
  <si>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</si>
  <si>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</si>
  <si>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</si>
  <si>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</si>
  <si>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</si>
  <si>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</si>
  <si>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</si>
  <si>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Melbourne</t>
  </si>
  <si>
    <t>Brazilian</t>
  </si>
  <si>
    <t>Accounting</t>
  </si>
  <si>
    <t>M-145389</t>
  </si>
  <si>
    <t xml:space="preserve">Abtin Kian </t>
  </si>
  <si>
    <t>Sydney</t>
  </si>
  <si>
    <t>Business</t>
  </si>
  <si>
    <t>M-149687</t>
  </si>
  <si>
    <t xml:space="preserve">Afareen Kianoosh </t>
  </si>
  <si>
    <t>Brisbane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</si>
  <si>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</si>
  <si>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</si>
  <si>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</si>
  <si>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</si>
  <si>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</si>
  <si>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</si>
  <si>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</si>
  <si>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</si>
  <si>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</si>
  <si>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</si>
  <si>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</si>
  <si>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</si>
  <si>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</si>
  <si>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</si>
  <si>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</si>
  <si>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</si>
  <si>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</si>
  <si>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</si>
  <si>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</si>
  <si>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</si>
  <si>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</si>
  <si>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</si>
  <si>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</si>
  <si>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</si>
  <si>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</si>
  <si>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</si>
  <si>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</si>
  <si>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</si>
  <si>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</si>
  <si>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</si>
  <si>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</si>
  <si>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</si>
  <si>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</si>
  <si>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</si>
  <si>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</si>
  <si>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</si>
  <si>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</si>
  <si>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</si>
  <si>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</si>
  <si>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</si>
  <si>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</si>
  <si>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</si>
  <si>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</si>
  <si>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</si>
  <si>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</si>
  <si>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</si>
  <si>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</si>
  <si>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</si>
  <si>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</si>
  <si>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</si>
  <si>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</si>
  <si>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</si>
  <si>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</si>
  <si>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</si>
  <si>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</si>
  <si>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</si>
  <si>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</si>
  <si>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</si>
  <si>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</si>
  <si>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</si>
  <si>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</si>
  <si>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</si>
  <si>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</si>
  <si>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</si>
  <si>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</si>
  <si>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</si>
  <si>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</si>
  <si>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</si>
  <si>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</si>
  <si>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</si>
  <si>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</si>
  <si>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</si>
  <si>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</si>
  <si>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</si>
  <si>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</si>
  <si>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</si>
  <si>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</si>
  <si>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</si>
  <si>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</si>
  <si>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</si>
  <si>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</si>
  <si>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</si>
  <si>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</si>
  <si>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</si>
  <si>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</si>
  <si>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</si>
  <si>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</si>
  <si>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</si>
  <si>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</si>
  <si>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</si>
  <si>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</si>
  <si>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</si>
  <si>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</si>
  <si>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</si>
  <si>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</si>
  <si>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</si>
  <si>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</si>
  <si>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</si>
  <si>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</si>
  <si>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</si>
  <si>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</si>
  <si>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</si>
  <si>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</si>
  <si>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</si>
  <si>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</si>
  <si>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</si>
  <si>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</si>
  <si>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</si>
  <si>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</si>
  <si>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</si>
  <si>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</si>
  <si>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</si>
  <si>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</si>
  <si>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</si>
  <si>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</si>
  <si>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</si>
  <si>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</si>
  <si>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</si>
  <si>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</si>
  <si>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</si>
  <si>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</si>
  <si>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</si>
  <si>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</si>
  <si>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</si>
  <si>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</si>
  <si>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</si>
  <si>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</si>
  <si>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</si>
  <si>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</si>
  <si>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</si>
  <si>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</si>
  <si>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</si>
  <si>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</si>
  <si>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</si>
  <si>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</si>
  <si>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</si>
  <si>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</si>
  <si>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</si>
  <si>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</si>
  <si>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</si>
  <si>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</si>
  <si>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</si>
  <si>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</si>
  <si>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</si>
  <si>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</si>
  <si>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</si>
  <si>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</si>
  <si>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</si>
  <si>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</si>
  <si>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</si>
  <si>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</si>
  <si>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</si>
  <si>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</si>
  <si>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</si>
  <si>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</si>
  <si>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</si>
  <si>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</si>
  <si>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</si>
  <si>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</si>
  <si>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</si>
  <si>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</si>
  <si>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</si>
  <si>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</si>
  <si>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</si>
  <si>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</si>
  <si>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</si>
  <si>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</si>
  <si>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</si>
  <si>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</si>
  <si>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</si>
  <si>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</si>
  <si>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</si>
  <si>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</si>
  <si>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</si>
  <si>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</si>
  <si>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</si>
  <si>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</si>
  <si>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</si>
  <si>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</si>
  <si>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</si>
  <si>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</si>
  <si>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</si>
  <si>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</si>
  <si>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</si>
  <si>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</si>
  <si>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</si>
  <si>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</si>
  <si>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</si>
  <si>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</si>
  <si>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</si>
  <si>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</si>
  <si>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</si>
  <si>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</si>
  <si>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</si>
  <si>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</si>
  <si>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</si>
  <si>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</si>
  <si>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</si>
  <si>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</si>
  <si>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</si>
  <si>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</si>
  <si>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</si>
  <si>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</si>
  <si>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</si>
  <si>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</si>
  <si>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</si>
  <si>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</si>
  <si>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</si>
  <si>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</si>
  <si>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</si>
  <si>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</si>
  <si>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</si>
  <si>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</si>
  <si>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</si>
  <si>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</si>
  <si>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</si>
  <si>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</si>
  <si>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</si>
  <si>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</si>
  <si>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</si>
  <si>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</si>
  <si>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</si>
  <si>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</si>
  <si>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</si>
  <si>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</si>
  <si>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</si>
  <si>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</si>
  <si>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</si>
  <si>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</si>
  <si>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</si>
  <si>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</si>
  <si>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</si>
  <si>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</si>
  <si>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</si>
  <si>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</si>
  <si>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</si>
  <si>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</si>
  <si>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</si>
  <si>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</si>
  <si>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</si>
  <si>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</si>
  <si>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</si>
  <si>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</si>
  <si>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</si>
  <si>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</si>
  <si>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</si>
  <si>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</si>
  <si>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</si>
  <si>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</si>
  <si>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</si>
  <si>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</si>
  <si>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</si>
  <si>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</si>
  <si>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</si>
  <si>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</si>
  <si>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</si>
  <si>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</si>
  <si>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</si>
  <si>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</si>
  <si>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</si>
  <si>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</si>
  <si>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</si>
  <si>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</si>
  <si>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</si>
  <si>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</si>
  <si>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</si>
  <si>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</si>
  <si>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</si>
  <si>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</si>
  <si>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</si>
  <si>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</si>
  <si>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</si>
  <si>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</si>
  <si>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</si>
  <si>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</si>
  <si>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</si>
  <si>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</si>
  <si>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</si>
  <si>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</si>
  <si>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</si>
  <si>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</si>
  <si>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</si>
  <si>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</si>
  <si>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</si>
  <si>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</si>
  <si>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</si>
  <si>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</si>
  <si>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</si>
  <si>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</si>
  <si>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</si>
  <si>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</si>
  <si>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</si>
  <si>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</si>
  <si>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</si>
  <si>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</si>
  <si>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</si>
  <si>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</si>
  <si>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</si>
  <si>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</si>
  <si>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</si>
  <si>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</si>
  <si>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</si>
  <si>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</si>
  <si>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</si>
  <si>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</si>
  <si>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</si>
  <si>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</si>
  <si>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</si>
  <si>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</si>
  <si>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</si>
  <si>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</si>
  <si>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</si>
  <si>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</si>
  <si>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</si>
  <si>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</si>
  <si>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</si>
  <si>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</si>
  <si>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</si>
  <si>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</si>
  <si>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</si>
  <si>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</si>
  <si>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</si>
  <si>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</si>
  <si>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</si>
  <si>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</si>
  <si>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</si>
  <si>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</si>
  <si>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</si>
  <si>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</si>
  <si>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</si>
  <si>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</si>
  <si>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</si>
  <si>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</si>
  <si>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</si>
  <si>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</si>
  <si>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</si>
  <si>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</si>
  <si>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</si>
  <si>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</si>
  <si>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</si>
  <si>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</si>
  <si>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</si>
  <si>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</si>
  <si>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</si>
  <si>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</si>
  <si>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</si>
  <si>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</si>
  <si>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</si>
  <si>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</si>
  <si>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</si>
  <si>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</si>
  <si>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</si>
  <si>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</si>
  <si>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</si>
  <si>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</si>
  <si>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</si>
  <si>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</si>
  <si>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</si>
  <si>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</si>
  <si>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</si>
  <si>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</si>
  <si>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</si>
  <si>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</si>
  <si>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</si>
  <si>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</si>
  <si>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</si>
  <si>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</si>
  <si>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</si>
  <si>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</si>
  <si>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</si>
  <si>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</si>
  <si>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</si>
  <si>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</si>
  <si>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</si>
  <si>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</si>
  <si>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</si>
  <si>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</si>
  <si>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</si>
  <si>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</si>
  <si>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</si>
  <si>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</si>
  <si>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</si>
  <si>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</si>
  <si>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</si>
  <si>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</si>
  <si>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</si>
  <si>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</si>
  <si>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</si>
  <si>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</si>
  <si>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</si>
  <si>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</si>
  <si>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</si>
  <si>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</si>
  <si>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</si>
  <si>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</si>
  <si>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</si>
  <si>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</si>
  <si>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</si>
  <si>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</si>
  <si>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</si>
  <si>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</si>
  <si>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</si>
  <si>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</si>
  <si>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</si>
  <si>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</si>
  <si>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</si>
  <si>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</si>
  <si>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</si>
  <si>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</si>
  <si>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</si>
  <si>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</si>
  <si>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</si>
  <si>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</si>
  <si>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</si>
  <si>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</si>
  <si>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</si>
  <si>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</si>
  <si>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</si>
  <si>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</si>
  <si>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</si>
  <si>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</si>
  <si>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</si>
  <si>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</si>
  <si>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</si>
  <si>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</si>
  <si>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</si>
  <si>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</si>
  <si>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</si>
  <si>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</si>
  <si>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</si>
  <si>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</si>
  <si>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</si>
  <si>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</si>
  <si>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</si>
  <si>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</si>
  <si>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</si>
  <si>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</si>
  <si>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</si>
  <si>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</si>
  <si>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</si>
  <si>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</si>
  <si>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</si>
  <si>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</si>
  <si>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</si>
  <si>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</si>
  <si>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</si>
  <si>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</si>
  <si>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</si>
  <si>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</si>
  <si>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</si>
  <si>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</si>
  <si>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</si>
  <si>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</si>
  <si>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</si>
  <si>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</si>
  <si>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</si>
  <si>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</si>
  <si>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</si>
  <si>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</si>
  <si>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</si>
  <si>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</si>
  <si>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</si>
  <si>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</si>
  <si>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</si>
  <si>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</si>
  <si>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</si>
  <si>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</si>
  <si>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</si>
  <si>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</si>
  <si>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</si>
  <si>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</si>
  <si>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</si>
  <si>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</si>
  <si>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</si>
  <si>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</si>
  <si>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</si>
  <si>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</si>
  <si>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</si>
  <si>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</si>
  <si>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</si>
  <si>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</si>
  <si>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</si>
  <si>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</si>
  <si>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</si>
  <si>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</si>
  <si>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</si>
  <si>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</si>
  <si>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</si>
  <si>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</si>
  <si>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</si>
  <si>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</si>
  <si>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</si>
  <si>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</si>
  <si>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</si>
  <si>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</si>
  <si>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</si>
  <si>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</si>
  <si>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</si>
  <si>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</si>
  <si>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</si>
  <si>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</si>
  <si>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</si>
  <si>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</si>
  <si>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</si>
  <si>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</si>
  <si>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t>Number of students by Campus</t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</si>
  <si>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</si>
  <si>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Number of students by Course</t>
  </si>
  <si>
    <t>10- Calculate the number of students</t>
  </si>
  <si>
    <t>Semester 1</t>
  </si>
  <si>
    <t>Semester 2</t>
  </si>
  <si>
    <t>Semester 3</t>
  </si>
  <si>
    <t>11- Calculate the number of students</t>
  </si>
  <si>
    <t>Number of students Enrolled in more than 4 units:</t>
  </si>
  <si>
    <t>Number of students failed:</t>
  </si>
  <si>
    <t>Number of students Enrolled in one unit only:</t>
  </si>
  <si>
    <t>Number of Accounting students failed:</t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</si>
  <si>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</si>
  <si>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</si>
  <si>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</si>
  <si>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Student Payments by Campus</t>
  </si>
  <si>
    <t>Total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</si>
  <si>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</si>
  <si>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15- Calculate the number of units by Semester</t>
  </si>
  <si>
    <t>16- Calculate</t>
  </si>
  <si>
    <t>Number of units by Semester</t>
  </si>
  <si>
    <t>Total student payments</t>
  </si>
  <si>
    <t>Trend</t>
  </si>
  <si>
    <t>17- Sparklines for number of units and Total Payment during semester 1, 2 and 3</t>
  </si>
  <si>
    <t>These cells will stay purple when you create the Sparklines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</si>
  <si>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</si>
  <si>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t>Grand Total</t>
  </si>
  <si>
    <t>Row Labels</t>
  </si>
  <si>
    <t>Sum of Average mark Semester 3</t>
  </si>
  <si>
    <t>Sum of Average mark Semester 1</t>
  </si>
  <si>
    <t>Sum of Average mark Semester 2</t>
  </si>
  <si>
    <t>Sum of Payment Semester 1</t>
  </si>
  <si>
    <t>Sum of Payment Semester 2</t>
  </si>
  <si>
    <t>Sum of Payment Semester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</si>
</sst>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US$&quot;* #,##0.00_-;\-&quot;US$&quot;* #,##0.00_-;_-&quot;US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1" xfId="0" applyBorder="1"/>
    <xf numFmtId="0" fontId="2" fillId="0" borderId="0" xfId="0" applyFont="1"/>
    <xf numFmtId="0" fontId="8" fillId="3" borderId="2" xfId="0" applyFont="1" applyFill="1" applyBorder="1"/>
    <xf numFmtId="0" fontId="4" fillId="0" borderId="1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44" fontId="0" fillId="0" borderId="2" xfId="1" applyFont="1" applyBorder="1"/>
    <xf numFmtId="0" fontId="7" fillId="0" borderId="0" xfId="0" applyFont="1"/>
    <xf numFmtId="0" fontId="10" fillId="0" borderId="2" xfId="0" applyFont="1" applyBorder="1"/>
    <xf numFmtId="0" fontId="10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44" fontId="0" fillId="4" borderId="2" xfId="1" applyFont="1" applyFill="1" applyBorder="1"/>
    <xf numFmtId="44" fontId="0" fillId="0" borderId="0" xfId="1" applyFont="1" applyFill="1" applyBorder="1"/>
    <xf numFmtId="0" fontId="11" fillId="3" borderId="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7" xfId="0" applyBorder="1" applyAlignment="1">
      <alignment horizontal="center"/>
    </xf>
    <xf numFmtId="44" fontId="1" fillId="4" borderId="6" xfId="1" applyFont="1" applyFill="1" applyBorder="1"/>
    <xf numFmtId="0" fontId="2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44" fontId="0" fillId="0" borderId="8" xfId="1" applyFont="1" applyBorder="1"/>
    <xf numFmtId="44" fontId="1" fillId="4" borderId="10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7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11" xfId="0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12" fillId="2" borderId="10" xfId="0" applyFont="1" applyFill="1" applyBorder="1" applyAlignment="1">
      <alignment horizontal="center" vertical="top" wrapText="1"/>
    </xf>
    <xf numFmtId="0" fontId="12" fillId="2" borderId="11" xfId="0" applyFont="1" applyFill="1" applyBorder="1" applyAlignment="1">
      <alignment horizontal="center" vertical="top" wrapText="1"/>
    </xf>
    <xf numFmtId="0" fontId="12" fillId="2" borderId="13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31"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99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[1]Dashboard!$A$4</c:f>
          <c:strCache>
            <c:ptCount val="1"/>
            <c:pt idx="0">
              <c:v>Number of students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36-4195-899E-448555C24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36-4195-899E-448555C24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36-4195-899E-448555C247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[1]Dashboard!$B$5:$B$7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6-4195-899E-448555C247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[1]Dashboard!$A$12</c:f>
          <c:strCache>
            <c:ptCount val="1"/>
            <c:pt idx="0">
              <c:v>Number of students by Course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56-4962-8E7A-27FA70B33D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56-4962-8E7A-27FA70B33D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56-4962-8E7A-27FA70B33D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[1]Dashboard!$B$13:$B$15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6-4962-8E7A-27FA70B33D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[1]Dashboard!$A$25</c:f>
          <c:strCache>
            <c:ptCount val="1"/>
            <c:pt idx="0">
              <c:v>Student Payments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[1]Dashboard!$B$26:$B$28</c:f>
              <c:numCache>
                <c:formatCode>General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B-4E83-B5CC-0B65AD010E7D}"/>
            </c:ext>
          </c:extLst>
        </c:ser>
        <c:ser>
          <c:idx val="1"/>
          <c:order val="1"/>
          <c:tx>
            <c:strRef>
              <c:f>[1]Dashboard!$C$25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[1]Dashboard!$C$26:$C$28</c:f>
              <c:numCache>
                <c:formatCode>General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B-4E83-B5CC-0B65AD010E7D}"/>
            </c:ext>
          </c:extLst>
        </c:ser>
        <c:ser>
          <c:idx val="2"/>
          <c:order val="2"/>
          <c:tx>
            <c:strRef>
              <c:f>[1]Dashboard!$D$25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[1]Dashboard!$D$26:$D$28</c:f>
              <c:numCache>
                <c:formatCode>General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B-4E83-B5CC-0B65AD010E7D}"/>
            </c:ext>
          </c:extLst>
        </c:ser>
        <c:ser>
          <c:idx val="3"/>
          <c:order val="3"/>
          <c:tx>
            <c:strRef>
              <c:f>[1]Dashboard!$E$25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[1]Dashboard!$E$26:$E$28</c:f>
              <c:numCache>
                <c:formatCode>General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B-4E83-B5CC-0B65AD01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4721488"/>
        <c:axId val="661879712"/>
      </c:barChart>
      <c:catAx>
        <c:axId val="654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9712"/>
        <c:crosses val="autoZero"/>
        <c:auto val="1"/>
        <c:lblAlgn val="ctr"/>
        <c:lblOffset val="100"/>
        <c:noMultiLvlLbl val="0"/>
      </c:catAx>
      <c:valAx>
        <c:axId val="661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9-4276-96E6-1AF3ADF2B71E}"/>
            </c:ext>
          </c:extLst>
        </c:ser>
        <c:ser>
          <c:idx val="1"/>
          <c:order val="1"/>
          <c:tx>
            <c:strRef>
              <c:f>[1]Dashboard!$C$33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9-4276-96E6-1AF3ADF2B71E}"/>
            </c:ext>
          </c:extLst>
        </c:ser>
        <c:ser>
          <c:idx val="2"/>
          <c:order val="2"/>
          <c:tx>
            <c:strRef>
              <c:f>[1]Dashboard!$D$33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9-4276-96E6-1AF3ADF2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[1]Dashboard!$E$33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9-4276-96E6-1AF3ADF2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689413823272089E-2"/>
                  <c:y val="-5.3028944298629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E-43B6-A538-04759438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41408"/>
        <c:axId val="533399872"/>
      </c:lineChart>
      <c:catAx>
        <c:axId val="6718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872"/>
        <c:crosses val="autoZero"/>
        <c:auto val="1"/>
        <c:lblAlgn val="ctr"/>
        <c:lblOffset val="100"/>
        <c:noMultiLvlLbl val="0"/>
      </c:catAx>
      <c:valAx>
        <c:axId val="533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Sum of Average mark Semester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1E-4053-82F5-44EE40F0A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1E-4053-82F5-44EE40F0A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1E-4053-82F5-44EE40F0AC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2700</c:v>
                </c:pt>
                <c:pt idx="1">
                  <c:v>5487</c:v>
                </c:pt>
                <c:pt idx="2">
                  <c:v>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1-4BC3-88F0-2C081DC4FBEB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Sum of Average mark Semester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1E-4053-82F5-44EE40F0A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1E-4053-82F5-44EE40F0A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1E-4053-82F5-44EE40F0AC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2895</c:v>
                </c:pt>
                <c:pt idx="1">
                  <c:v>5870</c:v>
                </c:pt>
                <c:pt idx="2">
                  <c:v>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1-4BC3-88F0-2C081DC4FBEB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Sum of Average mark Semester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1E-4053-82F5-44EE40F0A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1E-4053-82F5-44EE40F0A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1E-4053-82F5-44EE40F0AC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Table'!$D$3:$D$6</c:f>
              <c:numCache>
                <c:formatCode>General</c:formatCode>
                <c:ptCount val="3"/>
                <c:pt idx="0">
                  <c:v>2539</c:v>
                </c:pt>
                <c:pt idx="1">
                  <c:v>5156</c:v>
                </c:pt>
                <c:pt idx="2">
                  <c:v>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1-4BC3-88F0-2C081DC4FB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Table'!$G$2</c:f>
              <c:strCache>
                <c:ptCount val="1"/>
                <c:pt idx="0">
                  <c:v>Sum of Payment Semester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Table'!$F$3:$F$6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Table'!$G$3:$G$6</c:f>
              <c:numCache>
                <c:formatCode>General</c:formatCode>
                <c:ptCount val="3"/>
                <c:pt idx="0">
                  <c:v>340200</c:v>
                </c:pt>
                <c:pt idx="1">
                  <c:v>712800</c:v>
                </c:pt>
                <c:pt idx="2">
                  <c:v>980100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1-4286-AC82-DA7D98992157}"/>
            </c:ext>
          </c:extLst>
        </c:ser>
        <c:ser>
          <c:idx val="1"/>
          <c:order val="1"/>
          <c:tx>
            <c:strRef>
              <c:f>'Pivot Table'!$H$2</c:f>
              <c:strCache>
                <c:ptCount val="1"/>
                <c:pt idx="0">
                  <c:v>Sum of Payment Semester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Table'!$F$3:$F$6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Table'!$H$3:$H$6</c:f>
              <c:numCache>
                <c:formatCode>General</c:formatCode>
                <c:ptCount val="3"/>
                <c:pt idx="0">
                  <c:v>297000</c:v>
                </c:pt>
                <c:pt idx="1">
                  <c:v>588600</c:v>
                </c:pt>
                <c:pt idx="2">
                  <c:v>818100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1-4286-AC82-DA7D98992157}"/>
            </c:ext>
          </c:extLst>
        </c:ser>
        <c:ser>
          <c:idx val="2"/>
          <c:order val="2"/>
          <c:tx>
            <c:strRef>
              <c:f>'Pivot Table'!$I$2</c:f>
              <c:strCache>
                <c:ptCount val="1"/>
                <c:pt idx="0">
                  <c:v>Sum of Payment Semester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'Pivot Table'!$F$3:$F$6</c:f>
              <c:strCache>
                <c:ptCount val="3"/>
                <c:pt idx="0">
                  <c:v>Brisbane</c:v>
                </c:pt>
                <c:pt idx="1">
                  <c:v>Melbourne</c:v>
                </c:pt>
                <c:pt idx="2">
                  <c:v>Sydney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391500</c:v>
                </c:pt>
                <c:pt idx="1">
                  <c:v>707400</c:v>
                </c:pt>
                <c:pt idx="2">
                  <c:v>1185300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1-4286-AC82-DA7D989921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6320048"/>
        <c:axId val="1186226256"/>
      </c:barChart>
      <c:catAx>
        <c:axId val="1186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26256"/>
        <c:crosses val="autoZero"/>
        <c:auto val="1"/>
        <c:lblAlgn val="ctr"/>
        <c:lblOffset val="100"/>
        <c:noMultiLvlLbl val="0"/>
      </c:catAx>
      <c:valAx>
        <c:axId val="118622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63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114300</xdr:rowOff>
    </xdr:from>
    <xdr:to>
      <xdr:col>2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EEF227BD-C695-4673-8903-F0CB151912A5}"/>
            </a:ext>
          </a:extLst>
        </xdr:cNvPr>
        <xdr:cNvSpPr/>
      </xdr:nvSpPr>
      <xdr:spPr>
        <a:xfrm>
          <a:off x="2945130" y="304800"/>
          <a:ext cx="285750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438150</xdr:colOff>
      <xdr:row>1</xdr:row>
      <xdr:rowOff>118110</xdr:rowOff>
    </xdr:from>
    <xdr:to>
      <xdr:col>7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538E12A4-7D83-41A8-B6D4-28F981A77966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409575</xdr:colOff>
      <xdr:row>4</xdr:row>
      <xdr:rowOff>0</xdr:rowOff>
    </xdr:from>
    <xdr:to>
      <xdr:col>16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A5D2086-5FAB-4C91-B73D-8AAFC9E9A259}"/>
            </a:ext>
          </a:extLst>
        </xdr:cNvPr>
        <xdr:cNvSpPr/>
      </xdr:nvSpPr>
      <xdr:spPr>
        <a:xfrm>
          <a:off x="13896975" y="792480"/>
          <a:ext cx="489585" cy="44195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453390</xdr:colOff>
      <xdr:row>4</xdr:row>
      <xdr:rowOff>139066</xdr:rowOff>
    </xdr:from>
    <xdr:to>
      <xdr:col>2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2EB392E-8AF6-4FC9-BF03-D944BF6F1876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3</xdr:row>
      <xdr:rowOff>217170</xdr:rowOff>
    </xdr:from>
    <xdr:to>
      <xdr:col>11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13A6D4CA-B488-4CA3-B8A8-C9480EAD54A2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2" name="Down Arrow 4">
          <a:extLst>
            <a:ext uri="{FF2B5EF4-FFF2-40B4-BE49-F238E27FC236}">
              <a16:creationId xmlns:a16="http://schemas.microsoft.com/office/drawing/2014/main" id="{15FFD5F1-0092-4B67-8D3A-5F9735F08822}"/>
            </a:ext>
          </a:extLst>
        </xdr:cNvPr>
        <xdr:cNvSpPr/>
      </xdr:nvSpPr>
      <xdr:spPr>
        <a:xfrm>
          <a:off x="2247899" y="190500"/>
          <a:ext cx="443865" cy="45148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3" name="Down Arrow 6">
          <a:extLst>
            <a:ext uri="{FF2B5EF4-FFF2-40B4-BE49-F238E27FC236}">
              <a16:creationId xmlns:a16="http://schemas.microsoft.com/office/drawing/2014/main" id="{E0624816-A47D-4DFB-8DD5-93FA52A04B68}"/>
            </a:ext>
          </a:extLst>
        </xdr:cNvPr>
        <xdr:cNvSpPr/>
      </xdr:nvSpPr>
      <xdr:spPr>
        <a:xfrm>
          <a:off x="6715124" y="228600"/>
          <a:ext cx="381001" cy="35623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4" name="Down Arrow 7">
          <a:extLst>
            <a:ext uri="{FF2B5EF4-FFF2-40B4-BE49-F238E27FC236}">
              <a16:creationId xmlns:a16="http://schemas.microsoft.com/office/drawing/2014/main" id="{6BB4DCBA-DDE9-4903-AFB3-A2A2B25AE5A3}"/>
            </a:ext>
          </a:extLst>
        </xdr:cNvPr>
        <xdr:cNvSpPr/>
      </xdr:nvSpPr>
      <xdr:spPr>
        <a:xfrm>
          <a:off x="2247899" y="2133600"/>
          <a:ext cx="443865" cy="45148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5" name="Down Arrow 8">
          <a:extLst>
            <a:ext uri="{FF2B5EF4-FFF2-40B4-BE49-F238E27FC236}">
              <a16:creationId xmlns:a16="http://schemas.microsoft.com/office/drawing/2014/main" id="{CD7421DD-5CB6-4BA2-91AA-FF526096AB39}"/>
            </a:ext>
          </a:extLst>
        </xdr:cNvPr>
        <xdr:cNvSpPr/>
      </xdr:nvSpPr>
      <xdr:spPr>
        <a:xfrm>
          <a:off x="10862310" y="228600"/>
          <a:ext cx="380999" cy="39433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6" name="Down Arrow 9">
          <a:extLst>
            <a:ext uri="{FF2B5EF4-FFF2-40B4-BE49-F238E27FC236}">
              <a16:creationId xmlns:a16="http://schemas.microsoft.com/office/drawing/2014/main" id="{231A4DE3-FF2B-4466-AA8F-D96A6F7D71B7}"/>
            </a:ext>
          </a:extLst>
        </xdr:cNvPr>
        <xdr:cNvSpPr/>
      </xdr:nvSpPr>
      <xdr:spPr>
        <a:xfrm rot="17885345">
          <a:off x="3029903" y="3525202"/>
          <a:ext cx="407670" cy="64579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7" name="Down Arrow 11">
          <a:extLst>
            <a:ext uri="{FF2B5EF4-FFF2-40B4-BE49-F238E27FC236}">
              <a16:creationId xmlns:a16="http://schemas.microsoft.com/office/drawing/2014/main" id="{05AAC5D8-1829-4F1E-A9E4-6FC3FB930EA7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8" name="Down Arrow 13">
          <a:extLst>
            <a:ext uri="{FF2B5EF4-FFF2-40B4-BE49-F238E27FC236}">
              <a16:creationId xmlns:a16="http://schemas.microsoft.com/office/drawing/2014/main" id="{9AFEABD8-707D-491D-985E-05DBAB869D95}"/>
            </a:ext>
          </a:extLst>
        </xdr:cNvPr>
        <xdr:cNvSpPr/>
      </xdr:nvSpPr>
      <xdr:spPr>
        <a:xfrm>
          <a:off x="2958464" y="5482591"/>
          <a:ext cx="409575" cy="3162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9" name="Down Arrow 14">
          <a:extLst>
            <a:ext uri="{FF2B5EF4-FFF2-40B4-BE49-F238E27FC236}">
              <a16:creationId xmlns:a16="http://schemas.microsoft.com/office/drawing/2014/main" id="{814E455B-B0AB-4E02-98C7-7E05B95A35D8}"/>
            </a:ext>
          </a:extLst>
        </xdr:cNvPr>
        <xdr:cNvSpPr/>
      </xdr:nvSpPr>
      <xdr:spPr>
        <a:xfrm>
          <a:off x="3775710" y="5455920"/>
          <a:ext cx="409575" cy="3143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0" name="Down Arrow 16">
          <a:extLst>
            <a:ext uri="{FF2B5EF4-FFF2-40B4-BE49-F238E27FC236}">
              <a16:creationId xmlns:a16="http://schemas.microsoft.com/office/drawing/2014/main" id="{58166216-67D4-404D-9484-7E574BE7230D}"/>
            </a:ext>
          </a:extLst>
        </xdr:cNvPr>
        <xdr:cNvSpPr/>
      </xdr:nvSpPr>
      <xdr:spPr>
        <a:xfrm>
          <a:off x="3813809" y="913257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1" name="Down Arrow 17">
          <a:extLst>
            <a:ext uri="{FF2B5EF4-FFF2-40B4-BE49-F238E27FC236}">
              <a16:creationId xmlns:a16="http://schemas.microsoft.com/office/drawing/2014/main" id="{6C04986F-9A77-4D51-8909-181E62FFA2B2}"/>
            </a:ext>
          </a:extLst>
        </xdr:cNvPr>
        <xdr:cNvSpPr/>
      </xdr:nvSpPr>
      <xdr:spPr>
        <a:xfrm>
          <a:off x="2720339" y="917067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2" name="Down Arrow 18">
          <a:extLst>
            <a:ext uri="{FF2B5EF4-FFF2-40B4-BE49-F238E27FC236}">
              <a16:creationId xmlns:a16="http://schemas.microsoft.com/office/drawing/2014/main" id="{918D4835-5A27-4CF3-924B-BB2BDC932FDD}"/>
            </a:ext>
          </a:extLst>
        </xdr:cNvPr>
        <xdr:cNvSpPr/>
      </xdr:nvSpPr>
      <xdr:spPr>
        <a:xfrm>
          <a:off x="1304924" y="9208771"/>
          <a:ext cx="4476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13" name="Down Arrow 20">
          <a:extLst>
            <a:ext uri="{FF2B5EF4-FFF2-40B4-BE49-F238E27FC236}">
              <a16:creationId xmlns:a16="http://schemas.microsoft.com/office/drawing/2014/main" id="{EBD78D0B-116C-431C-9AD0-ED8DAFC649AD}"/>
            </a:ext>
          </a:extLst>
        </xdr:cNvPr>
        <xdr:cNvSpPr/>
      </xdr:nvSpPr>
      <xdr:spPr>
        <a:xfrm>
          <a:off x="10199370" y="5427345"/>
          <a:ext cx="419099" cy="352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14" name="Down Arrow 22">
          <a:extLst>
            <a:ext uri="{FF2B5EF4-FFF2-40B4-BE49-F238E27FC236}">
              <a16:creationId xmlns:a16="http://schemas.microsoft.com/office/drawing/2014/main" id="{81388641-1A1D-4578-ABBD-71551DC93071}"/>
            </a:ext>
          </a:extLst>
        </xdr:cNvPr>
        <xdr:cNvSpPr/>
      </xdr:nvSpPr>
      <xdr:spPr>
        <a:xfrm>
          <a:off x="10361295" y="8698230"/>
          <a:ext cx="405764" cy="32004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15" name="Down Arrow 23">
          <a:extLst>
            <a:ext uri="{FF2B5EF4-FFF2-40B4-BE49-F238E27FC236}">
              <a16:creationId xmlns:a16="http://schemas.microsoft.com/office/drawing/2014/main" id="{9E91FC82-A4DA-4100-BEF9-D121876B969B}"/>
            </a:ext>
          </a:extLst>
        </xdr:cNvPr>
        <xdr:cNvSpPr/>
      </xdr:nvSpPr>
      <xdr:spPr>
        <a:xfrm>
          <a:off x="5252085" y="9170671"/>
          <a:ext cx="285749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16" name="Down Arrow 24">
          <a:extLst>
            <a:ext uri="{FF2B5EF4-FFF2-40B4-BE49-F238E27FC236}">
              <a16:creationId xmlns:a16="http://schemas.microsoft.com/office/drawing/2014/main" id="{82675DC0-A9A2-4545-89E7-8CB951140921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17" name="Down Arrow 25">
          <a:extLst>
            <a:ext uri="{FF2B5EF4-FFF2-40B4-BE49-F238E27FC236}">
              <a16:creationId xmlns:a16="http://schemas.microsoft.com/office/drawing/2014/main" id="{79C8E181-80DF-4520-B4C0-4693E19E0F6A}"/>
            </a:ext>
          </a:extLst>
        </xdr:cNvPr>
        <xdr:cNvSpPr/>
      </xdr:nvSpPr>
      <xdr:spPr>
        <a:xfrm>
          <a:off x="4766310" y="5436870"/>
          <a:ext cx="409575" cy="3143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18" name="Down Arrow 37">
          <a:extLst>
            <a:ext uri="{FF2B5EF4-FFF2-40B4-BE49-F238E27FC236}">
              <a16:creationId xmlns:a16="http://schemas.microsoft.com/office/drawing/2014/main" id="{91941FF7-2065-47CC-AF17-6210F6D37F7C}"/>
            </a:ext>
          </a:extLst>
        </xdr:cNvPr>
        <xdr:cNvSpPr/>
      </xdr:nvSpPr>
      <xdr:spPr>
        <a:xfrm rot="14140412">
          <a:off x="1029652" y="10527983"/>
          <a:ext cx="407670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19" name="Down Arrow 40">
          <a:extLst>
            <a:ext uri="{FF2B5EF4-FFF2-40B4-BE49-F238E27FC236}">
              <a16:creationId xmlns:a16="http://schemas.microsoft.com/office/drawing/2014/main" id="{23E702FD-658B-4A38-B1E9-26A4BA63E76D}"/>
            </a:ext>
          </a:extLst>
        </xdr:cNvPr>
        <xdr:cNvSpPr/>
      </xdr:nvSpPr>
      <xdr:spPr>
        <a:xfrm rot="16200000">
          <a:off x="1160145" y="13613130"/>
          <a:ext cx="346710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137160</xdr:colOff>
      <xdr:row>3</xdr:row>
      <xdr:rowOff>53340</xdr:rowOff>
    </xdr:from>
    <xdr:to>
      <xdr:col>6</xdr:col>
      <xdr:colOff>762000</xdr:colOff>
      <xdr:row>14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91434A-AAE0-4448-BCEB-E9166149F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3</xdr:row>
      <xdr:rowOff>76200</xdr:rowOff>
    </xdr:from>
    <xdr:to>
      <xdr:col>13</xdr:col>
      <xdr:colOff>7620</xdr:colOff>
      <xdr:row>14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6227B7-F6AB-4FB0-8B0C-83414BDA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24</xdr:row>
      <xdr:rowOff>83820</xdr:rowOff>
    </xdr:from>
    <xdr:to>
      <xdr:col>11</xdr:col>
      <xdr:colOff>0</xdr:colOff>
      <xdr:row>28</xdr:row>
      <xdr:rowOff>1744980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3B2B4D9-FCC4-4F79-97DA-1B4C11ACE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1028700</xdr:colOff>
      <xdr:row>30</xdr:row>
      <xdr:rowOff>137160</xdr:rowOff>
    </xdr:from>
    <xdr:to>
      <xdr:col>11</xdr:col>
      <xdr:colOff>419100</xdr:colOff>
      <xdr:row>43</xdr:row>
      <xdr:rowOff>30480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CDA31E3-BC49-4E72-A400-93DC1922E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39</xdr:row>
      <xdr:rowOff>114300</xdr:rowOff>
    </xdr:from>
    <xdr:to>
      <xdr:col>5</xdr:col>
      <xdr:colOff>815340</xdr:colOff>
      <xdr:row>54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8767E9D-623F-4BF6-95B8-394D0021D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91440</xdr:rowOff>
    </xdr:from>
    <xdr:to>
      <xdr:col>4</xdr:col>
      <xdr:colOff>68580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99E9-AAE5-4A76-A0DA-40753055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</xdr:colOff>
      <xdr:row>6</xdr:row>
      <xdr:rowOff>99060</xdr:rowOff>
    </xdr:from>
    <xdr:to>
      <xdr:col>9</xdr:col>
      <xdr:colOff>179070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C6FBC-60A8-467E-9CEC-A1EB6B1A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s%20Dubey/Downloads/_828fea7066b7eae714d4342077263cbc_C2-W4-Practice-Challeng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Students-database"/>
      <sheetName val="Dashboard"/>
      <sheetName val="Calcs"/>
    </sheetNames>
    <sheetDataSet>
      <sheetData sheetId="0" refreshError="1"/>
      <sheetData sheetId="1">
        <row r="8">
          <cell r="E8" t="str">
            <v>Melbourne</v>
          </cell>
          <cell r="G8" t="str">
            <v>Accounting</v>
          </cell>
          <cell r="I8">
            <v>1</v>
          </cell>
          <cell r="J8">
            <v>4</v>
          </cell>
          <cell r="K8">
            <v>5</v>
          </cell>
          <cell r="L8">
            <v>67</v>
          </cell>
          <cell r="M8">
            <v>72</v>
          </cell>
          <cell r="N8">
            <v>63</v>
          </cell>
          <cell r="R8">
            <v>27000</v>
          </cell>
        </row>
        <row r="9">
          <cell r="E9" t="str">
            <v>Sydney</v>
          </cell>
          <cell r="G9" t="str">
            <v>Business</v>
          </cell>
          <cell r="I9">
            <v>1</v>
          </cell>
          <cell r="J9">
            <v>1</v>
          </cell>
          <cell r="K9">
            <v>4</v>
          </cell>
          <cell r="L9">
            <v>57</v>
          </cell>
          <cell r="M9">
            <v>61</v>
          </cell>
          <cell r="N9">
            <v>54</v>
          </cell>
          <cell r="R9">
            <v>16200</v>
          </cell>
        </row>
        <row r="10">
          <cell r="E10" t="str">
            <v>Brisbane</v>
          </cell>
          <cell r="G10" t="str">
            <v>Marketing</v>
          </cell>
          <cell r="I10">
            <v>4</v>
          </cell>
          <cell r="J10">
            <v>4</v>
          </cell>
          <cell r="K10">
            <v>4</v>
          </cell>
          <cell r="L10">
            <v>58</v>
          </cell>
          <cell r="M10">
            <v>62</v>
          </cell>
          <cell r="N10">
            <v>55</v>
          </cell>
          <cell r="R10">
            <v>32400</v>
          </cell>
        </row>
        <row r="11">
          <cell r="E11" t="str">
            <v>Sydney</v>
          </cell>
          <cell r="G11" t="str">
            <v>Accounting</v>
          </cell>
          <cell r="I11">
            <v>2</v>
          </cell>
          <cell r="J11">
            <v>1</v>
          </cell>
          <cell r="K11">
            <v>5</v>
          </cell>
          <cell r="L11">
            <v>81</v>
          </cell>
          <cell r="M11">
            <v>87</v>
          </cell>
          <cell r="N11">
            <v>76</v>
          </cell>
          <cell r="R11">
            <v>21600</v>
          </cell>
        </row>
        <row r="12">
          <cell r="E12" t="str">
            <v>Sydney</v>
          </cell>
          <cell r="G12" t="str">
            <v>Accounting</v>
          </cell>
          <cell r="I12">
            <v>5</v>
          </cell>
          <cell r="J12">
            <v>1</v>
          </cell>
          <cell r="K12">
            <v>2</v>
          </cell>
          <cell r="L12">
            <v>45</v>
          </cell>
          <cell r="M12">
            <v>48</v>
          </cell>
          <cell r="N12">
            <v>42</v>
          </cell>
          <cell r="R12">
            <v>21600</v>
          </cell>
        </row>
        <row r="13">
          <cell r="E13" t="str">
            <v>Melbourne</v>
          </cell>
          <cell r="G13" t="str">
            <v>Business</v>
          </cell>
          <cell r="I13">
            <v>5</v>
          </cell>
          <cell r="J13">
            <v>1</v>
          </cell>
          <cell r="K13">
            <v>4</v>
          </cell>
          <cell r="L13">
            <v>88</v>
          </cell>
          <cell r="M13">
            <v>94</v>
          </cell>
          <cell r="N13">
            <v>83</v>
          </cell>
          <cell r="R13">
            <v>27000</v>
          </cell>
        </row>
        <row r="14">
          <cell r="E14" t="str">
            <v>Melbourne</v>
          </cell>
          <cell r="G14" t="str">
            <v>Accounting</v>
          </cell>
          <cell r="I14">
            <v>2</v>
          </cell>
          <cell r="J14">
            <v>2</v>
          </cell>
          <cell r="K14">
            <v>3</v>
          </cell>
          <cell r="L14">
            <v>75</v>
          </cell>
          <cell r="M14">
            <v>80</v>
          </cell>
          <cell r="N14">
            <v>71</v>
          </cell>
          <cell r="R14">
            <v>18900</v>
          </cell>
        </row>
        <row r="15">
          <cell r="E15" t="str">
            <v>Sydney</v>
          </cell>
          <cell r="G15" t="str">
            <v>Business</v>
          </cell>
          <cell r="I15">
            <v>3</v>
          </cell>
          <cell r="J15">
            <v>3</v>
          </cell>
          <cell r="K15">
            <v>3</v>
          </cell>
          <cell r="L15">
            <v>65</v>
          </cell>
          <cell r="M15">
            <v>70</v>
          </cell>
          <cell r="N15">
            <v>61</v>
          </cell>
          <cell r="R15">
            <v>24300</v>
          </cell>
        </row>
        <row r="16">
          <cell r="E16" t="str">
            <v>Brisbane</v>
          </cell>
          <cell r="G16" t="str">
            <v>Marketing</v>
          </cell>
          <cell r="I16">
            <v>3</v>
          </cell>
          <cell r="J16">
            <v>1</v>
          </cell>
          <cell r="K16">
            <v>3</v>
          </cell>
          <cell r="L16">
            <v>51</v>
          </cell>
          <cell r="M16">
            <v>55</v>
          </cell>
          <cell r="N16">
            <v>48</v>
          </cell>
          <cell r="R16">
            <v>18900</v>
          </cell>
        </row>
        <row r="17">
          <cell r="E17" t="str">
            <v>Sydney</v>
          </cell>
          <cell r="G17" t="str">
            <v>Marketing</v>
          </cell>
          <cell r="I17">
            <v>1</v>
          </cell>
          <cell r="J17">
            <v>4</v>
          </cell>
          <cell r="K17">
            <v>4</v>
          </cell>
          <cell r="L17">
            <v>73</v>
          </cell>
          <cell r="M17">
            <v>78</v>
          </cell>
          <cell r="N17">
            <v>69</v>
          </cell>
          <cell r="R17">
            <v>24300</v>
          </cell>
        </row>
        <row r="18">
          <cell r="E18" t="str">
            <v>Sydney</v>
          </cell>
          <cell r="G18" t="str">
            <v>Business</v>
          </cell>
          <cell r="I18">
            <v>1</v>
          </cell>
          <cell r="J18">
            <v>3</v>
          </cell>
          <cell r="K18">
            <v>4</v>
          </cell>
          <cell r="L18">
            <v>77</v>
          </cell>
          <cell r="M18">
            <v>82</v>
          </cell>
          <cell r="N18">
            <v>72</v>
          </cell>
          <cell r="R18">
            <v>21600</v>
          </cell>
        </row>
        <row r="19">
          <cell r="E19" t="str">
            <v>Melbourne</v>
          </cell>
          <cell r="G19" t="str">
            <v>Business</v>
          </cell>
          <cell r="I19">
            <v>3</v>
          </cell>
          <cell r="J19">
            <v>3</v>
          </cell>
          <cell r="K19">
            <v>5</v>
          </cell>
          <cell r="L19">
            <v>51</v>
          </cell>
          <cell r="M19">
            <v>55</v>
          </cell>
          <cell r="N19">
            <v>48</v>
          </cell>
          <cell r="R19">
            <v>29700</v>
          </cell>
        </row>
        <row r="20">
          <cell r="E20" t="str">
            <v>Melbourne</v>
          </cell>
          <cell r="G20" t="str">
            <v>Business</v>
          </cell>
          <cell r="I20">
            <v>3</v>
          </cell>
          <cell r="J20">
            <v>3</v>
          </cell>
          <cell r="K20">
            <v>4</v>
          </cell>
          <cell r="L20">
            <v>52</v>
          </cell>
          <cell r="M20">
            <v>56</v>
          </cell>
          <cell r="N20">
            <v>49</v>
          </cell>
          <cell r="R20">
            <v>27000</v>
          </cell>
        </row>
        <row r="21">
          <cell r="E21" t="str">
            <v>Sydney</v>
          </cell>
          <cell r="G21" t="str">
            <v>Accounting</v>
          </cell>
          <cell r="I21">
            <v>3</v>
          </cell>
          <cell r="J21">
            <v>2</v>
          </cell>
          <cell r="K21">
            <v>3</v>
          </cell>
          <cell r="L21">
            <v>66</v>
          </cell>
          <cell r="M21">
            <v>71</v>
          </cell>
          <cell r="N21">
            <v>62</v>
          </cell>
          <cell r="R21">
            <v>21600</v>
          </cell>
        </row>
        <row r="22">
          <cell r="E22" t="str">
            <v>Brisbane</v>
          </cell>
          <cell r="G22" t="str">
            <v>Business</v>
          </cell>
          <cell r="I22">
            <v>5</v>
          </cell>
          <cell r="J22">
            <v>3</v>
          </cell>
          <cell r="K22">
            <v>5</v>
          </cell>
          <cell r="L22">
            <v>69</v>
          </cell>
          <cell r="M22">
            <v>74</v>
          </cell>
          <cell r="N22">
            <v>65</v>
          </cell>
          <cell r="R22">
            <v>35100</v>
          </cell>
        </row>
        <row r="23">
          <cell r="E23" t="str">
            <v>Sydney</v>
          </cell>
          <cell r="G23" t="str">
            <v>Marketing</v>
          </cell>
          <cell r="I23">
            <v>2</v>
          </cell>
          <cell r="J23">
            <v>1</v>
          </cell>
          <cell r="K23">
            <v>4</v>
          </cell>
          <cell r="L23">
            <v>81</v>
          </cell>
          <cell r="M23">
            <v>87</v>
          </cell>
          <cell r="N23">
            <v>76</v>
          </cell>
          <cell r="R23">
            <v>18900</v>
          </cell>
        </row>
        <row r="24">
          <cell r="E24" t="str">
            <v>Sydney</v>
          </cell>
          <cell r="G24" t="str">
            <v>Accounting</v>
          </cell>
          <cell r="I24">
            <v>3</v>
          </cell>
          <cell r="J24">
            <v>4</v>
          </cell>
          <cell r="K24">
            <v>4</v>
          </cell>
          <cell r="L24">
            <v>76</v>
          </cell>
          <cell r="M24">
            <v>81</v>
          </cell>
          <cell r="N24">
            <v>71</v>
          </cell>
          <cell r="R24">
            <v>29700</v>
          </cell>
        </row>
        <row r="25">
          <cell r="E25" t="str">
            <v>Melbourne</v>
          </cell>
          <cell r="G25" t="str">
            <v>Accounting</v>
          </cell>
          <cell r="I25">
            <v>3</v>
          </cell>
          <cell r="J25">
            <v>4</v>
          </cell>
          <cell r="K25">
            <v>2</v>
          </cell>
          <cell r="L25">
            <v>66</v>
          </cell>
          <cell r="M25">
            <v>71</v>
          </cell>
          <cell r="N25">
            <v>62</v>
          </cell>
          <cell r="R25">
            <v>24300</v>
          </cell>
        </row>
        <row r="26">
          <cell r="E26" t="str">
            <v>Melbourne</v>
          </cell>
          <cell r="G26" t="str">
            <v>Business</v>
          </cell>
          <cell r="I26">
            <v>2</v>
          </cell>
          <cell r="J26">
            <v>2</v>
          </cell>
          <cell r="K26">
            <v>2</v>
          </cell>
          <cell r="L26">
            <v>42</v>
          </cell>
          <cell r="M26">
            <v>45</v>
          </cell>
          <cell r="N26">
            <v>39</v>
          </cell>
          <cell r="R26">
            <v>16200</v>
          </cell>
        </row>
        <row r="27">
          <cell r="E27" t="str">
            <v>Sydney</v>
          </cell>
          <cell r="G27" t="str">
            <v>Accounting</v>
          </cell>
          <cell r="I27">
            <v>4</v>
          </cell>
          <cell r="J27">
            <v>1</v>
          </cell>
          <cell r="K27">
            <v>2</v>
          </cell>
          <cell r="L27">
            <v>69</v>
          </cell>
          <cell r="M27">
            <v>74</v>
          </cell>
          <cell r="N27">
            <v>65</v>
          </cell>
          <cell r="R27">
            <v>18900</v>
          </cell>
        </row>
        <row r="28">
          <cell r="E28" t="str">
            <v>Brisbane</v>
          </cell>
          <cell r="G28" t="str">
            <v>Business</v>
          </cell>
          <cell r="I28">
            <v>1</v>
          </cell>
          <cell r="J28">
            <v>3</v>
          </cell>
          <cell r="K28">
            <v>3</v>
          </cell>
          <cell r="L28">
            <v>82</v>
          </cell>
          <cell r="M28">
            <v>88</v>
          </cell>
          <cell r="N28">
            <v>77</v>
          </cell>
          <cell r="R28">
            <v>18900</v>
          </cell>
        </row>
        <row r="29">
          <cell r="E29" t="str">
            <v>Sydney</v>
          </cell>
          <cell r="G29" t="str">
            <v>Marketing</v>
          </cell>
          <cell r="I29">
            <v>1</v>
          </cell>
          <cell r="J29">
            <v>2</v>
          </cell>
          <cell r="K29">
            <v>4</v>
          </cell>
          <cell r="L29">
            <v>70</v>
          </cell>
          <cell r="M29">
            <v>75</v>
          </cell>
          <cell r="N29">
            <v>66</v>
          </cell>
          <cell r="R29">
            <v>18900</v>
          </cell>
        </row>
        <row r="30">
          <cell r="E30" t="str">
            <v>Sydney</v>
          </cell>
          <cell r="G30" t="str">
            <v>Marketing</v>
          </cell>
          <cell r="I30">
            <v>5</v>
          </cell>
          <cell r="J30">
            <v>4</v>
          </cell>
          <cell r="K30">
            <v>3</v>
          </cell>
          <cell r="L30">
            <v>79</v>
          </cell>
          <cell r="M30">
            <v>85</v>
          </cell>
          <cell r="N30">
            <v>74</v>
          </cell>
          <cell r="R30">
            <v>32400</v>
          </cell>
        </row>
        <row r="31">
          <cell r="E31" t="str">
            <v>Melbourne</v>
          </cell>
          <cell r="G31" t="str">
            <v>Business</v>
          </cell>
          <cell r="I31">
            <v>2</v>
          </cell>
          <cell r="J31">
            <v>4</v>
          </cell>
          <cell r="K31">
            <v>3</v>
          </cell>
          <cell r="L31">
            <v>72</v>
          </cell>
          <cell r="M31">
            <v>77</v>
          </cell>
          <cell r="N31">
            <v>68</v>
          </cell>
          <cell r="R31">
            <v>24300</v>
          </cell>
        </row>
        <row r="32">
          <cell r="E32" t="str">
            <v>Melbourne</v>
          </cell>
          <cell r="G32" t="str">
            <v>Business</v>
          </cell>
          <cell r="I32">
            <v>5</v>
          </cell>
          <cell r="J32">
            <v>4</v>
          </cell>
          <cell r="K32">
            <v>5</v>
          </cell>
          <cell r="L32">
            <v>48</v>
          </cell>
          <cell r="M32">
            <v>51</v>
          </cell>
          <cell r="N32">
            <v>45</v>
          </cell>
          <cell r="R32">
            <v>37800</v>
          </cell>
        </row>
        <row r="33">
          <cell r="E33" t="str">
            <v>Sydney</v>
          </cell>
          <cell r="G33" t="str">
            <v>Business</v>
          </cell>
          <cell r="I33">
            <v>4</v>
          </cell>
          <cell r="J33">
            <v>1</v>
          </cell>
          <cell r="K33">
            <v>4</v>
          </cell>
          <cell r="L33">
            <v>73</v>
          </cell>
          <cell r="M33">
            <v>78</v>
          </cell>
          <cell r="N33">
            <v>69</v>
          </cell>
          <cell r="R33">
            <v>24300</v>
          </cell>
        </row>
        <row r="34">
          <cell r="E34" t="str">
            <v>Brisbane</v>
          </cell>
          <cell r="G34" t="str">
            <v>Accounting</v>
          </cell>
          <cell r="I34">
            <v>5</v>
          </cell>
          <cell r="J34">
            <v>4</v>
          </cell>
          <cell r="K34">
            <v>3</v>
          </cell>
          <cell r="L34">
            <v>59</v>
          </cell>
          <cell r="M34">
            <v>63</v>
          </cell>
          <cell r="N34">
            <v>55</v>
          </cell>
          <cell r="R34">
            <v>32400</v>
          </cell>
        </row>
        <row r="35">
          <cell r="E35" t="str">
            <v>Sydney</v>
          </cell>
          <cell r="G35" t="str">
            <v>Business</v>
          </cell>
          <cell r="I35">
            <v>3</v>
          </cell>
          <cell r="J35">
            <v>1</v>
          </cell>
          <cell r="K35">
            <v>3</v>
          </cell>
          <cell r="L35">
            <v>66</v>
          </cell>
          <cell r="M35">
            <v>71</v>
          </cell>
          <cell r="N35">
            <v>62</v>
          </cell>
          <cell r="R35">
            <v>18900</v>
          </cell>
        </row>
        <row r="36">
          <cell r="E36" t="str">
            <v>Sydney</v>
          </cell>
          <cell r="G36" t="str">
            <v>Marketing</v>
          </cell>
          <cell r="I36">
            <v>2</v>
          </cell>
          <cell r="J36">
            <v>1</v>
          </cell>
          <cell r="K36">
            <v>3</v>
          </cell>
          <cell r="L36">
            <v>79</v>
          </cell>
          <cell r="M36">
            <v>85</v>
          </cell>
          <cell r="N36">
            <v>74</v>
          </cell>
          <cell r="R36">
            <v>16200</v>
          </cell>
        </row>
        <row r="37">
          <cell r="E37" t="str">
            <v>Melbourne</v>
          </cell>
          <cell r="G37" t="str">
            <v>Accounting</v>
          </cell>
          <cell r="I37">
            <v>1</v>
          </cell>
          <cell r="J37">
            <v>4</v>
          </cell>
          <cell r="K37">
            <v>4</v>
          </cell>
          <cell r="L37">
            <v>77</v>
          </cell>
          <cell r="M37">
            <v>82</v>
          </cell>
          <cell r="N37">
            <v>72</v>
          </cell>
          <cell r="R37">
            <v>24300</v>
          </cell>
        </row>
        <row r="38">
          <cell r="E38" t="str">
            <v>Melbourne</v>
          </cell>
          <cell r="G38" t="str">
            <v>Accounting</v>
          </cell>
          <cell r="I38">
            <v>1</v>
          </cell>
          <cell r="J38">
            <v>3</v>
          </cell>
          <cell r="K38">
            <v>4</v>
          </cell>
          <cell r="L38">
            <v>63</v>
          </cell>
          <cell r="M38">
            <v>67</v>
          </cell>
          <cell r="N38">
            <v>59</v>
          </cell>
          <cell r="R38">
            <v>21600</v>
          </cell>
        </row>
        <row r="39">
          <cell r="E39" t="str">
            <v>Sydney</v>
          </cell>
          <cell r="G39" t="str">
            <v>Business</v>
          </cell>
          <cell r="I39">
            <v>2</v>
          </cell>
          <cell r="J39">
            <v>3</v>
          </cell>
          <cell r="K39">
            <v>5</v>
          </cell>
          <cell r="L39">
            <v>54</v>
          </cell>
          <cell r="M39">
            <v>58</v>
          </cell>
          <cell r="N39">
            <v>51</v>
          </cell>
          <cell r="R39">
            <v>27000</v>
          </cell>
        </row>
        <row r="40">
          <cell r="E40" t="str">
            <v>Brisbane</v>
          </cell>
          <cell r="G40" t="str">
            <v>Accounting</v>
          </cell>
          <cell r="I40">
            <v>4</v>
          </cell>
          <cell r="J40">
            <v>2</v>
          </cell>
          <cell r="K40">
            <v>5</v>
          </cell>
          <cell r="L40">
            <v>83</v>
          </cell>
          <cell r="M40">
            <v>89</v>
          </cell>
          <cell r="N40">
            <v>78</v>
          </cell>
          <cell r="R40">
            <v>29700</v>
          </cell>
        </row>
        <row r="41">
          <cell r="E41" t="str">
            <v>Sydney</v>
          </cell>
          <cell r="G41" t="str">
            <v>Business</v>
          </cell>
          <cell r="I41">
            <v>1</v>
          </cell>
          <cell r="J41">
            <v>3</v>
          </cell>
          <cell r="K41">
            <v>4</v>
          </cell>
          <cell r="L41">
            <v>66</v>
          </cell>
          <cell r="M41">
            <v>71</v>
          </cell>
          <cell r="N41">
            <v>62</v>
          </cell>
          <cell r="R41">
            <v>21600</v>
          </cell>
        </row>
        <row r="42">
          <cell r="E42" t="str">
            <v>Sydney</v>
          </cell>
          <cell r="G42" t="str">
            <v>Marketing</v>
          </cell>
          <cell r="I42">
            <v>2</v>
          </cell>
          <cell r="J42">
            <v>4</v>
          </cell>
          <cell r="K42">
            <v>5</v>
          </cell>
          <cell r="L42">
            <v>41</v>
          </cell>
          <cell r="M42">
            <v>44</v>
          </cell>
          <cell r="N42">
            <v>39</v>
          </cell>
          <cell r="R42">
            <v>29700</v>
          </cell>
        </row>
        <row r="43">
          <cell r="E43" t="str">
            <v>Melbourne</v>
          </cell>
          <cell r="G43" t="str">
            <v>Marketing</v>
          </cell>
          <cell r="I43">
            <v>5</v>
          </cell>
          <cell r="J43">
            <v>2</v>
          </cell>
          <cell r="K43">
            <v>2</v>
          </cell>
          <cell r="L43">
            <v>77</v>
          </cell>
          <cell r="M43">
            <v>82</v>
          </cell>
          <cell r="N43">
            <v>72</v>
          </cell>
          <cell r="R43">
            <v>24300</v>
          </cell>
        </row>
        <row r="44">
          <cell r="E44" t="str">
            <v>Melbourne</v>
          </cell>
          <cell r="G44" t="str">
            <v>Business</v>
          </cell>
          <cell r="I44">
            <v>3</v>
          </cell>
          <cell r="J44">
            <v>1</v>
          </cell>
          <cell r="K44">
            <v>2</v>
          </cell>
          <cell r="L44">
            <v>72</v>
          </cell>
          <cell r="M44">
            <v>77</v>
          </cell>
          <cell r="N44">
            <v>68</v>
          </cell>
          <cell r="R44">
            <v>16200</v>
          </cell>
        </row>
        <row r="45">
          <cell r="E45" t="str">
            <v>Sydney</v>
          </cell>
          <cell r="G45" t="str">
            <v>Business</v>
          </cell>
          <cell r="I45">
            <v>4</v>
          </cell>
          <cell r="J45">
            <v>4</v>
          </cell>
          <cell r="K45">
            <v>2</v>
          </cell>
          <cell r="L45">
            <v>89</v>
          </cell>
          <cell r="M45">
            <v>95</v>
          </cell>
          <cell r="N45">
            <v>84</v>
          </cell>
          <cell r="R45">
            <v>27000</v>
          </cell>
        </row>
        <row r="46">
          <cell r="E46" t="str">
            <v>Brisbane</v>
          </cell>
          <cell r="G46" t="str">
            <v>Business</v>
          </cell>
          <cell r="I46">
            <v>1</v>
          </cell>
          <cell r="J46">
            <v>3</v>
          </cell>
          <cell r="K46">
            <v>2</v>
          </cell>
          <cell r="L46">
            <v>43</v>
          </cell>
          <cell r="M46">
            <v>46</v>
          </cell>
          <cell r="N46">
            <v>40</v>
          </cell>
          <cell r="R46">
            <v>16200</v>
          </cell>
        </row>
        <row r="47">
          <cell r="E47" t="str">
            <v>Sydney</v>
          </cell>
          <cell r="G47" t="str">
            <v>Accounting</v>
          </cell>
          <cell r="I47">
            <v>3</v>
          </cell>
          <cell r="J47">
            <v>4</v>
          </cell>
          <cell r="K47">
            <v>5</v>
          </cell>
          <cell r="L47">
            <v>59</v>
          </cell>
          <cell r="M47">
            <v>63</v>
          </cell>
          <cell r="N47">
            <v>55</v>
          </cell>
          <cell r="R47">
            <v>32400</v>
          </cell>
        </row>
        <row r="48">
          <cell r="E48" t="str">
            <v>Sydney</v>
          </cell>
          <cell r="G48" t="str">
            <v>Business</v>
          </cell>
          <cell r="I48">
            <v>2</v>
          </cell>
          <cell r="J48">
            <v>4</v>
          </cell>
          <cell r="K48">
            <v>3</v>
          </cell>
          <cell r="L48">
            <v>51</v>
          </cell>
          <cell r="M48">
            <v>55</v>
          </cell>
          <cell r="N48">
            <v>48</v>
          </cell>
          <cell r="R48">
            <v>24300</v>
          </cell>
        </row>
        <row r="49">
          <cell r="E49" t="str">
            <v>Melbourne</v>
          </cell>
          <cell r="G49" t="str">
            <v>Marketing</v>
          </cell>
          <cell r="I49">
            <v>1</v>
          </cell>
          <cell r="J49">
            <v>3</v>
          </cell>
          <cell r="K49">
            <v>3</v>
          </cell>
          <cell r="L49">
            <v>69</v>
          </cell>
          <cell r="M49">
            <v>74</v>
          </cell>
          <cell r="N49">
            <v>65</v>
          </cell>
          <cell r="R49">
            <v>18900</v>
          </cell>
        </row>
        <row r="50">
          <cell r="E50" t="str">
            <v>Melbourne</v>
          </cell>
          <cell r="G50" t="str">
            <v>Accounting</v>
          </cell>
          <cell r="I50">
            <v>2</v>
          </cell>
          <cell r="J50">
            <v>3</v>
          </cell>
          <cell r="K50">
            <v>3</v>
          </cell>
          <cell r="L50">
            <v>84</v>
          </cell>
          <cell r="M50">
            <v>90</v>
          </cell>
          <cell r="N50">
            <v>79</v>
          </cell>
          <cell r="R50">
            <v>21600</v>
          </cell>
        </row>
        <row r="51">
          <cell r="E51" t="str">
            <v>Sydney</v>
          </cell>
          <cell r="G51" t="str">
            <v>Accounting</v>
          </cell>
          <cell r="I51">
            <v>1</v>
          </cell>
          <cell r="J51">
            <v>3</v>
          </cell>
          <cell r="K51">
            <v>2</v>
          </cell>
          <cell r="L51">
            <v>80</v>
          </cell>
          <cell r="M51">
            <v>86</v>
          </cell>
          <cell r="N51">
            <v>75</v>
          </cell>
          <cell r="R51">
            <v>16200</v>
          </cell>
        </row>
        <row r="52">
          <cell r="E52" t="str">
            <v>Brisbane</v>
          </cell>
          <cell r="G52" t="str">
            <v>Business</v>
          </cell>
          <cell r="I52">
            <v>4</v>
          </cell>
          <cell r="J52">
            <v>3</v>
          </cell>
          <cell r="K52">
            <v>4</v>
          </cell>
          <cell r="L52">
            <v>65</v>
          </cell>
          <cell r="M52">
            <v>70</v>
          </cell>
          <cell r="N52">
            <v>61</v>
          </cell>
          <cell r="R52">
            <v>29700</v>
          </cell>
        </row>
        <row r="53">
          <cell r="E53" t="str">
            <v>Sydney</v>
          </cell>
          <cell r="G53" t="str">
            <v>Accounting</v>
          </cell>
          <cell r="I53">
            <v>5</v>
          </cell>
          <cell r="J53">
            <v>4</v>
          </cell>
          <cell r="K53">
            <v>3</v>
          </cell>
          <cell r="L53">
            <v>53</v>
          </cell>
          <cell r="M53">
            <v>57</v>
          </cell>
          <cell r="N53">
            <v>50</v>
          </cell>
          <cell r="R53">
            <v>32400</v>
          </cell>
        </row>
        <row r="54">
          <cell r="E54" t="str">
            <v>Sydney</v>
          </cell>
          <cell r="G54" t="str">
            <v>Business</v>
          </cell>
          <cell r="I54">
            <v>1</v>
          </cell>
          <cell r="J54">
            <v>4</v>
          </cell>
          <cell r="K54">
            <v>4</v>
          </cell>
          <cell r="L54">
            <v>59</v>
          </cell>
          <cell r="M54">
            <v>63</v>
          </cell>
          <cell r="N54">
            <v>55</v>
          </cell>
          <cell r="R54">
            <v>24300</v>
          </cell>
        </row>
        <row r="55">
          <cell r="E55" t="str">
            <v>Melbourne</v>
          </cell>
          <cell r="G55" t="str">
            <v>Marketing</v>
          </cell>
          <cell r="I55">
            <v>4</v>
          </cell>
          <cell r="J55">
            <v>1</v>
          </cell>
          <cell r="K55">
            <v>3</v>
          </cell>
          <cell r="L55">
            <v>42</v>
          </cell>
          <cell r="M55">
            <v>45</v>
          </cell>
          <cell r="N55">
            <v>39</v>
          </cell>
          <cell r="R55">
            <v>21600</v>
          </cell>
        </row>
        <row r="56">
          <cell r="E56" t="str">
            <v>Melbourne</v>
          </cell>
          <cell r="G56" t="str">
            <v>Marketing</v>
          </cell>
          <cell r="I56">
            <v>5</v>
          </cell>
          <cell r="J56">
            <v>4</v>
          </cell>
          <cell r="K56">
            <v>5</v>
          </cell>
          <cell r="L56">
            <v>76</v>
          </cell>
          <cell r="M56">
            <v>81</v>
          </cell>
          <cell r="N56">
            <v>71</v>
          </cell>
          <cell r="R56">
            <v>37800</v>
          </cell>
        </row>
        <row r="57">
          <cell r="E57" t="str">
            <v>Sydney</v>
          </cell>
          <cell r="G57" t="str">
            <v>Business</v>
          </cell>
          <cell r="I57">
            <v>2</v>
          </cell>
          <cell r="J57">
            <v>1</v>
          </cell>
          <cell r="K57">
            <v>4</v>
          </cell>
          <cell r="L57">
            <v>50</v>
          </cell>
          <cell r="M57">
            <v>54</v>
          </cell>
          <cell r="N57">
            <v>47</v>
          </cell>
          <cell r="R57">
            <v>18900</v>
          </cell>
        </row>
        <row r="58">
          <cell r="E58" t="str">
            <v>Brisbane</v>
          </cell>
          <cell r="G58" t="str">
            <v>Business</v>
          </cell>
          <cell r="I58">
            <v>1</v>
          </cell>
          <cell r="J58">
            <v>4</v>
          </cell>
          <cell r="K58">
            <v>2</v>
          </cell>
          <cell r="L58">
            <v>79</v>
          </cell>
          <cell r="M58">
            <v>85</v>
          </cell>
          <cell r="N58">
            <v>74</v>
          </cell>
          <cell r="R58">
            <v>18900</v>
          </cell>
        </row>
        <row r="59">
          <cell r="E59" t="str">
            <v>Sydney</v>
          </cell>
          <cell r="G59" t="str">
            <v>Business</v>
          </cell>
          <cell r="I59">
            <v>3</v>
          </cell>
          <cell r="J59">
            <v>1</v>
          </cell>
          <cell r="K59">
            <v>2</v>
          </cell>
          <cell r="L59">
            <v>47</v>
          </cell>
          <cell r="M59">
            <v>50</v>
          </cell>
          <cell r="N59">
            <v>44</v>
          </cell>
          <cell r="R59">
            <v>16200</v>
          </cell>
        </row>
        <row r="60">
          <cell r="E60" t="str">
            <v>Sydney</v>
          </cell>
          <cell r="G60" t="str">
            <v>Accounting</v>
          </cell>
          <cell r="I60">
            <v>3</v>
          </cell>
          <cell r="J60">
            <v>2</v>
          </cell>
          <cell r="K60">
            <v>3</v>
          </cell>
          <cell r="L60">
            <v>50</v>
          </cell>
          <cell r="M60">
            <v>54</v>
          </cell>
          <cell r="N60">
            <v>47</v>
          </cell>
          <cell r="R60">
            <v>21600</v>
          </cell>
        </row>
        <row r="61">
          <cell r="E61" t="str">
            <v>Melbourne</v>
          </cell>
          <cell r="G61" t="str">
            <v>Business</v>
          </cell>
          <cell r="I61">
            <v>4</v>
          </cell>
          <cell r="J61">
            <v>4</v>
          </cell>
          <cell r="K61">
            <v>3</v>
          </cell>
          <cell r="L61">
            <v>79</v>
          </cell>
          <cell r="M61">
            <v>85</v>
          </cell>
          <cell r="N61">
            <v>74</v>
          </cell>
          <cell r="R61">
            <v>29700</v>
          </cell>
        </row>
        <row r="62">
          <cell r="E62" t="str">
            <v>Melbourne</v>
          </cell>
          <cell r="G62" t="str">
            <v>Marketing</v>
          </cell>
          <cell r="I62">
            <v>4</v>
          </cell>
          <cell r="J62">
            <v>2</v>
          </cell>
          <cell r="K62">
            <v>2</v>
          </cell>
          <cell r="L62">
            <v>73</v>
          </cell>
          <cell r="M62">
            <v>78</v>
          </cell>
          <cell r="N62">
            <v>69</v>
          </cell>
          <cell r="R62">
            <v>21600</v>
          </cell>
        </row>
        <row r="63">
          <cell r="E63" t="str">
            <v>Sydney</v>
          </cell>
          <cell r="G63" t="str">
            <v>Accounting</v>
          </cell>
          <cell r="I63">
            <v>3</v>
          </cell>
          <cell r="J63">
            <v>3</v>
          </cell>
          <cell r="K63">
            <v>4</v>
          </cell>
          <cell r="L63">
            <v>87</v>
          </cell>
          <cell r="M63">
            <v>93</v>
          </cell>
          <cell r="N63">
            <v>82</v>
          </cell>
          <cell r="R63">
            <v>27000</v>
          </cell>
        </row>
        <row r="64">
          <cell r="E64" t="str">
            <v>Brisbane</v>
          </cell>
          <cell r="G64" t="str">
            <v>Accounting</v>
          </cell>
          <cell r="I64">
            <v>2</v>
          </cell>
          <cell r="J64">
            <v>4</v>
          </cell>
          <cell r="K64">
            <v>2</v>
          </cell>
          <cell r="L64">
            <v>77</v>
          </cell>
          <cell r="M64">
            <v>82</v>
          </cell>
          <cell r="N64">
            <v>72</v>
          </cell>
          <cell r="R64">
            <v>21600</v>
          </cell>
        </row>
        <row r="65">
          <cell r="E65" t="str">
            <v>Sydney</v>
          </cell>
          <cell r="G65" t="str">
            <v>Business</v>
          </cell>
          <cell r="I65">
            <v>4</v>
          </cell>
          <cell r="J65">
            <v>4</v>
          </cell>
          <cell r="K65">
            <v>5</v>
          </cell>
          <cell r="L65">
            <v>45</v>
          </cell>
          <cell r="M65">
            <v>48</v>
          </cell>
          <cell r="N65">
            <v>42</v>
          </cell>
          <cell r="R65">
            <v>35100</v>
          </cell>
        </row>
        <row r="66">
          <cell r="E66" t="str">
            <v>Sydney</v>
          </cell>
          <cell r="G66" t="str">
            <v>Accounting</v>
          </cell>
          <cell r="I66">
            <v>2</v>
          </cell>
          <cell r="J66">
            <v>4</v>
          </cell>
          <cell r="K66">
            <v>4</v>
          </cell>
          <cell r="L66">
            <v>45</v>
          </cell>
          <cell r="M66">
            <v>48</v>
          </cell>
          <cell r="N66">
            <v>42</v>
          </cell>
          <cell r="R66">
            <v>27000</v>
          </cell>
        </row>
        <row r="67">
          <cell r="E67" t="str">
            <v>Melbourne</v>
          </cell>
          <cell r="G67" t="str">
            <v>Business</v>
          </cell>
          <cell r="I67">
            <v>5</v>
          </cell>
          <cell r="J67">
            <v>1</v>
          </cell>
          <cell r="K67">
            <v>4</v>
          </cell>
          <cell r="L67">
            <v>70</v>
          </cell>
          <cell r="M67">
            <v>75</v>
          </cell>
          <cell r="N67">
            <v>66</v>
          </cell>
          <cell r="R67">
            <v>27000</v>
          </cell>
        </row>
        <row r="68">
          <cell r="E68" t="str">
            <v>Melbourne</v>
          </cell>
          <cell r="G68" t="str">
            <v>Marketing</v>
          </cell>
          <cell r="I68">
            <v>3</v>
          </cell>
          <cell r="J68">
            <v>3</v>
          </cell>
          <cell r="K68">
            <v>3</v>
          </cell>
          <cell r="L68">
            <v>70</v>
          </cell>
          <cell r="M68">
            <v>75</v>
          </cell>
          <cell r="N68">
            <v>66</v>
          </cell>
          <cell r="R68">
            <v>24300</v>
          </cell>
        </row>
        <row r="69">
          <cell r="E69" t="str">
            <v>Sydney</v>
          </cell>
          <cell r="G69" t="str">
            <v>Marketing</v>
          </cell>
          <cell r="I69">
            <v>3</v>
          </cell>
          <cell r="J69">
            <v>2</v>
          </cell>
          <cell r="K69">
            <v>4</v>
          </cell>
          <cell r="L69">
            <v>41</v>
          </cell>
          <cell r="M69">
            <v>44</v>
          </cell>
          <cell r="N69">
            <v>39</v>
          </cell>
          <cell r="R69">
            <v>24300</v>
          </cell>
        </row>
        <row r="70">
          <cell r="E70" t="str">
            <v>Brisbane</v>
          </cell>
          <cell r="G70" t="str">
            <v>Business</v>
          </cell>
          <cell r="I70">
            <v>3</v>
          </cell>
          <cell r="J70">
            <v>1</v>
          </cell>
          <cell r="K70">
            <v>3</v>
          </cell>
          <cell r="L70">
            <v>55</v>
          </cell>
          <cell r="M70">
            <v>59</v>
          </cell>
          <cell r="N70">
            <v>52</v>
          </cell>
          <cell r="R70">
            <v>18900</v>
          </cell>
        </row>
        <row r="71">
          <cell r="E71" t="str">
            <v>Sydney</v>
          </cell>
          <cell r="G71" t="str">
            <v>Business</v>
          </cell>
          <cell r="I71">
            <v>1</v>
          </cell>
          <cell r="J71">
            <v>4</v>
          </cell>
          <cell r="K71">
            <v>5</v>
          </cell>
          <cell r="L71">
            <v>65</v>
          </cell>
          <cell r="M71">
            <v>70</v>
          </cell>
          <cell r="N71">
            <v>61</v>
          </cell>
          <cell r="R71">
            <v>27000</v>
          </cell>
        </row>
        <row r="72">
          <cell r="E72" t="str">
            <v>Sydney</v>
          </cell>
          <cell r="G72" t="str">
            <v>Business</v>
          </cell>
          <cell r="I72">
            <v>4</v>
          </cell>
          <cell r="J72">
            <v>2</v>
          </cell>
          <cell r="K72">
            <v>4</v>
          </cell>
          <cell r="L72">
            <v>51</v>
          </cell>
          <cell r="M72">
            <v>55</v>
          </cell>
          <cell r="N72">
            <v>48</v>
          </cell>
          <cell r="R72">
            <v>27000</v>
          </cell>
        </row>
        <row r="73">
          <cell r="E73" t="str">
            <v>Melbourne</v>
          </cell>
          <cell r="G73" t="str">
            <v>Accounting</v>
          </cell>
          <cell r="I73">
            <v>5</v>
          </cell>
          <cell r="J73">
            <v>1</v>
          </cell>
          <cell r="K73">
            <v>2</v>
          </cell>
          <cell r="L73">
            <v>64</v>
          </cell>
          <cell r="M73">
            <v>68</v>
          </cell>
          <cell r="N73">
            <v>60</v>
          </cell>
          <cell r="R73">
            <v>21600</v>
          </cell>
        </row>
        <row r="74">
          <cell r="E74" t="str">
            <v>Melbourne</v>
          </cell>
          <cell r="G74" t="str">
            <v>Business</v>
          </cell>
          <cell r="I74">
            <v>4</v>
          </cell>
          <cell r="J74">
            <v>3</v>
          </cell>
          <cell r="K74">
            <v>2</v>
          </cell>
          <cell r="L74">
            <v>61</v>
          </cell>
          <cell r="M74">
            <v>65</v>
          </cell>
          <cell r="N74">
            <v>57</v>
          </cell>
          <cell r="R74">
            <v>24300</v>
          </cell>
        </row>
        <row r="75">
          <cell r="E75" t="str">
            <v>Sydney</v>
          </cell>
          <cell r="G75" t="str">
            <v>Marketing</v>
          </cell>
          <cell r="I75">
            <v>2</v>
          </cell>
          <cell r="J75">
            <v>2</v>
          </cell>
          <cell r="K75">
            <v>3</v>
          </cell>
          <cell r="L75">
            <v>60</v>
          </cell>
          <cell r="M75">
            <v>64</v>
          </cell>
          <cell r="N75">
            <v>56</v>
          </cell>
          <cell r="R75">
            <v>18900</v>
          </cell>
        </row>
        <row r="76">
          <cell r="E76" t="str">
            <v>Brisbane</v>
          </cell>
          <cell r="G76" t="str">
            <v>Accounting</v>
          </cell>
          <cell r="I76">
            <v>3</v>
          </cell>
          <cell r="J76">
            <v>3</v>
          </cell>
          <cell r="K76">
            <v>5</v>
          </cell>
          <cell r="L76">
            <v>56</v>
          </cell>
          <cell r="M76">
            <v>60</v>
          </cell>
          <cell r="N76">
            <v>53</v>
          </cell>
          <cell r="R76">
            <v>29700</v>
          </cell>
        </row>
        <row r="77">
          <cell r="E77" t="str">
            <v>Sydney</v>
          </cell>
          <cell r="G77" t="str">
            <v>Accounting</v>
          </cell>
          <cell r="I77">
            <v>2</v>
          </cell>
          <cell r="J77">
            <v>2</v>
          </cell>
          <cell r="K77">
            <v>3</v>
          </cell>
          <cell r="L77">
            <v>79</v>
          </cell>
          <cell r="M77">
            <v>85</v>
          </cell>
          <cell r="N77">
            <v>74</v>
          </cell>
          <cell r="R77">
            <v>18900</v>
          </cell>
        </row>
        <row r="78">
          <cell r="E78" t="str">
            <v>Sydney</v>
          </cell>
          <cell r="G78" t="str">
            <v>Business</v>
          </cell>
          <cell r="I78">
            <v>2</v>
          </cell>
          <cell r="J78">
            <v>1</v>
          </cell>
          <cell r="K78">
            <v>3</v>
          </cell>
          <cell r="L78">
            <v>72</v>
          </cell>
          <cell r="M78">
            <v>77</v>
          </cell>
          <cell r="N78">
            <v>68</v>
          </cell>
          <cell r="R78">
            <v>16200</v>
          </cell>
        </row>
        <row r="79">
          <cell r="E79" t="str">
            <v>Melbourne</v>
          </cell>
          <cell r="G79" t="str">
            <v>Accounting</v>
          </cell>
          <cell r="I79">
            <v>1</v>
          </cell>
          <cell r="J79">
            <v>4</v>
          </cell>
          <cell r="K79">
            <v>2</v>
          </cell>
          <cell r="L79">
            <v>77</v>
          </cell>
          <cell r="M79">
            <v>82</v>
          </cell>
          <cell r="N79">
            <v>72</v>
          </cell>
          <cell r="R79">
            <v>18900</v>
          </cell>
        </row>
        <row r="80">
          <cell r="E80" t="str">
            <v>Melbourne</v>
          </cell>
          <cell r="G80" t="str">
            <v>Business</v>
          </cell>
          <cell r="I80">
            <v>1</v>
          </cell>
          <cell r="J80">
            <v>3</v>
          </cell>
          <cell r="K80">
            <v>4</v>
          </cell>
          <cell r="L80">
            <v>87</v>
          </cell>
          <cell r="M80">
            <v>93</v>
          </cell>
          <cell r="N80">
            <v>82</v>
          </cell>
          <cell r="R80">
            <v>21600</v>
          </cell>
        </row>
        <row r="81">
          <cell r="E81" t="str">
            <v>Sydney</v>
          </cell>
          <cell r="G81" t="str">
            <v>Marketing</v>
          </cell>
          <cell r="I81">
            <v>2</v>
          </cell>
          <cell r="J81">
            <v>1</v>
          </cell>
          <cell r="K81">
            <v>3</v>
          </cell>
          <cell r="L81">
            <v>67</v>
          </cell>
          <cell r="M81">
            <v>72</v>
          </cell>
          <cell r="N81">
            <v>63</v>
          </cell>
          <cell r="R81">
            <v>16200</v>
          </cell>
        </row>
        <row r="82">
          <cell r="E82" t="str">
            <v>Brisbane</v>
          </cell>
          <cell r="G82" t="str">
            <v>Marketing</v>
          </cell>
          <cell r="I82">
            <v>5</v>
          </cell>
          <cell r="J82">
            <v>4</v>
          </cell>
          <cell r="K82">
            <v>5</v>
          </cell>
          <cell r="L82">
            <v>50</v>
          </cell>
          <cell r="M82">
            <v>54</v>
          </cell>
          <cell r="N82">
            <v>47</v>
          </cell>
          <cell r="R82">
            <v>37800</v>
          </cell>
        </row>
        <row r="83">
          <cell r="E83" t="str">
            <v>Sydney</v>
          </cell>
          <cell r="G83" t="str">
            <v>Business</v>
          </cell>
          <cell r="I83">
            <v>4</v>
          </cell>
          <cell r="J83">
            <v>4</v>
          </cell>
          <cell r="K83">
            <v>4</v>
          </cell>
          <cell r="L83">
            <v>88</v>
          </cell>
          <cell r="M83">
            <v>94</v>
          </cell>
          <cell r="N83">
            <v>83</v>
          </cell>
          <cell r="R83">
            <v>32400</v>
          </cell>
        </row>
        <row r="84">
          <cell r="E84" t="str">
            <v>Sydney</v>
          </cell>
          <cell r="G84" t="str">
            <v>Business</v>
          </cell>
          <cell r="I84">
            <v>3</v>
          </cell>
          <cell r="J84">
            <v>1</v>
          </cell>
          <cell r="K84">
            <v>5</v>
          </cell>
          <cell r="L84">
            <v>57</v>
          </cell>
          <cell r="M84">
            <v>61</v>
          </cell>
          <cell r="N84">
            <v>54</v>
          </cell>
          <cell r="R84">
            <v>24300</v>
          </cell>
        </row>
        <row r="85">
          <cell r="E85" t="str">
            <v>Melbourne</v>
          </cell>
          <cell r="G85" t="str">
            <v>Business</v>
          </cell>
          <cell r="I85">
            <v>5</v>
          </cell>
          <cell r="J85">
            <v>4</v>
          </cell>
          <cell r="K85">
            <v>3</v>
          </cell>
          <cell r="L85">
            <v>49</v>
          </cell>
          <cell r="M85">
            <v>52</v>
          </cell>
          <cell r="N85">
            <v>46</v>
          </cell>
          <cell r="R85">
            <v>32400</v>
          </cell>
        </row>
        <row r="86">
          <cell r="E86" t="str">
            <v>Melbourne</v>
          </cell>
          <cell r="G86" t="str">
            <v>Accounting</v>
          </cell>
          <cell r="I86">
            <v>3</v>
          </cell>
          <cell r="J86">
            <v>2</v>
          </cell>
          <cell r="K86">
            <v>2</v>
          </cell>
          <cell r="L86">
            <v>74</v>
          </cell>
          <cell r="M86">
            <v>79</v>
          </cell>
          <cell r="N86">
            <v>70</v>
          </cell>
          <cell r="R86">
            <v>18900</v>
          </cell>
        </row>
        <row r="87">
          <cell r="E87" t="str">
            <v>Sydney</v>
          </cell>
          <cell r="G87" t="str">
            <v>Business</v>
          </cell>
          <cell r="I87">
            <v>4</v>
          </cell>
          <cell r="J87">
            <v>1</v>
          </cell>
          <cell r="K87">
            <v>5</v>
          </cell>
          <cell r="L87">
            <v>59</v>
          </cell>
          <cell r="M87">
            <v>63</v>
          </cell>
          <cell r="N87">
            <v>55</v>
          </cell>
          <cell r="R87">
            <v>27000</v>
          </cell>
        </row>
        <row r="88">
          <cell r="E88" t="str">
            <v>Brisbane</v>
          </cell>
          <cell r="G88" t="str">
            <v>Marketing</v>
          </cell>
          <cell r="I88">
            <v>3</v>
          </cell>
          <cell r="J88">
            <v>2</v>
          </cell>
          <cell r="K88">
            <v>5</v>
          </cell>
          <cell r="L88">
            <v>81</v>
          </cell>
          <cell r="M88">
            <v>87</v>
          </cell>
          <cell r="N88">
            <v>76</v>
          </cell>
          <cell r="R88">
            <v>27000</v>
          </cell>
        </row>
        <row r="89">
          <cell r="E89" t="str">
            <v>Sydney</v>
          </cell>
          <cell r="G89" t="str">
            <v>Accounting</v>
          </cell>
          <cell r="I89">
            <v>3</v>
          </cell>
          <cell r="J89">
            <v>3</v>
          </cell>
          <cell r="K89">
            <v>5</v>
          </cell>
          <cell r="L89">
            <v>77</v>
          </cell>
          <cell r="M89">
            <v>82</v>
          </cell>
          <cell r="N89">
            <v>72</v>
          </cell>
          <cell r="R89">
            <v>29700</v>
          </cell>
        </row>
        <row r="90">
          <cell r="E90" t="str">
            <v>Sydney</v>
          </cell>
          <cell r="G90" t="str">
            <v>Accounting</v>
          </cell>
          <cell r="I90">
            <v>2</v>
          </cell>
          <cell r="J90">
            <v>1</v>
          </cell>
          <cell r="K90">
            <v>4</v>
          </cell>
          <cell r="L90">
            <v>76</v>
          </cell>
          <cell r="M90">
            <v>81</v>
          </cell>
          <cell r="N90">
            <v>71</v>
          </cell>
          <cell r="R90">
            <v>18900</v>
          </cell>
        </row>
        <row r="91">
          <cell r="E91" t="str">
            <v>Melbourne</v>
          </cell>
          <cell r="G91" t="str">
            <v>Business</v>
          </cell>
          <cell r="I91">
            <v>2</v>
          </cell>
          <cell r="J91">
            <v>2</v>
          </cell>
          <cell r="K91">
            <v>3</v>
          </cell>
          <cell r="L91">
            <v>61</v>
          </cell>
          <cell r="M91">
            <v>65</v>
          </cell>
          <cell r="N91">
            <v>57</v>
          </cell>
          <cell r="R91">
            <v>18900</v>
          </cell>
        </row>
        <row r="92">
          <cell r="E92" t="str">
            <v>Melbourne</v>
          </cell>
          <cell r="G92" t="str">
            <v>Accounting</v>
          </cell>
          <cell r="I92">
            <v>3</v>
          </cell>
          <cell r="J92">
            <v>1</v>
          </cell>
          <cell r="K92">
            <v>2</v>
          </cell>
          <cell r="L92">
            <v>61</v>
          </cell>
          <cell r="M92">
            <v>65</v>
          </cell>
          <cell r="N92">
            <v>57</v>
          </cell>
          <cell r="R92">
            <v>16200</v>
          </cell>
        </row>
        <row r="93">
          <cell r="E93" t="str">
            <v>Sydney</v>
          </cell>
          <cell r="G93" t="str">
            <v>Business</v>
          </cell>
          <cell r="I93">
            <v>5</v>
          </cell>
          <cell r="J93">
            <v>3</v>
          </cell>
          <cell r="K93">
            <v>4</v>
          </cell>
          <cell r="L93">
            <v>50</v>
          </cell>
          <cell r="M93">
            <v>54</v>
          </cell>
          <cell r="N93">
            <v>47</v>
          </cell>
          <cell r="R93">
            <v>32400</v>
          </cell>
        </row>
        <row r="94">
          <cell r="E94" t="str">
            <v>Brisbane</v>
          </cell>
          <cell r="G94" t="str">
            <v>Marketing</v>
          </cell>
          <cell r="I94">
            <v>1</v>
          </cell>
          <cell r="J94">
            <v>1</v>
          </cell>
          <cell r="K94">
            <v>5</v>
          </cell>
          <cell r="L94">
            <v>52</v>
          </cell>
          <cell r="M94">
            <v>56</v>
          </cell>
          <cell r="N94">
            <v>49</v>
          </cell>
          <cell r="R94">
            <v>18900</v>
          </cell>
        </row>
        <row r="95">
          <cell r="E95" t="str">
            <v>Sydney</v>
          </cell>
          <cell r="G95" t="str">
            <v>Marketing</v>
          </cell>
          <cell r="I95">
            <v>5</v>
          </cell>
          <cell r="J95">
            <v>2</v>
          </cell>
          <cell r="K95">
            <v>5</v>
          </cell>
          <cell r="L95">
            <v>54</v>
          </cell>
          <cell r="M95">
            <v>58</v>
          </cell>
          <cell r="N95">
            <v>51</v>
          </cell>
          <cell r="R95">
            <v>32400</v>
          </cell>
        </row>
        <row r="96">
          <cell r="E96" t="str">
            <v>Sydney</v>
          </cell>
          <cell r="G96" t="str">
            <v>Business</v>
          </cell>
          <cell r="I96">
            <v>5</v>
          </cell>
          <cell r="J96">
            <v>1</v>
          </cell>
          <cell r="K96">
            <v>5</v>
          </cell>
          <cell r="L96">
            <v>52</v>
          </cell>
          <cell r="M96">
            <v>56</v>
          </cell>
          <cell r="N96">
            <v>49</v>
          </cell>
          <cell r="R96">
            <v>29700</v>
          </cell>
        </row>
        <row r="97">
          <cell r="E97" t="str">
            <v>Melbourne</v>
          </cell>
          <cell r="G97" t="str">
            <v>Business</v>
          </cell>
          <cell r="I97">
            <v>3</v>
          </cell>
          <cell r="J97">
            <v>4</v>
          </cell>
          <cell r="K97">
            <v>3</v>
          </cell>
          <cell r="L97">
            <v>76</v>
          </cell>
          <cell r="M97">
            <v>81</v>
          </cell>
          <cell r="N97">
            <v>71</v>
          </cell>
          <cell r="R97">
            <v>27000</v>
          </cell>
        </row>
        <row r="98">
          <cell r="E98" t="str">
            <v>Melbourne</v>
          </cell>
          <cell r="G98" t="str">
            <v>Business</v>
          </cell>
          <cell r="I98">
            <v>2</v>
          </cell>
          <cell r="J98">
            <v>2</v>
          </cell>
          <cell r="K98">
            <v>5</v>
          </cell>
          <cell r="L98">
            <v>51</v>
          </cell>
          <cell r="M98">
            <v>55</v>
          </cell>
          <cell r="N98">
            <v>48</v>
          </cell>
          <cell r="R98">
            <v>24300</v>
          </cell>
        </row>
        <row r="99">
          <cell r="E99" t="str">
            <v>Sydney</v>
          </cell>
          <cell r="G99" t="str">
            <v>Accounting</v>
          </cell>
          <cell r="I99">
            <v>1</v>
          </cell>
          <cell r="J99">
            <v>4</v>
          </cell>
          <cell r="K99">
            <v>2</v>
          </cell>
          <cell r="L99">
            <v>74</v>
          </cell>
          <cell r="M99">
            <v>79</v>
          </cell>
          <cell r="N99">
            <v>70</v>
          </cell>
          <cell r="R99">
            <v>18900</v>
          </cell>
        </row>
        <row r="100">
          <cell r="E100" t="str">
            <v>Brisbane</v>
          </cell>
          <cell r="G100" t="str">
            <v>Business</v>
          </cell>
          <cell r="I100">
            <v>3</v>
          </cell>
          <cell r="J100">
            <v>4</v>
          </cell>
          <cell r="K100">
            <v>3</v>
          </cell>
          <cell r="L100">
            <v>51</v>
          </cell>
          <cell r="M100">
            <v>55</v>
          </cell>
          <cell r="N100">
            <v>48</v>
          </cell>
          <cell r="R100">
            <v>27000</v>
          </cell>
        </row>
        <row r="101">
          <cell r="E101" t="str">
            <v>Sydney</v>
          </cell>
          <cell r="G101" t="str">
            <v>Marketing</v>
          </cell>
          <cell r="I101">
            <v>4</v>
          </cell>
          <cell r="J101">
            <v>4</v>
          </cell>
          <cell r="K101">
            <v>5</v>
          </cell>
          <cell r="L101">
            <v>87</v>
          </cell>
          <cell r="M101">
            <v>93</v>
          </cell>
          <cell r="N101">
            <v>82</v>
          </cell>
          <cell r="R101">
            <v>35100</v>
          </cell>
        </row>
        <row r="102">
          <cell r="E102" t="str">
            <v>Sydney</v>
          </cell>
          <cell r="G102" t="str">
            <v>Accounting</v>
          </cell>
          <cell r="I102">
            <v>5</v>
          </cell>
          <cell r="J102">
            <v>3</v>
          </cell>
          <cell r="K102">
            <v>5</v>
          </cell>
          <cell r="L102">
            <v>75</v>
          </cell>
          <cell r="M102">
            <v>80</v>
          </cell>
          <cell r="N102">
            <v>71</v>
          </cell>
          <cell r="R102">
            <v>35100</v>
          </cell>
        </row>
        <row r="103">
          <cell r="E103" t="str">
            <v>Melbourne</v>
          </cell>
          <cell r="G103" t="str">
            <v>Accounting</v>
          </cell>
          <cell r="I103">
            <v>4</v>
          </cell>
          <cell r="J103">
            <v>4</v>
          </cell>
          <cell r="K103">
            <v>2</v>
          </cell>
          <cell r="L103">
            <v>89</v>
          </cell>
          <cell r="M103">
            <v>95</v>
          </cell>
          <cell r="N103">
            <v>84</v>
          </cell>
          <cell r="R103">
            <v>27000</v>
          </cell>
        </row>
        <row r="104">
          <cell r="E104" t="str">
            <v>Melbourne</v>
          </cell>
          <cell r="G104" t="str">
            <v>Business</v>
          </cell>
          <cell r="I104">
            <v>4</v>
          </cell>
          <cell r="J104">
            <v>1</v>
          </cell>
          <cell r="K104">
            <v>2</v>
          </cell>
          <cell r="L104">
            <v>46</v>
          </cell>
          <cell r="M104">
            <v>49</v>
          </cell>
          <cell r="N104">
            <v>43</v>
          </cell>
          <cell r="R104">
            <v>18900</v>
          </cell>
        </row>
        <row r="105">
          <cell r="E105" t="str">
            <v>Sydney</v>
          </cell>
          <cell r="G105" t="str">
            <v>Accounting</v>
          </cell>
          <cell r="I105">
            <v>5</v>
          </cell>
          <cell r="J105">
            <v>4</v>
          </cell>
          <cell r="K105">
            <v>5</v>
          </cell>
          <cell r="L105">
            <v>79</v>
          </cell>
          <cell r="M105">
            <v>85</v>
          </cell>
          <cell r="N105">
            <v>74</v>
          </cell>
          <cell r="R105">
            <v>37800</v>
          </cell>
        </row>
        <row r="106">
          <cell r="E106" t="str">
            <v>Brisbane</v>
          </cell>
          <cell r="G106" t="str">
            <v>Business</v>
          </cell>
          <cell r="I106">
            <v>4</v>
          </cell>
          <cell r="J106">
            <v>4</v>
          </cell>
          <cell r="K106">
            <v>5</v>
          </cell>
          <cell r="L106">
            <v>81</v>
          </cell>
          <cell r="M106">
            <v>87</v>
          </cell>
          <cell r="N106">
            <v>76</v>
          </cell>
          <cell r="R106">
            <v>35100</v>
          </cell>
        </row>
        <row r="107">
          <cell r="E107" t="str">
            <v>Sydney</v>
          </cell>
          <cell r="G107" t="str">
            <v>Marketing</v>
          </cell>
          <cell r="I107">
            <v>2</v>
          </cell>
          <cell r="J107">
            <v>3</v>
          </cell>
          <cell r="K107">
            <v>4</v>
          </cell>
          <cell r="L107">
            <v>53</v>
          </cell>
          <cell r="M107">
            <v>57</v>
          </cell>
          <cell r="N107">
            <v>50</v>
          </cell>
          <cell r="R107">
            <v>24300</v>
          </cell>
        </row>
        <row r="108">
          <cell r="E108" t="str">
            <v>Sydney</v>
          </cell>
          <cell r="G108" t="str">
            <v>Marketing</v>
          </cell>
          <cell r="I108">
            <v>3</v>
          </cell>
          <cell r="J108">
            <v>1</v>
          </cell>
          <cell r="K108">
            <v>4</v>
          </cell>
          <cell r="L108">
            <v>73</v>
          </cell>
          <cell r="M108">
            <v>78</v>
          </cell>
          <cell r="N108">
            <v>69</v>
          </cell>
          <cell r="R108">
            <v>21600</v>
          </cell>
        </row>
        <row r="109">
          <cell r="E109" t="str">
            <v>Melbourne</v>
          </cell>
          <cell r="G109" t="str">
            <v>Business</v>
          </cell>
          <cell r="I109">
            <v>1</v>
          </cell>
          <cell r="J109">
            <v>1</v>
          </cell>
          <cell r="K109">
            <v>5</v>
          </cell>
          <cell r="L109">
            <v>55</v>
          </cell>
          <cell r="M109">
            <v>59</v>
          </cell>
          <cell r="N109">
            <v>52</v>
          </cell>
          <cell r="R109">
            <v>18900</v>
          </cell>
        </row>
        <row r="110">
          <cell r="E110" t="str">
            <v>Melbourne</v>
          </cell>
          <cell r="G110" t="str">
            <v>Business</v>
          </cell>
          <cell r="I110">
            <v>4</v>
          </cell>
          <cell r="J110">
            <v>1</v>
          </cell>
          <cell r="K110">
            <v>2</v>
          </cell>
          <cell r="L110">
            <v>52</v>
          </cell>
          <cell r="M110">
            <v>56</v>
          </cell>
          <cell r="N110">
            <v>49</v>
          </cell>
          <cell r="R110">
            <v>18900</v>
          </cell>
        </row>
        <row r="111">
          <cell r="E111" t="str">
            <v>Sydney</v>
          </cell>
          <cell r="G111" t="str">
            <v>Business</v>
          </cell>
          <cell r="I111">
            <v>2</v>
          </cell>
          <cell r="J111">
            <v>2</v>
          </cell>
          <cell r="K111">
            <v>3</v>
          </cell>
          <cell r="L111">
            <v>58</v>
          </cell>
          <cell r="M111">
            <v>62</v>
          </cell>
          <cell r="N111">
            <v>55</v>
          </cell>
          <cell r="R111">
            <v>18900</v>
          </cell>
        </row>
        <row r="112">
          <cell r="E112" t="str">
            <v>Brisbane</v>
          </cell>
          <cell r="G112" t="str">
            <v>Accounting</v>
          </cell>
          <cell r="I112">
            <v>1</v>
          </cell>
          <cell r="J112">
            <v>4</v>
          </cell>
          <cell r="K112">
            <v>2</v>
          </cell>
          <cell r="L112">
            <v>67</v>
          </cell>
          <cell r="M112">
            <v>72</v>
          </cell>
          <cell r="N112">
            <v>63</v>
          </cell>
          <cell r="R112">
            <v>18900</v>
          </cell>
        </row>
        <row r="113">
          <cell r="E113" t="str">
            <v>Sydney</v>
          </cell>
          <cell r="G113" t="str">
            <v>Business</v>
          </cell>
          <cell r="I113">
            <v>4</v>
          </cell>
          <cell r="J113">
            <v>1</v>
          </cell>
          <cell r="K113">
            <v>3</v>
          </cell>
          <cell r="L113">
            <v>60</v>
          </cell>
          <cell r="M113">
            <v>64</v>
          </cell>
          <cell r="N113">
            <v>56</v>
          </cell>
          <cell r="R113">
            <v>21600</v>
          </cell>
        </row>
        <row r="114">
          <cell r="E114" t="str">
            <v>Sydney</v>
          </cell>
          <cell r="G114" t="str">
            <v>Marketing</v>
          </cell>
          <cell r="I114">
            <v>3</v>
          </cell>
          <cell r="J114">
            <v>2</v>
          </cell>
          <cell r="K114">
            <v>5</v>
          </cell>
          <cell r="L114">
            <v>44</v>
          </cell>
          <cell r="M114">
            <v>47</v>
          </cell>
          <cell r="N114">
            <v>41</v>
          </cell>
          <cell r="R114">
            <v>27000</v>
          </cell>
        </row>
        <row r="115">
          <cell r="E115" t="str">
            <v>Melbourne</v>
          </cell>
          <cell r="G115" t="str">
            <v>Accounting</v>
          </cell>
          <cell r="I115">
            <v>4</v>
          </cell>
          <cell r="J115">
            <v>2</v>
          </cell>
          <cell r="K115">
            <v>3</v>
          </cell>
          <cell r="L115">
            <v>60</v>
          </cell>
          <cell r="M115">
            <v>64</v>
          </cell>
          <cell r="N115">
            <v>56</v>
          </cell>
          <cell r="R115">
            <v>24300</v>
          </cell>
        </row>
        <row r="116">
          <cell r="E116" t="str">
            <v>Melbourne</v>
          </cell>
          <cell r="G116" t="str">
            <v>Accounting</v>
          </cell>
          <cell r="I116">
            <v>2</v>
          </cell>
          <cell r="J116">
            <v>2</v>
          </cell>
          <cell r="K116">
            <v>3</v>
          </cell>
          <cell r="L116">
            <v>54</v>
          </cell>
          <cell r="M116">
            <v>58</v>
          </cell>
          <cell r="N116">
            <v>51</v>
          </cell>
          <cell r="R116">
            <v>18900</v>
          </cell>
        </row>
        <row r="117">
          <cell r="E117" t="str">
            <v>Sydney</v>
          </cell>
          <cell r="G117" t="str">
            <v>Business</v>
          </cell>
          <cell r="I117">
            <v>2</v>
          </cell>
          <cell r="J117">
            <v>1</v>
          </cell>
          <cell r="K117">
            <v>4</v>
          </cell>
          <cell r="L117">
            <v>77</v>
          </cell>
          <cell r="M117">
            <v>82</v>
          </cell>
          <cell r="N117">
            <v>72</v>
          </cell>
          <cell r="R117">
            <v>18900</v>
          </cell>
        </row>
        <row r="118">
          <cell r="E118" t="str">
            <v>Brisbane</v>
          </cell>
          <cell r="G118" t="str">
            <v>Accounting</v>
          </cell>
          <cell r="I118">
            <v>4</v>
          </cell>
          <cell r="J118">
            <v>3</v>
          </cell>
          <cell r="K118">
            <v>2</v>
          </cell>
          <cell r="L118">
            <v>88</v>
          </cell>
          <cell r="M118">
            <v>94</v>
          </cell>
          <cell r="N118">
            <v>83</v>
          </cell>
          <cell r="R118">
            <v>24300</v>
          </cell>
        </row>
        <row r="119">
          <cell r="E119" t="str">
            <v>Sydney</v>
          </cell>
          <cell r="G119" t="str">
            <v>Business</v>
          </cell>
          <cell r="I119">
            <v>3</v>
          </cell>
          <cell r="J119">
            <v>1</v>
          </cell>
          <cell r="K119">
            <v>3</v>
          </cell>
          <cell r="L119">
            <v>84</v>
          </cell>
          <cell r="M119">
            <v>90</v>
          </cell>
          <cell r="N119">
            <v>79</v>
          </cell>
          <cell r="R119">
            <v>18900</v>
          </cell>
        </row>
        <row r="120">
          <cell r="E120" t="str">
            <v>Sydney</v>
          </cell>
          <cell r="G120" t="str">
            <v>Marketing</v>
          </cell>
          <cell r="I120">
            <v>2</v>
          </cell>
          <cell r="J120">
            <v>4</v>
          </cell>
          <cell r="K120">
            <v>2</v>
          </cell>
          <cell r="L120">
            <v>82</v>
          </cell>
          <cell r="M120">
            <v>88</v>
          </cell>
          <cell r="N120">
            <v>77</v>
          </cell>
          <cell r="R120">
            <v>21600</v>
          </cell>
        </row>
        <row r="121">
          <cell r="E121" t="str">
            <v>Melbourne</v>
          </cell>
          <cell r="G121" t="str">
            <v>Marketing</v>
          </cell>
          <cell r="I121">
            <v>5</v>
          </cell>
          <cell r="J121">
            <v>2</v>
          </cell>
          <cell r="K121">
            <v>3</v>
          </cell>
          <cell r="L121">
            <v>70</v>
          </cell>
          <cell r="M121">
            <v>75</v>
          </cell>
          <cell r="N121">
            <v>66</v>
          </cell>
          <cell r="R121">
            <v>27000</v>
          </cell>
        </row>
        <row r="122">
          <cell r="E122" t="str">
            <v>Melbourne</v>
          </cell>
          <cell r="G122" t="str">
            <v>Business</v>
          </cell>
          <cell r="I122">
            <v>5</v>
          </cell>
          <cell r="J122">
            <v>2</v>
          </cell>
          <cell r="K122">
            <v>3</v>
          </cell>
          <cell r="L122">
            <v>69</v>
          </cell>
          <cell r="M122">
            <v>74</v>
          </cell>
          <cell r="N122">
            <v>65</v>
          </cell>
          <cell r="R122">
            <v>27000</v>
          </cell>
        </row>
        <row r="123">
          <cell r="E123" t="str">
            <v>Sydney</v>
          </cell>
          <cell r="G123" t="str">
            <v>Business</v>
          </cell>
          <cell r="I123">
            <v>2</v>
          </cell>
          <cell r="J123">
            <v>3</v>
          </cell>
          <cell r="K123">
            <v>2</v>
          </cell>
          <cell r="L123">
            <v>46</v>
          </cell>
          <cell r="M123">
            <v>49</v>
          </cell>
          <cell r="N123">
            <v>43</v>
          </cell>
          <cell r="R123">
            <v>18900</v>
          </cell>
        </row>
        <row r="124">
          <cell r="E124" t="str">
            <v>Brisbane</v>
          </cell>
          <cell r="G124" t="str">
            <v>Business</v>
          </cell>
          <cell r="I124">
            <v>5</v>
          </cell>
          <cell r="J124">
            <v>3</v>
          </cell>
          <cell r="K124">
            <v>4</v>
          </cell>
          <cell r="L124">
            <v>68</v>
          </cell>
          <cell r="M124">
            <v>73</v>
          </cell>
          <cell r="N124">
            <v>64</v>
          </cell>
          <cell r="R124">
            <v>32400</v>
          </cell>
        </row>
        <row r="125">
          <cell r="E125" t="str">
            <v>Sydney</v>
          </cell>
          <cell r="G125" t="str">
            <v>Accounting</v>
          </cell>
          <cell r="I125">
            <v>4</v>
          </cell>
          <cell r="J125">
            <v>4</v>
          </cell>
          <cell r="K125">
            <v>3</v>
          </cell>
          <cell r="L125">
            <v>53</v>
          </cell>
          <cell r="M125">
            <v>57</v>
          </cell>
          <cell r="N125">
            <v>50</v>
          </cell>
          <cell r="R125">
            <v>29700</v>
          </cell>
        </row>
        <row r="126">
          <cell r="E126" t="str">
            <v>Sydney</v>
          </cell>
          <cell r="G126" t="str">
            <v>Business</v>
          </cell>
          <cell r="I126">
            <v>5</v>
          </cell>
          <cell r="J126">
            <v>1</v>
          </cell>
          <cell r="K126">
            <v>4</v>
          </cell>
          <cell r="L126">
            <v>41</v>
          </cell>
          <cell r="M126">
            <v>44</v>
          </cell>
          <cell r="N126">
            <v>39</v>
          </cell>
          <cell r="R126">
            <v>27000</v>
          </cell>
        </row>
        <row r="127">
          <cell r="E127" t="str">
            <v>Melbourne</v>
          </cell>
          <cell r="G127" t="str">
            <v>Marketing</v>
          </cell>
          <cell r="I127">
            <v>3</v>
          </cell>
          <cell r="J127">
            <v>3</v>
          </cell>
          <cell r="K127">
            <v>5</v>
          </cell>
          <cell r="L127">
            <v>43</v>
          </cell>
          <cell r="M127">
            <v>46</v>
          </cell>
          <cell r="N127">
            <v>40</v>
          </cell>
          <cell r="R127">
            <v>29700</v>
          </cell>
        </row>
        <row r="128">
          <cell r="E128" t="str">
            <v>Melbourne</v>
          </cell>
          <cell r="G128" t="str">
            <v>Accounting</v>
          </cell>
          <cell r="I128">
            <v>1</v>
          </cell>
          <cell r="J128">
            <v>4</v>
          </cell>
          <cell r="K128">
            <v>5</v>
          </cell>
          <cell r="L128">
            <v>79</v>
          </cell>
          <cell r="M128">
            <v>85</v>
          </cell>
          <cell r="N128">
            <v>74</v>
          </cell>
          <cell r="R128">
            <v>27000</v>
          </cell>
        </row>
        <row r="129">
          <cell r="E129" t="str">
            <v>Sydney</v>
          </cell>
          <cell r="G129" t="str">
            <v>Accounting</v>
          </cell>
          <cell r="I129">
            <v>1</v>
          </cell>
          <cell r="J129">
            <v>1</v>
          </cell>
          <cell r="K129">
            <v>5</v>
          </cell>
          <cell r="L129">
            <v>66</v>
          </cell>
          <cell r="M129">
            <v>71</v>
          </cell>
          <cell r="N129">
            <v>62</v>
          </cell>
          <cell r="R129">
            <v>18900</v>
          </cell>
        </row>
        <row r="130">
          <cell r="E130" t="str">
            <v>Brisbane</v>
          </cell>
          <cell r="G130" t="str">
            <v>Business</v>
          </cell>
          <cell r="I130">
            <v>3</v>
          </cell>
          <cell r="J130">
            <v>4</v>
          </cell>
          <cell r="K130">
            <v>4</v>
          </cell>
          <cell r="L130">
            <v>89</v>
          </cell>
          <cell r="M130">
            <v>95</v>
          </cell>
          <cell r="N130">
            <v>84</v>
          </cell>
          <cell r="R130">
            <v>29700</v>
          </cell>
        </row>
        <row r="131">
          <cell r="E131" t="str">
            <v>Sydney</v>
          </cell>
          <cell r="G131" t="str">
            <v>Accounting</v>
          </cell>
          <cell r="I131">
            <v>3</v>
          </cell>
          <cell r="J131">
            <v>4</v>
          </cell>
          <cell r="K131">
            <v>5</v>
          </cell>
          <cell r="L131">
            <v>76</v>
          </cell>
          <cell r="M131">
            <v>81</v>
          </cell>
          <cell r="N131">
            <v>71</v>
          </cell>
          <cell r="R131">
            <v>32400</v>
          </cell>
        </row>
        <row r="132">
          <cell r="E132" t="str">
            <v>Sydney</v>
          </cell>
          <cell r="G132" t="str">
            <v>Business</v>
          </cell>
          <cell r="I132">
            <v>4</v>
          </cell>
          <cell r="J132">
            <v>3</v>
          </cell>
          <cell r="K132">
            <v>4</v>
          </cell>
          <cell r="L132">
            <v>85</v>
          </cell>
          <cell r="M132">
            <v>91</v>
          </cell>
          <cell r="N132">
            <v>80</v>
          </cell>
          <cell r="R132">
            <v>29700</v>
          </cell>
        </row>
        <row r="133">
          <cell r="E133" t="str">
            <v>Melbourne</v>
          </cell>
          <cell r="G133" t="str">
            <v>Marketing</v>
          </cell>
          <cell r="I133">
            <v>2</v>
          </cell>
          <cell r="J133">
            <v>4</v>
          </cell>
          <cell r="K133">
            <v>2</v>
          </cell>
          <cell r="L133">
            <v>50</v>
          </cell>
          <cell r="M133">
            <v>54</v>
          </cell>
          <cell r="N133">
            <v>47</v>
          </cell>
          <cell r="R133">
            <v>21600</v>
          </cell>
        </row>
        <row r="134">
          <cell r="E134" t="str">
            <v>Melbourne</v>
          </cell>
          <cell r="G134" t="str">
            <v>Marketing</v>
          </cell>
          <cell r="I134">
            <v>5</v>
          </cell>
          <cell r="J134">
            <v>4</v>
          </cell>
          <cell r="K134">
            <v>2</v>
          </cell>
          <cell r="L134">
            <v>87</v>
          </cell>
          <cell r="M134">
            <v>93</v>
          </cell>
          <cell r="N134">
            <v>82</v>
          </cell>
          <cell r="R134">
            <v>29700</v>
          </cell>
        </row>
        <row r="135">
          <cell r="E135" t="str">
            <v>Sydney</v>
          </cell>
          <cell r="G135" t="str">
            <v>Business</v>
          </cell>
          <cell r="I135">
            <v>3</v>
          </cell>
          <cell r="J135">
            <v>4</v>
          </cell>
          <cell r="K135">
            <v>5</v>
          </cell>
          <cell r="L135">
            <v>47</v>
          </cell>
          <cell r="M135">
            <v>50</v>
          </cell>
          <cell r="N135">
            <v>44</v>
          </cell>
          <cell r="R135">
            <v>32400</v>
          </cell>
        </row>
        <row r="136">
          <cell r="E136" t="str">
            <v>Brisbane</v>
          </cell>
          <cell r="G136" t="str">
            <v>Business</v>
          </cell>
          <cell r="I136">
            <v>1</v>
          </cell>
          <cell r="J136">
            <v>3</v>
          </cell>
          <cell r="K136">
            <v>3</v>
          </cell>
          <cell r="L136">
            <v>81</v>
          </cell>
          <cell r="M136">
            <v>87</v>
          </cell>
          <cell r="N136">
            <v>76</v>
          </cell>
          <cell r="R136">
            <v>18900</v>
          </cell>
        </row>
        <row r="137">
          <cell r="E137" t="str">
            <v>Sydney</v>
          </cell>
          <cell r="G137" t="str">
            <v>Business</v>
          </cell>
          <cell r="I137">
            <v>5</v>
          </cell>
          <cell r="J137">
            <v>1</v>
          </cell>
          <cell r="K137">
            <v>3</v>
          </cell>
          <cell r="L137">
            <v>88</v>
          </cell>
          <cell r="M137">
            <v>94</v>
          </cell>
          <cell r="N137">
            <v>83</v>
          </cell>
          <cell r="R137">
            <v>24300</v>
          </cell>
        </row>
        <row r="138">
          <cell r="E138" t="str">
            <v>Sydney</v>
          </cell>
          <cell r="G138" t="str">
            <v>Accounting</v>
          </cell>
          <cell r="I138">
            <v>5</v>
          </cell>
          <cell r="J138">
            <v>2</v>
          </cell>
          <cell r="K138">
            <v>2</v>
          </cell>
          <cell r="L138">
            <v>48</v>
          </cell>
          <cell r="M138">
            <v>51</v>
          </cell>
          <cell r="N138">
            <v>45</v>
          </cell>
          <cell r="R138">
            <v>24300</v>
          </cell>
        </row>
        <row r="139">
          <cell r="E139" t="str">
            <v>Melbourne</v>
          </cell>
          <cell r="G139" t="str">
            <v>Business</v>
          </cell>
          <cell r="I139">
            <v>4</v>
          </cell>
          <cell r="J139">
            <v>3</v>
          </cell>
          <cell r="K139">
            <v>2</v>
          </cell>
          <cell r="L139">
            <v>70</v>
          </cell>
          <cell r="M139">
            <v>75</v>
          </cell>
          <cell r="N139">
            <v>66</v>
          </cell>
          <cell r="R139">
            <v>24300</v>
          </cell>
        </row>
        <row r="140">
          <cell r="E140" t="str">
            <v>Melbourne</v>
          </cell>
          <cell r="G140" t="str">
            <v>Marketing</v>
          </cell>
          <cell r="I140">
            <v>2</v>
          </cell>
          <cell r="J140">
            <v>3</v>
          </cell>
          <cell r="K140">
            <v>5</v>
          </cell>
          <cell r="L140">
            <v>46</v>
          </cell>
          <cell r="M140">
            <v>49</v>
          </cell>
          <cell r="N140">
            <v>43</v>
          </cell>
          <cell r="R140">
            <v>27000</v>
          </cell>
        </row>
        <row r="141">
          <cell r="E141" t="str">
            <v>Sydney</v>
          </cell>
          <cell r="G141" t="str">
            <v>Accounting</v>
          </cell>
          <cell r="I141">
            <v>2</v>
          </cell>
          <cell r="J141">
            <v>4</v>
          </cell>
          <cell r="K141">
            <v>2</v>
          </cell>
          <cell r="L141">
            <v>57</v>
          </cell>
          <cell r="M141">
            <v>61</v>
          </cell>
          <cell r="N141">
            <v>54</v>
          </cell>
          <cell r="R141">
            <v>21600</v>
          </cell>
        </row>
        <row r="142">
          <cell r="E142" t="str">
            <v>Brisbane</v>
          </cell>
          <cell r="G142" t="str">
            <v>Accounting</v>
          </cell>
          <cell r="I142">
            <v>5</v>
          </cell>
          <cell r="J142">
            <v>1</v>
          </cell>
          <cell r="K142">
            <v>4</v>
          </cell>
          <cell r="L142">
            <v>75</v>
          </cell>
          <cell r="M142">
            <v>80</v>
          </cell>
          <cell r="N142">
            <v>71</v>
          </cell>
          <cell r="R142">
            <v>27000</v>
          </cell>
        </row>
        <row r="143">
          <cell r="E143" t="str">
            <v>Sydney</v>
          </cell>
          <cell r="G143" t="str">
            <v>Business</v>
          </cell>
          <cell r="I143">
            <v>4</v>
          </cell>
          <cell r="J143">
            <v>2</v>
          </cell>
          <cell r="K143">
            <v>5</v>
          </cell>
          <cell r="L143">
            <v>51</v>
          </cell>
          <cell r="M143">
            <v>55</v>
          </cell>
          <cell r="N143">
            <v>48</v>
          </cell>
          <cell r="R143">
            <v>29700</v>
          </cell>
        </row>
        <row r="144">
          <cell r="E144" t="str">
            <v>Sydney</v>
          </cell>
          <cell r="G144" t="str">
            <v>Accounting</v>
          </cell>
          <cell r="I144">
            <v>1</v>
          </cell>
          <cell r="J144">
            <v>1</v>
          </cell>
          <cell r="K144">
            <v>2</v>
          </cell>
          <cell r="L144">
            <v>56</v>
          </cell>
          <cell r="M144">
            <v>60</v>
          </cell>
          <cell r="N144">
            <v>53</v>
          </cell>
          <cell r="R144">
            <v>10800</v>
          </cell>
        </row>
        <row r="145">
          <cell r="E145" t="str">
            <v>Melbourne</v>
          </cell>
          <cell r="G145" t="str">
            <v>Business</v>
          </cell>
          <cell r="I145">
            <v>4</v>
          </cell>
          <cell r="J145">
            <v>2</v>
          </cell>
          <cell r="K145">
            <v>2</v>
          </cell>
          <cell r="L145">
            <v>81</v>
          </cell>
          <cell r="M145">
            <v>87</v>
          </cell>
          <cell r="N145">
            <v>76</v>
          </cell>
          <cell r="R145">
            <v>21600</v>
          </cell>
        </row>
        <row r="146">
          <cell r="E146" t="str">
            <v>Melbourne</v>
          </cell>
          <cell r="G146" t="str">
            <v>Marketing</v>
          </cell>
          <cell r="I146">
            <v>5</v>
          </cell>
          <cell r="J146">
            <v>4</v>
          </cell>
          <cell r="K146">
            <v>5</v>
          </cell>
          <cell r="L146">
            <v>60</v>
          </cell>
          <cell r="M146">
            <v>64</v>
          </cell>
          <cell r="N146">
            <v>56</v>
          </cell>
          <cell r="R146">
            <v>37800</v>
          </cell>
        </row>
        <row r="147">
          <cell r="E147" t="str">
            <v>Sydney</v>
          </cell>
          <cell r="G147" t="str">
            <v>Marketing</v>
          </cell>
          <cell r="I147">
            <v>2</v>
          </cell>
          <cell r="J147">
            <v>4</v>
          </cell>
          <cell r="K147">
            <v>3</v>
          </cell>
          <cell r="L147">
            <v>49</v>
          </cell>
          <cell r="M147">
            <v>52</v>
          </cell>
          <cell r="N147">
            <v>46</v>
          </cell>
          <cell r="R147">
            <v>24300</v>
          </cell>
        </row>
        <row r="148">
          <cell r="E148" t="str">
            <v>Brisbane</v>
          </cell>
          <cell r="G148" t="str">
            <v>Business</v>
          </cell>
          <cell r="I148">
            <v>3</v>
          </cell>
          <cell r="J148">
            <v>4</v>
          </cell>
          <cell r="K148">
            <v>4</v>
          </cell>
          <cell r="L148">
            <v>57</v>
          </cell>
          <cell r="M148">
            <v>61</v>
          </cell>
          <cell r="N148">
            <v>54</v>
          </cell>
          <cell r="R148">
            <v>29700</v>
          </cell>
        </row>
        <row r="149">
          <cell r="E149" t="str">
            <v>Sydney</v>
          </cell>
          <cell r="G149" t="str">
            <v>Business</v>
          </cell>
          <cell r="I149">
            <v>3</v>
          </cell>
          <cell r="J149">
            <v>4</v>
          </cell>
          <cell r="K149">
            <v>3</v>
          </cell>
          <cell r="L149">
            <v>67</v>
          </cell>
          <cell r="M149">
            <v>72</v>
          </cell>
          <cell r="N149">
            <v>63</v>
          </cell>
          <cell r="R149">
            <v>27000</v>
          </cell>
        </row>
        <row r="150">
          <cell r="E150" t="str">
            <v>Sydney</v>
          </cell>
          <cell r="G150" t="str">
            <v>Business</v>
          </cell>
          <cell r="I150">
            <v>2</v>
          </cell>
          <cell r="J150">
            <v>2</v>
          </cell>
          <cell r="K150">
            <v>4</v>
          </cell>
          <cell r="L150">
            <v>65</v>
          </cell>
          <cell r="M150">
            <v>70</v>
          </cell>
          <cell r="N150">
            <v>61</v>
          </cell>
          <cell r="R150">
            <v>21600</v>
          </cell>
        </row>
        <row r="151">
          <cell r="E151" t="str">
            <v>Melbourne</v>
          </cell>
          <cell r="G151" t="str">
            <v>Accounting</v>
          </cell>
          <cell r="I151">
            <v>1</v>
          </cell>
          <cell r="J151">
            <v>4</v>
          </cell>
          <cell r="K151">
            <v>3</v>
          </cell>
          <cell r="L151">
            <v>71</v>
          </cell>
          <cell r="M151">
            <v>76</v>
          </cell>
          <cell r="N151">
            <v>67</v>
          </cell>
          <cell r="R151">
            <v>21600</v>
          </cell>
        </row>
        <row r="152">
          <cell r="E152" t="str">
            <v>Melbourne</v>
          </cell>
          <cell r="G152" t="str">
            <v>Business</v>
          </cell>
          <cell r="I152">
            <v>5</v>
          </cell>
          <cell r="J152">
            <v>2</v>
          </cell>
          <cell r="K152">
            <v>3</v>
          </cell>
          <cell r="L152">
            <v>70</v>
          </cell>
          <cell r="M152">
            <v>75</v>
          </cell>
          <cell r="N152">
            <v>66</v>
          </cell>
          <cell r="R152">
            <v>27000</v>
          </cell>
        </row>
        <row r="153">
          <cell r="E153" t="str">
            <v>Sydney</v>
          </cell>
          <cell r="G153" t="str">
            <v>Marketing</v>
          </cell>
          <cell r="I153">
            <v>2</v>
          </cell>
          <cell r="J153">
            <v>2</v>
          </cell>
          <cell r="K153">
            <v>3</v>
          </cell>
          <cell r="L153">
            <v>77</v>
          </cell>
          <cell r="M153">
            <v>82</v>
          </cell>
          <cell r="N153">
            <v>72</v>
          </cell>
          <cell r="R153">
            <v>18900</v>
          </cell>
        </row>
        <row r="154">
          <cell r="E154" t="str">
            <v>Brisbane</v>
          </cell>
          <cell r="G154" t="str">
            <v>Accounting</v>
          </cell>
          <cell r="I154">
            <v>5</v>
          </cell>
          <cell r="J154">
            <v>1</v>
          </cell>
          <cell r="K154">
            <v>3</v>
          </cell>
          <cell r="L154">
            <v>76</v>
          </cell>
          <cell r="M154">
            <v>81</v>
          </cell>
          <cell r="N154">
            <v>71</v>
          </cell>
          <cell r="R154">
            <v>24300</v>
          </cell>
        </row>
        <row r="155">
          <cell r="E155" t="str">
            <v>Sydney</v>
          </cell>
          <cell r="G155" t="str">
            <v>Accounting</v>
          </cell>
          <cell r="I155">
            <v>4</v>
          </cell>
          <cell r="J155">
            <v>1</v>
          </cell>
          <cell r="K155">
            <v>2</v>
          </cell>
          <cell r="L155">
            <v>74</v>
          </cell>
          <cell r="M155">
            <v>79</v>
          </cell>
          <cell r="N155">
            <v>70</v>
          </cell>
          <cell r="R155">
            <v>18900</v>
          </cell>
        </row>
        <row r="156">
          <cell r="E156" t="str">
            <v>Sydney</v>
          </cell>
          <cell r="G156" t="str">
            <v>Business</v>
          </cell>
          <cell r="I156">
            <v>4</v>
          </cell>
          <cell r="J156">
            <v>3</v>
          </cell>
          <cell r="K156">
            <v>5</v>
          </cell>
          <cell r="L156">
            <v>67</v>
          </cell>
          <cell r="M156">
            <v>72</v>
          </cell>
          <cell r="N156">
            <v>63</v>
          </cell>
          <cell r="R156">
            <v>32400</v>
          </cell>
        </row>
        <row r="157">
          <cell r="E157" t="str">
            <v>Melbourne</v>
          </cell>
          <cell r="G157" t="str">
            <v>Accounting</v>
          </cell>
          <cell r="I157">
            <v>3</v>
          </cell>
          <cell r="J157">
            <v>4</v>
          </cell>
          <cell r="K157">
            <v>2</v>
          </cell>
          <cell r="L157">
            <v>81</v>
          </cell>
          <cell r="M157">
            <v>87</v>
          </cell>
          <cell r="N157">
            <v>76</v>
          </cell>
          <cell r="R157">
            <v>24300</v>
          </cell>
        </row>
        <row r="158">
          <cell r="E158" t="str">
            <v>Melbourne</v>
          </cell>
          <cell r="G158" t="str">
            <v>Business</v>
          </cell>
          <cell r="I158">
            <v>4</v>
          </cell>
          <cell r="J158">
            <v>3</v>
          </cell>
          <cell r="K158">
            <v>3</v>
          </cell>
          <cell r="L158">
            <v>86</v>
          </cell>
          <cell r="M158">
            <v>92</v>
          </cell>
          <cell r="N158">
            <v>81</v>
          </cell>
          <cell r="R158">
            <v>27000</v>
          </cell>
        </row>
        <row r="159">
          <cell r="E159" t="str">
            <v>Sydney</v>
          </cell>
          <cell r="G159" t="str">
            <v>Marketing</v>
          </cell>
          <cell r="I159">
            <v>1</v>
          </cell>
          <cell r="J159">
            <v>4</v>
          </cell>
          <cell r="K159">
            <v>2</v>
          </cell>
          <cell r="L159">
            <v>50</v>
          </cell>
          <cell r="M159">
            <v>54</v>
          </cell>
          <cell r="N159">
            <v>47</v>
          </cell>
          <cell r="R159">
            <v>18900</v>
          </cell>
        </row>
        <row r="160">
          <cell r="E160" t="str">
            <v>Brisbane</v>
          </cell>
          <cell r="G160" t="str">
            <v>Marketing</v>
          </cell>
          <cell r="I160">
            <v>3</v>
          </cell>
          <cell r="J160">
            <v>1</v>
          </cell>
          <cell r="K160">
            <v>4</v>
          </cell>
          <cell r="L160">
            <v>67</v>
          </cell>
          <cell r="M160">
            <v>72</v>
          </cell>
          <cell r="N160">
            <v>63</v>
          </cell>
          <cell r="R160">
            <v>21600</v>
          </cell>
        </row>
        <row r="161">
          <cell r="E161" t="str">
            <v>Sydney</v>
          </cell>
          <cell r="G161" t="str">
            <v>Business</v>
          </cell>
          <cell r="I161">
            <v>5</v>
          </cell>
          <cell r="J161">
            <v>2</v>
          </cell>
          <cell r="K161">
            <v>5</v>
          </cell>
          <cell r="L161">
            <v>53</v>
          </cell>
          <cell r="M161">
            <v>57</v>
          </cell>
          <cell r="N161">
            <v>50</v>
          </cell>
          <cell r="R161">
            <v>32400</v>
          </cell>
        </row>
        <row r="162">
          <cell r="E162" t="str">
            <v>Sydney</v>
          </cell>
          <cell r="G162" t="str">
            <v>Business</v>
          </cell>
          <cell r="I162">
            <v>3</v>
          </cell>
          <cell r="J162">
            <v>1</v>
          </cell>
          <cell r="K162">
            <v>3</v>
          </cell>
          <cell r="L162">
            <v>75</v>
          </cell>
          <cell r="M162">
            <v>80</v>
          </cell>
          <cell r="N162">
            <v>71</v>
          </cell>
          <cell r="R162">
            <v>18900</v>
          </cell>
        </row>
        <row r="163">
          <cell r="E163" t="str">
            <v>Melbourne</v>
          </cell>
          <cell r="G163" t="str">
            <v>Business</v>
          </cell>
          <cell r="I163">
            <v>3</v>
          </cell>
          <cell r="J163">
            <v>3</v>
          </cell>
          <cell r="K163">
            <v>2</v>
          </cell>
          <cell r="L163">
            <v>56</v>
          </cell>
          <cell r="M163">
            <v>60</v>
          </cell>
          <cell r="N163">
            <v>53</v>
          </cell>
          <cell r="R163">
            <v>21600</v>
          </cell>
        </row>
        <row r="164">
          <cell r="E164" t="str">
            <v>Melbourne</v>
          </cell>
          <cell r="G164" t="str">
            <v>Accounting</v>
          </cell>
          <cell r="I164">
            <v>2</v>
          </cell>
          <cell r="J164">
            <v>3</v>
          </cell>
          <cell r="K164">
            <v>5</v>
          </cell>
          <cell r="L164">
            <v>68</v>
          </cell>
          <cell r="M164">
            <v>73</v>
          </cell>
          <cell r="N164">
            <v>64</v>
          </cell>
          <cell r="R164">
            <v>27000</v>
          </cell>
        </row>
        <row r="165">
          <cell r="E165" t="str">
            <v>Sydney</v>
          </cell>
          <cell r="G165" t="str">
            <v>Business</v>
          </cell>
          <cell r="I165">
            <v>2</v>
          </cell>
          <cell r="J165">
            <v>4</v>
          </cell>
          <cell r="K165">
            <v>3</v>
          </cell>
          <cell r="L165">
            <v>42</v>
          </cell>
          <cell r="M165">
            <v>45</v>
          </cell>
          <cell r="N165">
            <v>39</v>
          </cell>
          <cell r="R165">
            <v>24300</v>
          </cell>
        </row>
        <row r="166">
          <cell r="E166" t="str">
            <v>Brisbane</v>
          </cell>
          <cell r="G166" t="str">
            <v>Marketing</v>
          </cell>
          <cell r="I166">
            <v>2</v>
          </cell>
          <cell r="J166">
            <v>2</v>
          </cell>
          <cell r="K166">
            <v>4</v>
          </cell>
          <cell r="L166">
            <v>59</v>
          </cell>
          <cell r="M166">
            <v>63</v>
          </cell>
          <cell r="N166">
            <v>55</v>
          </cell>
          <cell r="R166">
            <v>21600</v>
          </cell>
        </row>
        <row r="167">
          <cell r="E167" t="str">
            <v>Sydney</v>
          </cell>
          <cell r="G167" t="str">
            <v>Accounting</v>
          </cell>
          <cell r="I167">
            <v>1</v>
          </cell>
          <cell r="J167">
            <v>2</v>
          </cell>
          <cell r="K167">
            <v>5</v>
          </cell>
          <cell r="L167">
            <v>41</v>
          </cell>
          <cell r="M167">
            <v>44</v>
          </cell>
          <cell r="N167">
            <v>39</v>
          </cell>
          <cell r="R167">
            <v>21600</v>
          </cell>
        </row>
        <row r="168">
          <cell r="E168" t="str">
            <v>Sydney</v>
          </cell>
          <cell r="G168" t="str">
            <v>Accounting</v>
          </cell>
          <cell r="I168">
            <v>5</v>
          </cell>
          <cell r="J168">
            <v>2</v>
          </cell>
          <cell r="K168">
            <v>4</v>
          </cell>
          <cell r="L168">
            <v>85</v>
          </cell>
          <cell r="M168">
            <v>91</v>
          </cell>
          <cell r="N168">
            <v>80</v>
          </cell>
          <cell r="R168">
            <v>29700</v>
          </cell>
        </row>
        <row r="169">
          <cell r="E169" t="str">
            <v>Melbourne</v>
          </cell>
          <cell r="G169" t="str">
            <v>Business</v>
          </cell>
          <cell r="I169">
            <v>5</v>
          </cell>
          <cell r="J169">
            <v>3</v>
          </cell>
          <cell r="K169">
            <v>2</v>
          </cell>
          <cell r="L169">
            <v>68</v>
          </cell>
          <cell r="M169">
            <v>73</v>
          </cell>
          <cell r="N169">
            <v>64</v>
          </cell>
          <cell r="R169">
            <v>27000</v>
          </cell>
        </row>
        <row r="170">
          <cell r="E170" t="str">
            <v>Melbourne</v>
          </cell>
          <cell r="G170" t="str">
            <v>Accounting</v>
          </cell>
          <cell r="I170">
            <v>1</v>
          </cell>
          <cell r="J170">
            <v>4</v>
          </cell>
          <cell r="K170">
            <v>3</v>
          </cell>
          <cell r="L170">
            <v>67</v>
          </cell>
          <cell r="M170">
            <v>72</v>
          </cell>
          <cell r="N170">
            <v>63</v>
          </cell>
          <cell r="R170">
            <v>21600</v>
          </cell>
        </row>
        <row r="171">
          <cell r="E171" t="str">
            <v>Sydney</v>
          </cell>
          <cell r="G171" t="str">
            <v>Business</v>
          </cell>
          <cell r="I171">
            <v>3</v>
          </cell>
          <cell r="J171">
            <v>2</v>
          </cell>
          <cell r="K171">
            <v>3</v>
          </cell>
          <cell r="L171">
            <v>81</v>
          </cell>
          <cell r="M171">
            <v>87</v>
          </cell>
          <cell r="N171">
            <v>76</v>
          </cell>
          <cell r="R171">
            <v>21600</v>
          </cell>
        </row>
        <row r="172">
          <cell r="E172" t="str">
            <v>Brisbane</v>
          </cell>
          <cell r="G172" t="str">
            <v>Marketing</v>
          </cell>
          <cell r="I172">
            <v>2</v>
          </cell>
          <cell r="J172">
            <v>4</v>
          </cell>
          <cell r="K172">
            <v>2</v>
          </cell>
          <cell r="L172">
            <v>85</v>
          </cell>
          <cell r="M172">
            <v>91</v>
          </cell>
          <cell r="N172">
            <v>80</v>
          </cell>
          <cell r="R172">
            <v>21600</v>
          </cell>
        </row>
        <row r="173">
          <cell r="E173" t="str">
            <v>Sydney</v>
          </cell>
          <cell r="G173" t="str">
            <v>Marketing</v>
          </cell>
          <cell r="I173">
            <v>1</v>
          </cell>
          <cell r="J173">
            <v>3</v>
          </cell>
          <cell r="K173">
            <v>5</v>
          </cell>
          <cell r="L173">
            <v>51</v>
          </cell>
          <cell r="M173">
            <v>55</v>
          </cell>
          <cell r="N173">
            <v>48</v>
          </cell>
          <cell r="R173">
            <v>24300</v>
          </cell>
        </row>
        <row r="174">
          <cell r="E174" t="str">
            <v>Sydney</v>
          </cell>
          <cell r="G174" t="str">
            <v>Business</v>
          </cell>
          <cell r="I174">
            <v>1</v>
          </cell>
          <cell r="J174">
            <v>1</v>
          </cell>
          <cell r="K174">
            <v>2</v>
          </cell>
          <cell r="L174">
            <v>69</v>
          </cell>
          <cell r="M174">
            <v>74</v>
          </cell>
          <cell r="N174">
            <v>65</v>
          </cell>
          <cell r="R174">
            <v>10800</v>
          </cell>
        </row>
        <row r="175">
          <cell r="E175" t="str">
            <v>Melbourne</v>
          </cell>
          <cell r="G175" t="str">
            <v>Business</v>
          </cell>
          <cell r="I175">
            <v>4</v>
          </cell>
          <cell r="J175">
            <v>1</v>
          </cell>
          <cell r="K175">
            <v>2</v>
          </cell>
          <cell r="L175">
            <v>87</v>
          </cell>
          <cell r="M175">
            <v>93</v>
          </cell>
          <cell r="N175">
            <v>82</v>
          </cell>
          <cell r="R175">
            <v>18900</v>
          </cell>
        </row>
        <row r="176">
          <cell r="E176" t="str">
            <v>Melbourne</v>
          </cell>
          <cell r="G176" t="str">
            <v>Business</v>
          </cell>
          <cell r="I176">
            <v>4</v>
          </cell>
          <cell r="J176">
            <v>3</v>
          </cell>
          <cell r="K176">
            <v>5</v>
          </cell>
          <cell r="L176">
            <v>88</v>
          </cell>
          <cell r="M176">
            <v>94</v>
          </cell>
          <cell r="N176">
            <v>83</v>
          </cell>
          <cell r="R176">
            <v>32400</v>
          </cell>
        </row>
        <row r="177">
          <cell r="E177" t="str">
            <v>Sydney</v>
          </cell>
          <cell r="G177" t="str">
            <v>Accounting</v>
          </cell>
          <cell r="I177">
            <v>2</v>
          </cell>
          <cell r="J177">
            <v>4</v>
          </cell>
          <cell r="K177">
            <v>3</v>
          </cell>
          <cell r="L177">
            <v>41</v>
          </cell>
          <cell r="M177">
            <v>44</v>
          </cell>
          <cell r="N177">
            <v>39</v>
          </cell>
          <cell r="R177">
            <v>24300</v>
          </cell>
        </row>
        <row r="178">
          <cell r="E178" t="str">
            <v>Brisbane</v>
          </cell>
          <cell r="G178" t="str">
            <v>Business</v>
          </cell>
          <cell r="I178">
            <v>5</v>
          </cell>
          <cell r="J178">
            <v>1</v>
          </cell>
          <cell r="K178">
            <v>4</v>
          </cell>
          <cell r="L178">
            <v>71</v>
          </cell>
          <cell r="M178">
            <v>76</v>
          </cell>
          <cell r="N178">
            <v>67</v>
          </cell>
          <cell r="R178">
            <v>27000</v>
          </cell>
        </row>
        <row r="179">
          <cell r="E179" t="str">
            <v>Sydney</v>
          </cell>
          <cell r="G179" t="str">
            <v>Marketing</v>
          </cell>
          <cell r="I179">
            <v>3</v>
          </cell>
          <cell r="J179">
            <v>1</v>
          </cell>
          <cell r="K179">
            <v>4</v>
          </cell>
          <cell r="L179">
            <v>68</v>
          </cell>
          <cell r="M179">
            <v>73</v>
          </cell>
          <cell r="N179">
            <v>64</v>
          </cell>
          <cell r="R179">
            <v>21600</v>
          </cell>
        </row>
        <row r="180">
          <cell r="E180" t="str">
            <v>Sydney</v>
          </cell>
          <cell r="G180" t="str">
            <v>Accounting</v>
          </cell>
          <cell r="I180">
            <v>4</v>
          </cell>
          <cell r="J180">
            <v>4</v>
          </cell>
          <cell r="K180">
            <v>2</v>
          </cell>
          <cell r="L180">
            <v>49</v>
          </cell>
          <cell r="M180">
            <v>52</v>
          </cell>
          <cell r="N180">
            <v>46</v>
          </cell>
          <cell r="R180">
            <v>27000</v>
          </cell>
        </row>
        <row r="181">
          <cell r="E181" t="str">
            <v>Melbourne</v>
          </cell>
          <cell r="G181" t="str">
            <v>Accounting</v>
          </cell>
          <cell r="I181">
            <v>4</v>
          </cell>
          <cell r="J181">
            <v>2</v>
          </cell>
          <cell r="K181">
            <v>2</v>
          </cell>
          <cell r="L181">
            <v>74</v>
          </cell>
          <cell r="M181">
            <v>79</v>
          </cell>
          <cell r="N181">
            <v>70</v>
          </cell>
          <cell r="R181">
            <v>21600</v>
          </cell>
        </row>
        <row r="182">
          <cell r="E182" t="str">
            <v>Melbourne</v>
          </cell>
          <cell r="G182" t="str">
            <v>Business</v>
          </cell>
          <cell r="I182">
            <v>5</v>
          </cell>
          <cell r="J182">
            <v>4</v>
          </cell>
          <cell r="K182">
            <v>3</v>
          </cell>
          <cell r="L182">
            <v>84</v>
          </cell>
          <cell r="M182">
            <v>90</v>
          </cell>
          <cell r="N182">
            <v>79</v>
          </cell>
          <cell r="R182">
            <v>32400</v>
          </cell>
        </row>
        <row r="183">
          <cell r="E183" t="str">
            <v>Sydney</v>
          </cell>
          <cell r="G183" t="str">
            <v>Accounting</v>
          </cell>
          <cell r="I183">
            <v>4</v>
          </cell>
          <cell r="J183">
            <v>4</v>
          </cell>
          <cell r="K183">
            <v>2</v>
          </cell>
          <cell r="L183">
            <v>59</v>
          </cell>
          <cell r="M183">
            <v>63</v>
          </cell>
          <cell r="N183">
            <v>55</v>
          </cell>
          <cell r="R183">
            <v>27000</v>
          </cell>
        </row>
        <row r="184">
          <cell r="E184" t="str">
            <v>Brisbane</v>
          </cell>
          <cell r="G184" t="str">
            <v>Business</v>
          </cell>
          <cell r="I184">
            <v>5</v>
          </cell>
          <cell r="J184">
            <v>3</v>
          </cell>
          <cell r="K184">
            <v>4</v>
          </cell>
          <cell r="L184">
            <v>58</v>
          </cell>
          <cell r="M184">
            <v>62</v>
          </cell>
          <cell r="N184">
            <v>55</v>
          </cell>
          <cell r="R184">
            <v>32400</v>
          </cell>
        </row>
        <row r="185">
          <cell r="E185" t="str">
            <v>Sydney</v>
          </cell>
          <cell r="G185" t="str">
            <v>Marketing</v>
          </cell>
          <cell r="I185">
            <v>4</v>
          </cell>
          <cell r="J185">
            <v>2</v>
          </cell>
          <cell r="K185">
            <v>3</v>
          </cell>
          <cell r="L185">
            <v>61</v>
          </cell>
          <cell r="M185">
            <v>65</v>
          </cell>
          <cell r="N185">
            <v>57</v>
          </cell>
          <cell r="R185">
            <v>24300</v>
          </cell>
        </row>
        <row r="186">
          <cell r="E186" t="str">
            <v>Sydney</v>
          </cell>
          <cell r="G186" t="str">
            <v>Marketing</v>
          </cell>
          <cell r="I186">
            <v>1</v>
          </cell>
          <cell r="J186">
            <v>4</v>
          </cell>
          <cell r="K186">
            <v>3</v>
          </cell>
          <cell r="L186">
            <v>85</v>
          </cell>
          <cell r="M186">
            <v>91</v>
          </cell>
          <cell r="N186">
            <v>80</v>
          </cell>
          <cell r="R186">
            <v>21600</v>
          </cell>
        </row>
        <row r="187">
          <cell r="E187" t="str">
            <v>Melbourne</v>
          </cell>
          <cell r="G187" t="str">
            <v>Business</v>
          </cell>
          <cell r="I187">
            <v>4</v>
          </cell>
          <cell r="J187">
            <v>4</v>
          </cell>
          <cell r="K187">
            <v>3</v>
          </cell>
          <cell r="L187">
            <v>84</v>
          </cell>
          <cell r="M187">
            <v>90</v>
          </cell>
          <cell r="N187">
            <v>79</v>
          </cell>
          <cell r="R187">
            <v>29700</v>
          </cell>
        </row>
        <row r="188">
          <cell r="E188" t="str">
            <v>Melbourne</v>
          </cell>
          <cell r="G188" t="str">
            <v>Business</v>
          </cell>
          <cell r="I188">
            <v>3</v>
          </cell>
          <cell r="J188">
            <v>2</v>
          </cell>
          <cell r="K188">
            <v>2</v>
          </cell>
          <cell r="L188">
            <v>41</v>
          </cell>
          <cell r="M188">
            <v>44</v>
          </cell>
          <cell r="N188">
            <v>39</v>
          </cell>
          <cell r="R188">
            <v>18900</v>
          </cell>
        </row>
        <row r="189">
          <cell r="E189" t="str">
            <v>Sydney</v>
          </cell>
          <cell r="G189" t="str">
            <v>Business</v>
          </cell>
          <cell r="I189">
            <v>4</v>
          </cell>
          <cell r="J189">
            <v>1</v>
          </cell>
          <cell r="K189">
            <v>5</v>
          </cell>
          <cell r="L189">
            <v>73</v>
          </cell>
          <cell r="M189">
            <v>78</v>
          </cell>
          <cell r="N189">
            <v>69</v>
          </cell>
          <cell r="R189">
            <v>27000</v>
          </cell>
        </row>
        <row r="190">
          <cell r="E190" t="str">
            <v>Brisbane</v>
          </cell>
          <cell r="G190" t="str">
            <v>Accounting</v>
          </cell>
          <cell r="I190">
            <v>5</v>
          </cell>
          <cell r="J190">
            <v>3</v>
          </cell>
          <cell r="K190">
            <v>4</v>
          </cell>
          <cell r="L190">
            <v>79</v>
          </cell>
          <cell r="M190">
            <v>85</v>
          </cell>
          <cell r="N190">
            <v>74</v>
          </cell>
          <cell r="R190">
            <v>32400</v>
          </cell>
        </row>
        <row r="191">
          <cell r="E191" t="str">
            <v>Sydney</v>
          </cell>
          <cell r="G191" t="str">
            <v>Business</v>
          </cell>
          <cell r="I191">
            <v>2</v>
          </cell>
          <cell r="J191">
            <v>1</v>
          </cell>
          <cell r="K191">
            <v>2</v>
          </cell>
          <cell r="L191">
            <v>56</v>
          </cell>
          <cell r="M191">
            <v>60</v>
          </cell>
          <cell r="N191">
            <v>53</v>
          </cell>
          <cell r="R191">
            <v>13500</v>
          </cell>
        </row>
        <row r="192">
          <cell r="E192" t="str">
            <v>Sydney</v>
          </cell>
          <cell r="G192" t="str">
            <v>Marketing</v>
          </cell>
          <cell r="I192">
            <v>2</v>
          </cell>
          <cell r="J192">
            <v>3</v>
          </cell>
          <cell r="K192">
            <v>3</v>
          </cell>
          <cell r="L192">
            <v>85</v>
          </cell>
          <cell r="M192">
            <v>91</v>
          </cell>
          <cell r="N192">
            <v>80</v>
          </cell>
          <cell r="R192">
            <v>21600</v>
          </cell>
        </row>
        <row r="193">
          <cell r="E193" t="str">
            <v>Melbourne</v>
          </cell>
          <cell r="G193" t="str">
            <v>Accounting</v>
          </cell>
          <cell r="I193">
            <v>4</v>
          </cell>
          <cell r="J193">
            <v>1</v>
          </cell>
          <cell r="K193">
            <v>4</v>
          </cell>
          <cell r="L193">
            <v>55</v>
          </cell>
          <cell r="M193">
            <v>59</v>
          </cell>
          <cell r="N193">
            <v>52</v>
          </cell>
          <cell r="R193">
            <v>24300</v>
          </cell>
        </row>
        <row r="194">
          <cell r="E194" t="str">
            <v>Melbourne</v>
          </cell>
          <cell r="G194" t="str">
            <v>Accounting</v>
          </cell>
          <cell r="I194">
            <v>5</v>
          </cell>
          <cell r="J194">
            <v>1</v>
          </cell>
          <cell r="K194">
            <v>2</v>
          </cell>
          <cell r="L194">
            <v>51</v>
          </cell>
          <cell r="M194">
            <v>55</v>
          </cell>
          <cell r="N194">
            <v>48</v>
          </cell>
          <cell r="R194">
            <v>21600</v>
          </cell>
        </row>
        <row r="195">
          <cell r="E195" t="str">
            <v>Sydney</v>
          </cell>
          <cell r="G195" t="str">
            <v>Business</v>
          </cell>
          <cell r="I195">
            <v>2</v>
          </cell>
          <cell r="J195">
            <v>4</v>
          </cell>
          <cell r="K195">
            <v>4</v>
          </cell>
          <cell r="L195">
            <v>44</v>
          </cell>
          <cell r="M195">
            <v>47</v>
          </cell>
          <cell r="N195">
            <v>41</v>
          </cell>
          <cell r="R195">
            <v>27000</v>
          </cell>
        </row>
        <row r="196">
          <cell r="E196" t="str">
            <v>Brisbane</v>
          </cell>
          <cell r="G196" t="str">
            <v>Accounting</v>
          </cell>
          <cell r="I196">
            <v>2</v>
          </cell>
          <cell r="J196">
            <v>1</v>
          </cell>
          <cell r="K196">
            <v>5</v>
          </cell>
          <cell r="L196">
            <v>66</v>
          </cell>
          <cell r="M196">
            <v>71</v>
          </cell>
          <cell r="N196">
            <v>62</v>
          </cell>
          <cell r="R196">
            <v>21600</v>
          </cell>
        </row>
        <row r="197">
          <cell r="E197" t="str">
            <v>Sydney</v>
          </cell>
          <cell r="G197" t="str">
            <v>Business</v>
          </cell>
          <cell r="I197">
            <v>5</v>
          </cell>
          <cell r="J197">
            <v>1</v>
          </cell>
          <cell r="K197">
            <v>5</v>
          </cell>
          <cell r="L197">
            <v>65</v>
          </cell>
          <cell r="M197">
            <v>70</v>
          </cell>
          <cell r="N197">
            <v>61</v>
          </cell>
          <cell r="R197">
            <v>29700</v>
          </cell>
        </row>
        <row r="198">
          <cell r="E198" t="str">
            <v>Sydney</v>
          </cell>
          <cell r="G198" t="str">
            <v>Marketing</v>
          </cell>
          <cell r="I198">
            <v>3</v>
          </cell>
          <cell r="J198">
            <v>4</v>
          </cell>
          <cell r="K198">
            <v>4</v>
          </cell>
          <cell r="L198">
            <v>81</v>
          </cell>
          <cell r="M198">
            <v>87</v>
          </cell>
          <cell r="N198">
            <v>76</v>
          </cell>
          <cell r="R198">
            <v>29700</v>
          </cell>
        </row>
        <row r="199">
          <cell r="E199" t="str">
            <v>Melbourne</v>
          </cell>
          <cell r="G199" t="str">
            <v>Marketing</v>
          </cell>
          <cell r="I199">
            <v>4</v>
          </cell>
          <cell r="J199">
            <v>1</v>
          </cell>
          <cell r="K199">
            <v>4</v>
          </cell>
          <cell r="L199">
            <v>78</v>
          </cell>
          <cell r="M199">
            <v>83</v>
          </cell>
          <cell r="N199">
            <v>73</v>
          </cell>
          <cell r="R199">
            <v>24300</v>
          </cell>
        </row>
        <row r="200">
          <cell r="E200" t="str">
            <v>Melbourne</v>
          </cell>
          <cell r="G200" t="str">
            <v>Business</v>
          </cell>
          <cell r="I200">
            <v>3</v>
          </cell>
          <cell r="J200">
            <v>1</v>
          </cell>
          <cell r="K200">
            <v>2</v>
          </cell>
          <cell r="L200">
            <v>71</v>
          </cell>
          <cell r="M200">
            <v>76</v>
          </cell>
          <cell r="N200">
            <v>67</v>
          </cell>
          <cell r="R200">
            <v>16200</v>
          </cell>
        </row>
        <row r="201">
          <cell r="E201" t="str">
            <v>Sydney</v>
          </cell>
          <cell r="G201" t="str">
            <v>Business</v>
          </cell>
          <cell r="I201">
            <v>5</v>
          </cell>
          <cell r="J201">
            <v>2</v>
          </cell>
          <cell r="K201">
            <v>4</v>
          </cell>
          <cell r="L201">
            <v>77</v>
          </cell>
          <cell r="M201">
            <v>82</v>
          </cell>
          <cell r="N201">
            <v>72</v>
          </cell>
          <cell r="R201">
            <v>29700</v>
          </cell>
        </row>
        <row r="202">
          <cell r="E202" t="str">
            <v>Brisbane</v>
          </cell>
          <cell r="G202" t="str">
            <v>Business</v>
          </cell>
          <cell r="I202">
            <v>1</v>
          </cell>
          <cell r="J202">
            <v>4</v>
          </cell>
          <cell r="K202">
            <v>2</v>
          </cell>
          <cell r="L202">
            <v>65</v>
          </cell>
          <cell r="M202">
            <v>70</v>
          </cell>
          <cell r="N202">
            <v>61</v>
          </cell>
          <cell r="R202">
            <v>18900</v>
          </cell>
        </row>
        <row r="203">
          <cell r="E203" t="str">
            <v>Sydney</v>
          </cell>
          <cell r="G203" t="str">
            <v>Accounting</v>
          </cell>
          <cell r="I203">
            <v>3</v>
          </cell>
          <cell r="J203">
            <v>4</v>
          </cell>
          <cell r="K203">
            <v>3</v>
          </cell>
          <cell r="L203">
            <v>64</v>
          </cell>
          <cell r="M203">
            <v>68</v>
          </cell>
          <cell r="N203">
            <v>60</v>
          </cell>
          <cell r="R203">
            <v>27000</v>
          </cell>
        </row>
        <row r="204">
          <cell r="E204" t="str">
            <v>Sydney</v>
          </cell>
          <cell r="G204" t="str">
            <v>Business</v>
          </cell>
          <cell r="I204">
            <v>4</v>
          </cell>
          <cell r="J204">
            <v>3</v>
          </cell>
          <cell r="K204">
            <v>2</v>
          </cell>
          <cell r="L204">
            <v>57</v>
          </cell>
          <cell r="M204">
            <v>61</v>
          </cell>
          <cell r="N204">
            <v>54</v>
          </cell>
          <cell r="R204">
            <v>24300</v>
          </cell>
        </row>
        <row r="205">
          <cell r="E205" t="str">
            <v>Melbourne</v>
          </cell>
          <cell r="G205" t="str">
            <v>Marketing</v>
          </cell>
          <cell r="I205">
            <v>2</v>
          </cell>
          <cell r="J205">
            <v>4</v>
          </cell>
          <cell r="K205">
            <v>3</v>
          </cell>
          <cell r="L205">
            <v>45</v>
          </cell>
          <cell r="M205">
            <v>48</v>
          </cell>
          <cell r="N205">
            <v>42</v>
          </cell>
          <cell r="R205">
            <v>24300</v>
          </cell>
        </row>
        <row r="206">
          <cell r="E206" t="str">
            <v>Melbourne</v>
          </cell>
          <cell r="G206" t="str">
            <v>Accounting</v>
          </cell>
          <cell r="I206">
            <v>3</v>
          </cell>
          <cell r="J206">
            <v>1</v>
          </cell>
          <cell r="K206">
            <v>3</v>
          </cell>
          <cell r="L206">
            <v>42</v>
          </cell>
          <cell r="M206">
            <v>45</v>
          </cell>
          <cell r="N206">
            <v>39</v>
          </cell>
          <cell r="R206">
            <v>18900</v>
          </cell>
        </row>
        <row r="207">
          <cell r="E207" t="str">
            <v>Sydney</v>
          </cell>
          <cell r="G207" t="str">
            <v>Accounting</v>
          </cell>
          <cell r="I207">
            <v>2</v>
          </cell>
          <cell r="J207">
            <v>2</v>
          </cell>
          <cell r="K207">
            <v>5</v>
          </cell>
          <cell r="L207">
            <v>61</v>
          </cell>
          <cell r="M207">
            <v>65</v>
          </cell>
          <cell r="N207">
            <v>57</v>
          </cell>
          <cell r="R207">
            <v>24300</v>
          </cell>
        </row>
        <row r="208">
          <cell r="E208" t="str">
            <v>Brisbane</v>
          </cell>
          <cell r="G208" t="str">
            <v>Business</v>
          </cell>
          <cell r="I208">
            <v>3</v>
          </cell>
          <cell r="J208">
            <v>2</v>
          </cell>
          <cell r="K208">
            <v>2</v>
          </cell>
          <cell r="L208">
            <v>80</v>
          </cell>
          <cell r="M208">
            <v>86</v>
          </cell>
          <cell r="N208">
            <v>75</v>
          </cell>
          <cell r="R208">
            <v>18900</v>
          </cell>
        </row>
        <row r="209">
          <cell r="E209" t="str">
            <v>Sydney</v>
          </cell>
          <cell r="G209" t="str">
            <v>Accounting</v>
          </cell>
          <cell r="I209">
            <v>3</v>
          </cell>
          <cell r="J209">
            <v>2</v>
          </cell>
          <cell r="K209">
            <v>5</v>
          </cell>
          <cell r="L209">
            <v>87</v>
          </cell>
          <cell r="M209">
            <v>93</v>
          </cell>
          <cell r="N209">
            <v>82</v>
          </cell>
          <cell r="R209">
            <v>27000</v>
          </cell>
        </row>
        <row r="210">
          <cell r="E210" t="str">
            <v>Sydney</v>
          </cell>
          <cell r="G210" t="str">
            <v>Business</v>
          </cell>
          <cell r="I210">
            <v>4</v>
          </cell>
          <cell r="J210">
            <v>3</v>
          </cell>
          <cell r="K210">
            <v>3</v>
          </cell>
          <cell r="L210">
            <v>76</v>
          </cell>
          <cell r="M210">
            <v>81</v>
          </cell>
          <cell r="N210">
            <v>71</v>
          </cell>
          <cell r="R210">
            <v>27000</v>
          </cell>
        </row>
        <row r="211">
          <cell r="E211" t="str">
            <v>Melbourne</v>
          </cell>
          <cell r="G211" t="str">
            <v>Marketing</v>
          </cell>
          <cell r="I211">
            <v>2</v>
          </cell>
          <cell r="J211">
            <v>2</v>
          </cell>
          <cell r="K211">
            <v>3</v>
          </cell>
          <cell r="L211">
            <v>48</v>
          </cell>
          <cell r="M211">
            <v>51</v>
          </cell>
          <cell r="N211">
            <v>45</v>
          </cell>
          <cell r="R211">
            <v>18900</v>
          </cell>
        </row>
        <row r="212">
          <cell r="E212" t="str">
            <v>Melbourne</v>
          </cell>
          <cell r="G212" t="str">
            <v>Marketing</v>
          </cell>
          <cell r="I212">
            <v>4</v>
          </cell>
          <cell r="J212">
            <v>4</v>
          </cell>
          <cell r="K212">
            <v>2</v>
          </cell>
          <cell r="L212">
            <v>42</v>
          </cell>
          <cell r="M212">
            <v>45</v>
          </cell>
          <cell r="N212">
            <v>39</v>
          </cell>
          <cell r="R212">
            <v>27000</v>
          </cell>
        </row>
        <row r="213">
          <cell r="E213" t="str">
            <v>Sydney</v>
          </cell>
          <cell r="G213" t="str">
            <v>Business</v>
          </cell>
          <cell r="I213">
            <v>4</v>
          </cell>
          <cell r="J213">
            <v>3</v>
          </cell>
          <cell r="K213">
            <v>4</v>
          </cell>
          <cell r="L213">
            <v>81</v>
          </cell>
          <cell r="M213">
            <v>87</v>
          </cell>
          <cell r="N213">
            <v>76</v>
          </cell>
          <cell r="R213">
            <v>29700</v>
          </cell>
        </row>
        <row r="214">
          <cell r="E214" t="str">
            <v>Brisbane</v>
          </cell>
          <cell r="G214" t="str">
            <v>Business</v>
          </cell>
          <cell r="I214">
            <v>1</v>
          </cell>
          <cell r="J214">
            <v>2</v>
          </cell>
          <cell r="K214">
            <v>2</v>
          </cell>
          <cell r="L214">
            <v>47</v>
          </cell>
          <cell r="M214">
            <v>50</v>
          </cell>
          <cell r="N214">
            <v>44</v>
          </cell>
          <cell r="R214">
            <v>13500</v>
          </cell>
        </row>
        <row r="215">
          <cell r="E215" t="str">
            <v>Sydney</v>
          </cell>
          <cell r="G215" t="str">
            <v>Business</v>
          </cell>
          <cell r="I215">
            <v>2</v>
          </cell>
          <cell r="J215">
            <v>2</v>
          </cell>
          <cell r="K215">
            <v>4</v>
          </cell>
          <cell r="L215">
            <v>78</v>
          </cell>
          <cell r="M215">
            <v>83</v>
          </cell>
          <cell r="N215">
            <v>73</v>
          </cell>
          <cell r="R215">
            <v>21600</v>
          </cell>
        </row>
        <row r="216">
          <cell r="E216" t="str">
            <v>Sydney</v>
          </cell>
          <cell r="G216" t="str">
            <v>Accounting</v>
          </cell>
          <cell r="I216">
            <v>3</v>
          </cell>
          <cell r="J216">
            <v>1</v>
          </cell>
          <cell r="K216">
            <v>3</v>
          </cell>
          <cell r="L216">
            <v>75</v>
          </cell>
          <cell r="M216">
            <v>80</v>
          </cell>
          <cell r="N216">
            <v>71</v>
          </cell>
          <cell r="R216">
            <v>18900</v>
          </cell>
        </row>
        <row r="217">
          <cell r="E217" t="str">
            <v>Melbourne</v>
          </cell>
          <cell r="G217" t="str">
            <v>Business</v>
          </cell>
          <cell r="I217">
            <v>1</v>
          </cell>
          <cell r="J217">
            <v>1</v>
          </cell>
          <cell r="K217">
            <v>5</v>
          </cell>
          <cell r="L217">
            <v>78</v>
          </cell>
          <cell r="M217">
            <v>83</v>
          </cell>
          <cell r="N217">
            <v>73</v>
          </cell>
          <cell r="R217">
            <v>18900</v>
          </cell>
        </row>
        <row r="218">
          <cell r="E218" t="str">
            <v>Melbourne</v>
          </cell>
          <cell r="G218" t="str">
            <v>Marketing</v>
          </cell>
          <cell r="I218">
            <v>5</v>
          </cell>
          <cell r="J218">
            <v>4</v>
          </cell>
          <cell r="K218">
            <v>2</v>
          </cell>
          <cell r="L218">
            <v>50</v>
          </cell>
          <cell r="M218">
            <v>54</v>
          </cell>
          <cell r="N218">
            <v>47</v>
          </cell>
          <cell r="R218">
            <v>29700</v>
          </cell>
        </row>
        <row r="219">
          <cell r="E219" t="str">
            <v>Sydney</v>
          </cell>
          <cell r="G219" t="str">
            <v>Accounting</v>
          </cell>
          <cell r="I219">
            <v>3</v>
          </cell>
          <cell r="J219">
            <v>3</v>
          </cell>
          <cell r="K219">
            <v>3</v>
          </cell>
          <cell r="L219">
            <v>68</v>
          </cell>
          <cell r="M219">
            <v>73</v>
          </cell>
          <cell r="N219">
            <v>64</v>
          </cell>
          <cell r="R219">
            <v>24300</v>
          </cell>
        </row>
        <row r="220">
          <cell r="E220" t="str">
            <v>Brisbane</v>
          </cell>
          <cell r="G220" t="str">
            <v>Accounting</v>
          </cell>
          <cell r="I220">
            <v>2</v>
          </cell>
          <cell r="J220">
            <v>2</v>
          </cell>
          <cell r="K220">
            <v>5</v>
          </cell>
          <cell r="L220">
            <v>71</v>
          </cell>
          <cell r="M220">
            <v>76</v>
          </cell>
          <cell r="N220">
            <v>67</v>
          </cell>
          <cell r="R220">
            <v>24300</v>
          </cell>
        </row>
        <row r="221">
          <cell r="E221" t="str">
            <v>Sydney</v>
          </cell>
          <cell r="G221" t="str">
            <v>Business</v>
          </cell>
          <cell r="I221">
            <v>5</v>
          </cell>
          <cell r="J221">
            <v>1</v>
          </cell>
          <cell r="K221">
            <v>3</v>
          </cell>
          <cell r="L221">
            <v>78</v>
          </cell>
          <cell r="M221">
            <v>83</v>
          </cell>
          <cell r="N221">
            <v>73</v>
          </cell>
          <cell r="R221">
            <v>24300</v>
          </cell>
        </row>
        <row r="222">
          <cell r="E222" t="str">
            <v>Sydney</v>
          </cell>
          <cell r="G222" t="str">
            <v>Accounting</v>
          </cell>
          <cell r="I222">
            <v>1</v>
          </cell>
          <cell r="J222">
            <v>2</v>
          </cell>
          <cell r="K222">
            <v>3</v>
          </cell>
          <cell r="L222">
            <v>41</v>
          </cell>
          <cell r="M222">
            <v>44</v>
          </cell>
          <cell r="N222">
            <v>39</v>
          </cell>
          <cell r="R222">
            <v>16200</v>
          </cell>
        </row>
        <row r="223">
          <cell r="E223" t="str">
            <v>Melbourne</v>
          </cell>
          <cell r="G223" t="str">
            <v>Business</v>
          </cell>
          <cell r="I223">
            <v>5</v>
          </cell>
          <cell r="J223">
            <v>3</v>
          </cell>
          <cell r="K223">
            <v>5</v>
          </cell>
          <cell r="L223">
            <v>88</v>
          </cell>
          <cell r="M223">
            <v>94</v>
          </cell>
          <cell r="N223">
            <v>83</v>
          </cell>
          <cell r="R223">
            <v>35100</v>
          </cell>
        </row>
        <row r="224">
          <cell r="E224" t="str">
            <v>Melbourne</v>
          </cell>
          <cell r="G224" t="str">
            <v>Marketing</v>
          </cell>
          <cell r="I224">
            <v>5</v>
          </cell>
          <cell r="J224">
            <v>3</v>
          </cell>
          <cell r="K224">
            <v>2</v>
          </cell>
          <cell r="L224">
            <v>47</v>
          </cell>
          <cell r="M224">
            <v>50</v>
          </cell>
          <cell r="N224">
            <v>44</v>
          </cell>
          <cell r="R224">
            <v>27000</v>
          </cell>
        </row>
        <row r="225">
          <cell r="E225" t="str">
            <v>Sydney</v>
          </cell>
          <cell r="G225" t="str">
            <v>Marketing</v>
          </cell>
          <cell r="I225">
            <v>4</v>
          </cell>
          <cell r="J225">
            <v>2</v>
          </cell>
          <cell r="K225">
            <v>5</v>
          </cell>
          <cell r="L225">
            <v>84</v>
          </cell>
          <cell r="M225">
            <v>90</v>
          </cell>
          <cell r="N225">
            <v>79</v>
          </cell>
          <cell r="R225">
            <v>29700</v>
          </cell>
        </row>
        <row r="226">
          <cell r="E226" t="str">
            <v>Brisbane</v>
          </cell>
          <cell r="G226" t="str">
            <v>Business</v>
          </cell>
          <cell r="I226">
            <v>2</v>
          </cell>
          <cell r="J226">
            <v>3</v>
          </cell>
          <cell r="K226">
            <v>3</v>
          </cell>
          <cell r="L226">
            <v>43</v>
          </cell>
          <cell r="M226">
            <v>46</v>
          </cell>
          <cell r="N226">
            <v>40</v>
          </cell>
          <cell r="R226">
            <v>21600</v>
          </cell>
        </row>
        <row r="227">
          <cell r="E227" t="str">
            <v>Sydney</v>
          </cell>
          <cell r="G227" t="str">
            <v>Business</v>
          </cell>
          <cell r="I227">
            <v>2</v>
          </cell>
          <cell r="J227">
            <v>2</v>
          </cell>
          <cell r="K227">
            <v>4</v>
          </cell>
          <cell r="L227">
            <v>52</v>
          </cell>
          <cell r="M227">
            <v>56</v>
          </cell>
          <cell r="N227">
            <v>49</v>
          </cell>
          <cell r="R227">
            <v>21600</v>
          </cell>
        </row>
        <row r="228">
          <cell r="E228" t="str">
            <v>Sydney</v>
          </cell>
          <cell r="G228" t="str">
            <v>Business</v>
          </cell>
          <cell r="I228">
            <v>1</v>
          </cell>
          <cell r="J228">
            <v>1</v>
          </cell>
          <cell r="K228">
            <v>2</v>
          </cell>
          <cell r="L228">
            <v>83</v>
          </cell>
          <cell r="M228">
            <v>89</v>
          </cell>
          <cell r="N228">
            <v>78</v>
          </cell>
          <cell r="R228">
            <v>10800</v>
          </cell>
        </row>
        <row r="229">
          <cell r="E229" t="str">
            <v>Melbourne</v>
          </cell>
          <cell r="G229" t="str">
            <v>Accounting</v>
          </cell>
          <cell r="I229">
            <v>3</v>
          </cell>
          <cell r="J229">
            <v>3</v>
          </cell>
          <cell r="K229">
            <v>3</v>
          </cell>
          <cell r="L229">
            <v>46</v>
          </cell>
          <cell r="M229">
            <v>49</v>
          </cell>
          <cell r="N229">
            <v>43</v>
          </cell>
          <cell r="R229">
            <v>24300</v>
          </cell>
        </row>
        <row r="230">
          <cell r="E230" t="str">
            <v>Melbourne</v>
          </cell>
          <cell r="G230" t="str">
            <v>Business</v>
          </cell>
          <cell r="I230">
            <v>5</v>
          </cell>
          <cell r="J230">
            <v>2</v>
          </cell>
          <cell r="K230">
            <v>5</v>
          </cell>
          <cell r="L230">
            <v>69</v>
          </cell>
          <cell r="M230">
            <v>74</v>
          </cell>
          <cell r="N230">
            <v>65</v>
          </cell>
          <cell r="R230">
            <v>32400</v>
          </cell>
        </row>
        <row r="231">
          <cell r="E231" t="str">
            <v>Sydney</v>
          </cell>
          <cell r="G231" t="str">
            <v>Marketing</v>
          </cell>
          <cell r="I231">
            <v>2</v>
          </cell>
          <cell r="J231">
            <v>4</v>
          </cell>
          <cell r="K231">
            <v>5</v>
          </cell>
          <cell r="L231">
            <v>72</v>
          </cell>
          <cell r="M231">
            <v>77</v>
          </cell>
          <cell r="N231">
            <v>68</v>
          </cell>
          <cell r="R231">
            <v>29700</v>
          </cell>
        </row>
        <row r="232">
          <cell r="E232" t="str">
            <v>Brisbane</v>
          </cell>
          <cell r="G232" t="str">
            <v>Accounting</v>
          </cell>
          <cell r="I232">
            <v>5</v>
          </cell>
          <cell r="J232">
            <v>2</v>
          </cell>
          <cell r="K232">
            <v>5</v>
          </cell>
          <cell r="L232">
            <v>53</v>
          </cell>
          <cell r="M232">
            <v>57</v>
          </cell>
          <cell r="N232">
            <v>50</v>
          </cell>
          <cell r="R232">
            <v>32400</v>
          </cell>
        </row>
        <row r="233">
          <cell r="E233" t="str">
            <v>Sydney</v>
          </cell>
          <cell r="G233" t="str">
            <v>Accounting</v>
          </cell>
          <cell r="I233">
            <v>3</v>
          </cell>
          <cell r="J233">
            <v>3</v>
          </cell>
          <cell r="K233">
            <v>2</v>
          </cell>
          <cell r="L233">
            <v>80</v>
          </cell>
          <cell r="M233">
            <v>86</v>
          </cell>
          <cell r="N233">
            <v>75</v>
          </cell>
          <cell r="R233">
            <v>21600</v>
          </cell>
        </row>
        <row r="234">
          <cell r="E234" t="str">
            <v>Sydney</v>
          </cell>
          <cell r="G234" t="str">
            <v>Business</v>
          </cell>
          <cell r="I234">
            <v>2</v>
          </cell>
          <cell r="J234">
            <v>3</v>
          </cell>
          <cell r="K234">
            <v>2</v>
          </cell>
          <cell r="L234">
            <v>55</v>
          </cell>
          <cell r="M234">
            <v>59</v>
          </cell>
          <cell r="N234">
            <v>52</v>
          </cell>
          <cell r="R234">
            <v>18900</v>
          </cell>
        </row>
        <row r="235">
          <cell r="E235" t="str">
            <v>Melbourne</v>
          </cell>
          <cell r="G235" t="str">
            <v>Accounting</v>
          </cell>
          <cell r="I235">
            <v>2</v>
          </cell>
          <cell r="J235">
            <v>1</v>
          </cell>
          <cell r="K235">
            <v>3</v>
          </cell>
          <cell r="L235">
            <v>63</v>
          </cell>
          <cell r="M235">
            <v>67</v>
          </cell>
          <cell r="N235">
            <v>59</v>
          </cell>
          <cell r="R235">
            <v>16200</v>
          </cell>
        </row>
        <row r="236">
          <cell r="E236" t="str">
            <v>Melbourne</v>
          </cell>
          <cell r="G236" t="str">
            <v>Business</v>
          </cell>
          <cell r="I236">
            <v>2</v>
          </cell>
          <cell r="J236">
            <v>3</v>
          </cell>
          <cell r="K236">
            <v>2</v>
          </cell>
          <cell r="L236">
            <v>82</v>
          </cell>
          <cell r="M236">
            <v>88</v>
          </cell>
          <cell r="N236">
            <v>77</v>
          </cell>
          <cell r="R236">
            <v>18900</v>
          </cell>
        </row>
        <row r="237">
          <cell r="E237" t="str">
            <v>Sydney</v>
          </cell>
          <cell r="G237" t="str">
            <v>Marketing</v>
          </cell>
          <cell r="I237">
            <v>3</v>
          </cell>
          <cell r="J237">
            <v>3</v>
          </cell>
          <cell r="K237">
            <v>4</v>
          </cell>
          <cell r="L237">
            <v>62</v>
          </cell>
          <cell r="M237">
            <v>66</v>
          </cell>
          <cell r="N237">
            <v>58</v>
          </cell>
          <cell r="R237">
            <v>27000</v>
          </cell>
        </row>
        <row r="238">
          <cell r="E238" t="str">
            <v>Brisbane</v>
          </cell>
          <cell r="G238" t="str">
            <v>Marketing</v>
          </cell>
          <cell r="I238">
            <v>4</v>
          </cell>
          <cell r="J238">
            <v>1</v>
          </cell>
          <cell r="K238">
            <v>4</v>
          </cell>
          <cell r="L238">
            <v>41</v>
          </cell>
          <cell r="M238">
            <v>44</v>
          </cell>
          <cell r="N238">
            <v>39</v>
          </cell>
          <cell r="R238">
            <v>24300</v>
          </cell>
        </row>
        <row r="239">
          <cell r="E239" t="str">
            <v>Sydney</v>
          </cell>
          <cell r="G239" t="str">
            <v>Business</v>
          </cell>
          <cell r="I239">
            <v>4</v>
          </cell>
          <cell r="J239">
            <v>4</v>
          </cell>
          <cell r="K239">
            <v>5</v>
          </cell>
          <cell r="L239">
            <v>78</v>
          </cell>
          <cell r="M239">
            <v>83</v>
          </cell>
          <cell r="N239">
            <v>73</v>
          </cell>
          <cell r="R239">
            <v>35100</v>
          </cell>
        </row>
        <row r="240">
          <cell r="E240" t="str">
            <v>Sydney</v>
          </cell>
          <cell r="G240" t="str">
            <v>Business</v>
          </cell>
          <cell r="I240">
            <v>3</v>
          </cell>
          <cell r="J240">
            <v>1</v>
          </cell>
          <cell r="K240">
            <v>2</v>
          </cell>
          <cell r="L240">
            <v>55</v>
          </cell>
          <cell r="M240">
            <v>59</v>
          </cell>
          <cell r="N240">
            <v>52</v>
          </cell>
          <cell r="R240">
            <v>16200</v>
          </cell>
        </row>
        <row r="241">
          <cell r="E241" t="str">
            <v>Melbourne</v>
          </cell>
          <cell r="G241" t="str">
            <v>Business</v>
          </cell>
          <cell r="I241">
            <v>2</v>
          </cell>
          <cell r="J241">
            <v>3</v>
          </cell>
          <cell r="K241">
            <v>3</v>
          </cell>
          <cell r="L241">
            <v>59</v>
          </cell>
          <cell r="M241">
            <v>63</v>
          </cell>
          <cell r="N241">
            <v>55</v>
          </cell>
          <cell r="R241">
            <v>21600</v>
          </cell>
        </row>
        <row r="242">
          <cell r="E242" t="str">
            <v>Melbourne</v>
          </cell>
          <cell r="G242" t="str">
            <v>Accounting</v>
          </cell>
          <cell r="I242">
            <v>2</v>
          </cell>
          <cell r="J242">
            <v>1</v>
          </cell>
          <cell r="K242">
            <v>5</v>
          </cell>
          <cell r="L242">
            <v>82</v>
          </cell>
          <cell r="M242">
            <v>88</v>
          </cell>
          <cell r="N242">
            <v>77</v>
          </cell>
          <cell r="R242">
            <v>21600</v>
          </cell>
        </row>
        <row r="243">
          <cell r="E243" t="str">
            <v>Sydney</v>
          </cell>
          <cell r="G243" t="str">
            <v>Business</v>
          </cell>
          <cell r="I243">
            <v>1</v>
          </cell>
          <cell r="J243">
            <v>2</v>
          </cell>
          <cell r="K243">
            <v>2</v>
          </cell>
          <cell r="L243">
            <v>53</v>
          </cell>
          <cell r="M243">
            <v>57</v>
          </cell>
          <cell r="N243">
            <v>50</v>
          </cell>
          <cell r="R243">
            <v>13500</v>
          </cell>
        </row>
        <row r="244">
          <cell r="E244" t="str">
            <v>Brisbane</v>
          </cell>
          <cell r="G244" t="str">
            <v>Marketing</v>
          </cell>
          <cell r="I244">
            <v>3</v>
          </cell>
          <cell r="J244">
            <v>4</v>
          </cell>
          <cell r="K244">
            <v>2</v>
          </cell>
          <cell r="L244">
            <v>67</v>
          </cell>
          <cell r="M244">
            <v>72</v>
          </cell>
          <cell r="N244">
            <v>63</v>
          </cell>
          <cell r="R244">
            <v>24300</v>
          </cell>
        </row>
        <row r="245">
          <cell r="E245" t="str">
            <v>Sydney</v>
          </cell>
          <cell r="G245" t="str">
            <v>Accounting</v>
          </cell>
          <cell r="I245">
            <v>4</v>
          </cell>
          <cell r="J245">
            <v>1</v>
          </cell>
          <cell r="K245">
            <v>4</v>
          </cell>
          <cell r="L245">
            <v>62</v>
          </cell>
          <cell r="M245">
            <v>66</v>
          </cell>
          <cell r="N245">
            <v>58</v>
          </cell>
          <cell r="R245">
            <v>24300</v>
          </cell>
        </row>
        <row r="246">
          <cell r="E246" t="str">
            <v>Sydney</v>
          </cell>
          <cell r="G246" t="str">
            <v>Accounting</v>
          </cell>
          <cell r="I246">
            <v>5</v>
          </cell>
          <cell r="J246">
            <v>3</v>
          </cell>
          <cell r="K246">
            <v>3</v>
          </cell>
          <cell r="L246">
            <v>68</v>
          </cell>
          <cell r="M246">
            <v>73</v>
          </cell>
          <cell r="N246">
            <v>64</v>
          </cell>
          <cell r="R246">
            <v>29700</v>
          </cell>
        </row>
        <row r="247">
          <cell r="E247" t="str">
            <v>Melbourne</v>
          </cell>
          <cell r="G247" t="str">
            <v>Business</v>
          </cell>
          <cell r="I247">
            <v>3</v>
          </cell>
          <cell r="J247">
            <v>2</v>
          </cell>
          <cell r="K247">
            <v>3</v>
          </cell>
          <cell r="L247">
            <v>64</v>
          </cell>
          <cell r="M247">
            <v>68</v>
          </cell>
          <cell r="N247">
            <v>60</v>
          </cell>
          <cell r="R247">
            <v>21600</v>
          </cell>
        </row>
        <row r="248">
          <cell r="E248" t="str">
            <v>Melbourne</v>
          </cell>
          <cell r="G248" t="str">
            <v>Accounting</v>
          </cell>
          <cell r="I248">
            <v>3</v>
          </cell>
          <cell r="J248">
            <v>2</v>
          </cell>
          <cell r="K248">
            <v>2</v>
          </cell>
          <cell r="L248">
            <v>62</v>
          </cell>
          <cell r="M248">
            <v>66</v>
          </cell>
          <cell r="N248">
            <v>58</v>
          </cell>
          <cell r="R248">
            <v>18900</v>
          </cell>
        </row>
        <row r="249">
          <cell r="E249" t="str">
            <v>Sydney</v>
          </cell>
          <cell r="G249" t="str">
            <v>Business</v>
          </cell>
          <cell r="I249">
            <v>4</v>
          </cell>
          <cell r="J249">
            <v>1</v>
          </cell>
          <cell r="K249">
            <v>2</v>
          </cell>
          <cell r="L249">
            <v>61</v>
          </cell>
          <cell r="M249">
            <v>65</v>
          </cell>
          <cell r="N249">
            <v>57</v>
          </cell>
          <cell r="R249">
            <v>18900</v>
          </cell>
        </row>
        <row r="250">
          <cell r="E250" t="str">
            <v>Brisbane</v>
          </cell>
          <cell r="G250" t="str">
            <v>Marketing</v>
          </cell>
          <cell r="I250">
            <v>2</v>
          </cell>
          <cell r="J250">
            <v>2</v>
          </cell>
          <cell r="K250">
            <v>3</v>
          </cell>
          <cell r="L250">
            <v>55</v>
          </cell>
          <cell r="M250">
            <v>59</v>
          </cell>
          <cell r="N250">
            <v>52</v>
          </cell>
          <cell r="R250">
            <v>18900</v>
          </cell>
        </row>
        <row r="251">
          <cell r="E251" t="str">
            <v>Sydney</v>
          </cell>
          <cell r="G251" t="str">
            <v>Marketing</v>
          </cell>
          <cell r="I251">
            <v>4</v>
          </cell>
          <cell r="J251">
            <v>4</v>
          </cell>
          <cell r="K251">
            <v>2</v>
          </cell>
          <cell r="L251">
            <v>69</v>
          </cell>
          <cell r="M251">
            <v>74</v>
          </cell>
          <cell r="N251">
            <v>65</v>
          </cell>
          <cell r="R251">
            <v>27000</v>
          </cell>
        </row>
        <row r="252">
          <cell r="E252" t="str">
            <v>Sydney</v>
          </cell>
          <cell r="G252" t="str">
            <v>Business</v>
          </cell>
          <cell r="I252">
            <v>5</v>
          </cell>
          <cell r="J252">
            <v>1</v>
          </cell>
          <cell r="K252">
            <v>3</v>
          </cell>
          <cell r="L252">
            <v>69</v>
          </cell>
          <cell r="M252">
            <v>74</v>
          </cell>
          <cell r="N252">
            <v>65</v>
          </cell>
          <cell r="R252">
            <v>24300</v>
          </cell>
        </row>
        <row r="253">
          <cell r="E253" t="str">
            <v>Melbourne</v>
          </cell>
          <cell r="G253" t="str">
            <v>Business</v>
          </cell>
          <cell r="I253">
            <v>1</v>
          </cell>
          <cell r="J253">
            <v>3</v>
          </cell>
          <cell r="K253">
            <v>4</v>
          </cell>
          <cell r="L253">
            <v>86</v>
          </cell>
          <cell r="M253">
            <v>92</v>
          </cell>
          <cell r="N253">
            <v>81</v>
          </cell>
          <cell r="R253">
            <v>21600</v>
          </cell>
        </row>
        <row r="254">
          <cell r="E254" t="str">
            <v>Melbourne</v>
          </cell>
          <cell r="G254" t="str">
            <v>Business</v>
          </cell>
          <cell r="I254">
            <v>2</v>
          </cell>
          <cell r="J254">
            <v>4</v>
          </cell>
          <cell r="K254">
            <v>5</v>
          </cell>
          <cell r="L254">
            <v>69</v>
          </cell>
          <cell r="M254">
            <v>74</v>
          </cell>
          <cell r="N254">
            <v>65</v>
          </cell>
          <cell r="R254">
            <v>29700</v>
          </cell>
        </row>
        <row r="255">
          <cell r="E255" t="str">
            <v>Sydney</v>
          </cell>
          <cell r="G255" t="str">
            <v>Accounting</v>
          </cell>
          <cell r="I255">
            <v>2</v>
          </cell>
          <cell r="J255">
            <v>2</v>
          </cell>
          <cell r="K255">
            <v>2</v>
          </cell>
          <cell r="L255">
            <v>74</v>
          </cell>
          <cell r="M255">
            <v>79</v>
          </cell>
          <cell r="N255">
            <v>70</v>
          </cell>
          <cell r="R255">
            <v>16200</v>
          </cell>
        </row>
      </sheetData>
      <sheetData sheetId="2">
        <row r="4">
          <cell r="A4" t="str">
            <v>Number of students by Campus</v>
          </cell>
        </row>
        <row r="5">
          <cell r="A5" t="str">
            <v>Melbourne</v>
          </cell>
          <cell r="B5">
            <v>83</v>
          </cell>
        </row>
        <row r="6">
          <cell r="A6" t="str">
            <v>Sydney</v>
          </cell>
          <cell r="B6">
            <v>124</v>
          </cell>
        </row>
        <row r="7">
          <cell r="A7" t="str">
            <v>Brisbane</v>
          </cell>
          <cell r="B7">
            <v>41</v>
          </cell>
        </row>
        <row r="12">
          <cell r="A12" t="str">
            <v>Number of students by Course</v>
          </cell>
        </row>
        <row r="13">
          <cell r="A13" t="str">
            <v>Accounting</v>
          </cell>
          <cell r="B13">
            <v>77</v>
          </cell>
        </row>
        <row r="14">
          <cell r="A14" t="str">
            <v>Business</v>
          </cell>
          <cell r="B14">
            <v>114</v>
          </cell>
        </row>
        <row r="15">
          <cell r="A15" t="str">
            <v>Marketing</v>
          </cell>
          <cell r="B15">
            <v>57</v>
          </cell>
        </row>
        <row r="25">
          <cell r="A25" t="str">
            <v>Student Payments by Campus</v>
          </cell>
          <cell r="B25" t="str">
            <v>Total</v>
          </cell>
          <cell r="C25" t="str">
            <v>Accounting</v>
          </cell>
          <cell r="D25" t="str">
            <v>Business</v>
          </cell>
          <cell r="E25" t="str">
            <v>Marketing</v>
          </cell>
        </row>
        <row r="26">
          <cell r="A26" t="str">
            <v>Melbourne</v>
          </cell>
          <cell r="B26">
            <v>2008800</v>
          </cell>
          <cell r="C26">
            <v>572400</v>
          </cell>
          <cell r="D26">
            <v>963900</v>
          </cell>
          <cell r="E26">
            <v>472500</v>
          </cell>
        </row>
        <row r="27">
          <cell r="A27" t="str">
            <v>Sydney</v>
          </cell>
          <cell r="B27">
            <v>2983500</v>
          </cell>
          <cell r="C27">
            <v>945000</v>
          </cell>
          <cell r="D27">
            <v>1358100</v>
          </cell>
          <cell r="E27">
            <v>680400</v>
          </cell>
        </row>
        <row r="28">
          <cell r="A28" t="str">
            <v>Brisbane</v>
          </cell>
          <cell r="B28">
            <v>1028700</v>
          </cell>
          <cell r="C28">
            <v>318600</v>
          </cell>
          <cell r="D28">
            <v>442800</v>
          </cell>
          <cell r="E28">
            <v>267300</v>
          </cell>
        </row>
        <row r="33">
          <cell r="A33" t="str">
            <v>Number of units by Semester</v>
          </cell>
          <cell r="B33" t="str">
            <v>Accounting</v>
          </cell>
          <cell r="C33" t="str">
            <v>Business</v>
          </cell>
          <cell r="D33" t="str">
            <v>Marketing</v>
          </cell>
          <cell r="E33" t="str">
            <v>Total student payments</v>
          </cell>
        </row>
        <row r="34">
          <cell r="A34" t="str">
            <v>Semester 1</v>
          </cell>
          <cell r="B34">
            <v>226</v>
          </cell>
          <cell r="C34">
            <v>358</v>
          </cell>
          <cell r="D34">
            <v>169</v>
          </cell>
          <cell r="E34">
            <v>2033100</v>
          </cell>
        </row>
        <row r="35">
          <cell r="A35" t="str">
            <v>Semester 2</v>
          </cell>
          <cell r="B35">
            <v>199</v>
          </cell>
          <cell r="C35">
            <v>276</v>
          </cell>
          <cell r="D35">
            <v>156</v>
          </cell>
          <cell r="E35">
            <v>1703700</v>
          </cell>
        </row>
        <row r="36">
          <cell r="A36" t="str">
            <v>Semester 3</v>
          </cell>
          <cell r="B36">
            <v>255</v>
          </cell>
          <cell r="C36">
            <v>390</v>
          </cell>
          <cell r="D36">
            <v>201</v>
          </cell>
          <cell r="E36">
            <v>2284200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 Dubey" refreshedDate="44322.595118634257" createdVersion="7" refreshedVersion="7" minRefreshableVersion="3" recordCount="248" xr:uid="{37696989-AA2A-422A-8BE2-A883133498E7}">
  <cacheSource type="worksheet">
    <worksheetSource name="students"/>
  </cacheSource>
  <cacheFields count="16">
    <cacheField name="Student number" numFmtId="0">
      <sharedItems/>
    </cacheField>
    <cacheField name="Student name" numFmtId="0">
      <sharedItems/>
    </cacheField>
    <cacheField name="Campus" numFmtId="0">
      <sharedItems count="3">
        <s v="Melbourne"/>
        <s v="Sydney"/>
        <s v="Brisbane"/>
      </sharedItems>
    </cacheField>
    <cacheField name="Nationality" numFmtId="0">
      <sharedItems containsBlank="1"/>
    </cacheField>
    <cacheField name="Course" numFmtId="0">
      <sharedItems count="3">
        <s v="Accounting"/>
        <s v="Business"/>
        <s v="Marketing"/>
      </sharedItems>
    </cacheField>
    <cacheField name="Purchased books" numFmtId="0">
      <sharedItems containsSemiMixedTypes="0" containsString="0" containsNumber="1" containsInteger="1" minValue="3" maxValue="10"/>
    </cacheField>
    <cacheField name="Number of units (Semester 1)" numFmtId="0">
      <sharedItems containsSemiMixedTypes="0" containsString="0" containsNumber="1" containsInteger="1" minValue="1" maxValue="5"/>
    </cacheField>
    <cacheField name="Number of units (Semester 2)" numFmtId="0">
      <sharedItems containsSemiMixedTypes="0" containsString="0" containsNumber="1" containsInteger="1" minValue="1" maxValue="4"/>
    </cacheField>
    <cacheField name="Number of units (Semester 3)" numFmtId="0">
      <sharedItems containsSemiMixedTypes="0" containsString="0" containsNumber="1" containsInteger="1" minValue="2" maxValue="5"/>
    </cacheField>
    <cacheField name="Average mark Semester 1" numFmtId="0">
      <sharedItems containsSemiMixedTypes="0" containsString="0" containsNumber="1" containsInteger="1" minValue="41" maxValue="89"/>
    </cacheField>
    <cacheField name="Average mark Semester 2" numFmtId="0">
      <sharedItems containsSemiMixedTypes="0" containsString="0" containsNumber="1" containsInteger="1" minValue="44" maxValue="95"/>
    </cacheField>
    <cacheField name="Average mark Semester 3" numFmtId="0">
      <sharedItems containsSemiMixedTypes="0" containsString="0" containsNumber="1" containsInteger="1" minValue="39" maxValue="84"/>
    </cacheField>
    <cacheField name="Payment Semester 1" numFmtId="44">
      <sharedItems containsSemiMixedTypes="0" containsString="0" containsNumber="1" containsInteger="1" minValue="2700" maxValue="13500"/>
    </cacheField>
    <cacheField name="Payment Semester 2" numFmtId="44">
      <sharedItems containsSemiMixedTypes="0" containsString="0" containsNumber="1" containsInteger="1" minValue="2700" maxValue="10800"/>
    </cacheField>
    <cacheField name="Payment Semester 3" numFmtId="44">
      <sharedItems containsSemiMixedTypes="0" containsString="0" containsNumber="1" containsInteger="1" minValue="5400" maxValue="13500"/>
    </cacheField>
    <cacheField name="Total Payment" numFmtId="44">
      <sharedItems containsSemiMixedTypes="0" containsString="0" containsNumber="1" containsInteger="1" minValue="10800" maxValue="3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M-145376"/>
    <s v="Abnous Kia "/>
    <x v="0"/>
    <s v="Brazilian"/>
    <x v="0"/>
    <n v="5"/>
    <n v="1"/>
    <n v="4"/>
    <n v="5"/>
    <n v="67"/>
    <n v="72"/>
    <n v="63"/>
    <n v="2700"/>
    <n v="10800"/>
    <n v="13500"/>
    <n v="27000"/>
  </r>
  <r>
    <s v="M-145389"/>
    <s v="Abtin Kian "/>
    <x v="1"/>
    <s v="Brazilian"/>
    <x v="1"/>
    <n v="8"/>
    <n v="1"/>
    <n v="1"/>
    <n v="4"/>
    <n v="57"/>
    <n v="61"/>
    <n v="54"/>
    <n v="2700"/>
    <n v="2700"/>
    <n v="10800"/>
    <n v="16200"/>
  </r>
  <r>
    <s v="M-149687"/>
    <s v="Afareen Kianoosh "/>
    <x v="2"/>
    <s v="Pakistani"/>
    <x v="2"/>
    <n v="10"/>
    <n v="4"/>
    <n v="4"/>
    <n v="4"/>
    <n v="58"/>
    <n v="62"/>
    <n v="55"/>
    <n v="10800"/>
    <n v="10800"/>
    <n v="10800"/>
    <n v="32400"/>
  </r>
  <r>
    <s v="B-148898"/>
    <s v="Afsaneh Kiarash "/>
    <x v="1"/>
    <s v="Pakistani"/>
    <x v="0"/>
    <n v="6"/>
    <n v="2"/>
    <n v="1"/>
    <n v="5"/>
    <n v="81"/>
    <n v="87"/>
    <n v="76"/>
    <n v="5400"/>
    <n v="2700"/>
    <n v="13500"/>
    <n v="21600"/>
  </r>
  <r>
    <s v="B-148593"/>
    <s v="Afsar Kimiya "/>
    <x v="1"/>
    <s v="Hungarian"/>
    <x v="0"/>
    <n v="6"/>
    <n v="5"/>
    <n v="1"/>
    <n v="2"/>
    <n v="45"/>
    <n v="48"/>
    <n v="42"/>
    <n v="13500"/>
    <n v="2700"/>
    <n v="5400"/>
    <n v="21600"/>
  </r>
  <r>
    <s v="M-149355"/>
    <s v="Afshan Kiumars "/>
    <x v="0"/>
    <s v="Indian"/>
    <x v="1"/>
    <n v="8"/>
    <n v="5"/>
    <n v="1"/>
    <n v="4"/>
    <n v="88"/>
    <n v="94"/>
    <n v="83"/>
    <n v="13500"/>
    <n v="2700"/>
    <n v="10800"/>
    <n v="27000"/>
  </r>
  <r>
    <s v="M-147288"/>
    <s v="Afshar Koohyar "/>
    <x v="0"/>
    <s v="Indian"/>
    <x v="0"/>
    <n v="5"/>
    <n v="2"/>
    <n v="2"/>
    <n v="3"/>
    <n v="75"/>
    <n v="80"/>
    <n v="71"/>
    <n v="5400"/>
    <n v="5400"/>
    <n v="8100"/>
    <n v="18900"/>
  </r>
  <r>
    <s v="M-144104"/>
    <s v="Afshin Koosha "/>
    <x v="1"/>
    <s v="Indian"/>
    <x v="1"/>
    <n v="7"/>
    <n v="3"/>
    <n v="3"/>
    <n v="3"/>
    <n v="65"/>
    <n v="70"/>
    <n v="61"/>
    <n v="8100"/>
    <n v="8100"/>
    <n v="8100"/>
    <n v="24300"/>
  </r>
  <r>
    <s v="B-142301"/>
    <s v="Afsoon Kouros "/>
    <x v="2"/>
    <s v="Nepalese"/>
    <x v="2"/>
    <n v="7"/>
    <n v="3"/>
    <n v="1"/>
    <n v="3"/>
    <n v="51"/>
    <n v="55"/>
    <n v="48"/>
    <n v="8100"/>
    <n v="2700"/>
    <n v="8100"/>
    <n v="18900"/>
  </r>
  <r>
    <s v="B-144013"/>
    <s v="Ahou Kourosh "/>
    <x v="1"/>
    <s v="Nepalese"/>
    <x v="2"/>
    <n v="5"/>
    <n v="1"/>
    <n v="4"/>
    <n v="4"/>
    <n v="73"/>
    <n v="78"/>
    <n v="69"/>
    <n v="2700"/>
    <n v="10800"/>
    <n v="10800"/>
    <n v="24300"/>
  </r>
  <r>
    <s v="M-146707"/>
    <s v="Akhgar Ladan "/>
    <x v="1"/>
    <s v="Thai"/>
    <x v="1"/>
    <n v="7"/>
    <n v="1"/>
    <n v="3"/>
    <n v="4"/>
    <n v="77"/>
    <n v="82"/>
    <n v="72"/>
    <n v="2700"/>
    <n v="8100"/>
    <n v="10800"/>
    <n v="21600"/>
  </r>
  <r>
    <s v="M-147899"/>
    <s v="Akhtar Laleh "/>
    <x v="0"/>
    <s v="Thai"/>
    <x v="1"/>
    <n v="6"/>
    <n v="3"/>
    <n v="3"/>
    <n v="5"/>
    <n v="51"/>
    <n v="55"/>
    <n v="48"/>
    <n v="8100"/>
    <n v="8100"/>
    <n v="13500"/>
    <n v="29700"/>
  </r>
  <r>
    <s v="M-140543"/>
    <s v="Alaleh Leily "/>
    <x v="0"/>
    <s v="Thai"/>
    <x v="1"/>
    <n v="7"/>
    <n v="3"/>
    <n v="3"/>
    <n v="4"/>
    <n v="52"/>
    <n v="56"/>
    <n v="49"/>
    <n v="8100"/>
    <n v="8100"/>
    <n v="10800"/>
    <n v="27000"/>
  </r>
  <r>
    <s v="B-148934"/>
    <s v="Amir Lida "/>
    <x v="1"/>
    <s v="South Korean"/>
    <x v="0"/>
    <n v="6"/>
    <n v="3"/>
    <n v="2"/>
    <n v="3"/>
    <n v="66"/>
    <n v="71"/>
    <n v="62"/>
    <n v="8100"/>
    <n v="5400"/>
    <n v="8100"/>
    <n v="21600"/>
  </r>
  <r>
    <s v="B-148567"/>
    <s v="Anahita Lila "/>
    <x v="2"/>
    <s v="Vietnamese"/>
    <x v="1"/>
    <n v="6"/>
    <n v="5"/>
    <n v="3"/>
    <n v="5"/>
    <n v="69"/>
    <n v="74"/>
    <n v="65"/>
    <n v="13500"/>
    <n v="8100"/>
    <n v="13500"/>
    <n v="35100"/>
  </r>
  <r>
    <s v="M-144277"/>
    <s v="Anoush Lily "/>
    <x v="1"/>
    <s v="Vietnamese"/>
    <x v="2"/>
    <n v="5"/>
    <n v="2"/>
    <n v="1"/>
    <n v="4"/>
    <n v="81"/>
    <n v="87"/>
    <n v="76"/>
    <n v="5400"/>
    <n v="2700"/>
    <n v="10800"/>
    <n v="18900"/>
  </r>
  <r>
    <s v="M-147997"/>
    <s v="Anoushiravan Mahasti "/>
    <x v="1"/>
    <s v="Chinese"/>
    <x v="0"/>
    <n v="6"/>
    <n v="3"/>
    <n v="4"/>
    <n v="4"/>
    <n v="76"/>
    <n v="81"/>
    <n v="71"/>
    <n v="8100"/>
    <n v="10800"/>
    <n v="10800"/>
    <n v="29700"/>
  </r>
  <r>
    <s v="M-144333"/>
    <s v="Anusheh Mahbod "/>
    <x v="0"/>
    <s v="Australian"/>
    <x v="0"/>
    <n v="4"/>
    <n v="3"/>
    <n v="4"/>
    <n v="2"/>
    <n v="66"/>
    <n v="71"/>
    <n v="62"/>
    <n v="8100"/>
    <n v="10800"/>
    <n v="5400"/>
    <n v="24300"/>
  </r>
  <r>
    <s v="B-147093"/>
    <s v="Ara Mahdokht "/>
    <x v="0"/>
    <s v="Australian"/>
    <x v="1"/>
    <n v="6"/>
    <n v="2"/>
    <n v="2"/>
    <n v="2"/>
    <n v="42"/>
    <n v="45"/>
    <n v="39"/>
    <n v="5400"/>
    <n v="5400"/>
    <n v="5400"/>
    <n v="16200"/>
  </r>
  <r>
    <s v="B-140917"/>
    <s v="Arad Maheen "/>
    <x v="1"/>
    <s v="Filipino"/>
    <x v="0"/>
    <n v="7"/>
    <n v="4"/>
    <n v="1"/>
    <n v="2"/>
    <n v="69"/>
    <n v="74"/>
    <n v="65"/>
    <n v="10800"/>
    <n v="2700"/>
    <n v="5400"/>
    <n v="18900"/>
  </r>
  <r>
    <s v="M-141685"/>
    <s v="Aram Mahkameh "/>
    <x v="2"/>
    <s v="Filipino"/>
    <x v="1"/>
    <n v="8"/>
    <n v="1"/>
    <n v="3"/>
    <n v="3"/>
    <n v="82"/>
    <n v="88"/>
    <n v="77"/>
    <n v="2700"/>
    <n v="8100"/>
    <n v="8100"/>
    <n v="18900"/>
  </r>
  <r>
    <s v="M-145907"/>
    <s v="Arash Mahnaz "/>
    <x v="1"/>
    <m/>
    <x v="2"/>
    <n v="5"/>
    <n v="1"/>
    <n v="2"/>
    <n v="4"/>
    <n v="70"/>
    <n v="75"/>
    <n v="66"/>
    <n v="2700"/>
    <n v="5400"/>
    <n v="10800"/>
    <n v="18900"/>
  </r>
  <r>
    <s v="M-144442"/>
    <s v="Ardalan Mahnoosh "/>
    <x v="1"/>
    <s v="Filipino"/>
    <x v="2"/>
    <n v="6"/>
    <n v="5"/>
    <n v="4"/>
    <n v="3"/>
    <n v="79"/>
    <n v="85"/>
    <n v="74"/>
    <n v="13500"/>
    <n v="10800"/>
    <n v="8100"/>
    <n v="32400"/>
  </r>
  <r>
    <s v="B-144071"/>
    <s v="Ardavan Mahrokh "/>
    <x v="0"/>
    <s v="Russian"/>
    <x v="1"/>
    <n v="7"/>
    <n v="2"/>
    <n v="4"/>
    <n v="3"/>
    <n v="72"/>
    <n v="77"/>
    <n v="68"/>
    <n v="5400"/>
    <n v="10800"/>
    <n v="8100"/>
    <n v="24300"/>
  </r>
  <r>
    <s v="B-149998"/>
    <s v="Ardeshir Mahsa "/>
    <x v="0"/>
    <s v="Brazilian"/>
    <x v="1"/>
    <n v="3"/>
    <n v="5"/>
    <n v="4"/>
    <n v="5"/>
    <n v="48"/>
    <n v="51"/>
    <n v="45"/>
    <n v="13500"/>
    <n v="10800"/>
    <n v="13500"/>
    <n v="37800"/>
  </r>
  <r>
    <s v="M-143372"/>
    <s v="Arezoo Mahsheed "/>
    <x v="1"/>
    <s v="Brazilian"/>
    <x v="1"/>
    <n v="5"/>
    <n v="4"/>
    <n v="1"/>
    <n v="4"/>
    <n v="73"/>
    <n v="78"/>
    <n v="69"/>
    <n v="10800"/>
    <n v="2700"/>
    <n v="10800"/>
    <n v="24300"/>
  </r>
  <r>
    <s v="M-140564"/>
    <s v="Arghavan Mahta "/>
    <x v="2"/>
    <s v="Pakistani"/>
    <x v="0"/>
    <n v="9"/>
    <n v="5"/>
    <n v="4"/>
    <n v="3"/>
    <n v="59"/>
    <n v="63"/>
    <n v="55"/>
    <n v="13500"/>
    <n v="10800"/>
    <n v="8100"/>
    <n v="32400"/>
  </r>
  <r>
    <s v="M-142972"/>
    <s v="Armaghan Mahtab "/>
    <x v="1"/>
    <s v="Pakistani"/>
    <x v="1"/>
    <n v="10"/>
    <n v="3"/>
    <n v="1"/>
    <n v="3"/>
    <n v="66"/>
    <n v="71"/>
    <n v="62"/>
    <n v="8100"/>
    <n v="2700"/>
    <n v="8100"/>
    <n v="18900"/>
  </r>
  <r>
    <s v="B-144261"/>
    <s v="Arman Mahvash "/>
    <x v="1"/>
    <s v="Hungarian"/>
    <x v="2"/>
    <n v="5"/>
    <n v="2"/>
    <n v="1"/>
    <n v="3"/>
    <n v="79"/>
    <n v="85"/>
    <n v="74"/>
    <n v="5400"/>
    <n v="2700"/>
    <n v="8100"/>
    <n v="16200"/>
  </r>
  <r>
    <s v="B-147563"/>
    <s v="Armeen Mahyar "/>
    <x v="0"/>
    <s v="Indian"/>
    <x v="0"/>
    <n v="6"/>
    <n v="1"/>
    <n v="4"/>
    <n v="4"/>
    <n v="77"/>
    <n v="82"/>
    <n v="72"/>
    <n v="2700"/>
    <n v="10800"/>
    <n v="10800"/>
    <n v="24300"/>
  </r>
  <r>
    <s v="M-146638"/>
    <s v="Arsalan Makan "/>
    <x v="0"/>
    <s v="Indian"/>
    <x v="0"/>
    <n v="5"/>
    <n v="1"/>
    <n v="3"/>
    <n v="4"/>
    <n v="63"/>
    <n v="67"/>
    <n v="59"/>
    <n v="2700"/>
    <n v="8100"/>
    <n v="10800"/>
    <n v="21600"/>
  </r>
  <r>
    <s v="M-147796"/>
    <s v="Arsham Malakeh "/>
    <x v="1"/>
    <s v="Indian"/>
    <x v="1"/>
    <n v="7"/>
    <n v="2"/>
    <n v="3"/>
    <n v="5"/>
    <n v="54"/>
    <n v="58"/>
    <n v="51"/>
    <n v="5400"/>
    <n v="8100"/>
    <n v="13500"/>
    <n v="27000"/>
  </r>
  <r>
    <s v="M-141973"/>
    <s v="Arshia Mana "/>
    <x v="2"/>
    <s v="Nepalese"/>
    <x v="0"/>
    <n v="4"/>
    <n v="4"/>
    <n v="2"/>
    <n v="5"/>
    <n v="83"/>
    <n v="89"/>
    <n v="78"/>
    <n v="10800"/>
    <n v="5400"/>
    <n v="13500"/>
    <n v="29700"/>
  </r>
  <r>
    <s v="B-145922"/>
    <s v="Artan Mandana "/>
    <x v="1"/>
    <s v="Nepalese"/>
    <x v="1"/>
    <n v="5"/>
    <n v="1"/>
    <n v="3"/>
    <n v="4"/>
    <n v="66"/>
    <n v="71"/>
    <n v="62"/>
    <n v="2700"/>
    <n v="8100"/>
    <n v="10800"/>
    <n v="21600"/>
  </r>
  <r>
    <s v="B-148508"/>
    <s v="Arya Manee "/>
    <x v="1"/>
    <s v="Thai"/>
    <x v="2"/>
    <n v="5"/>
    <n v="2"/>
    <n v="4"/>
    <n v="5"/>
    <n v="41"/>
    <n v="44"/>
    <n v="39"/>
    <n v="5400"/>
    <n v="10800"/>
    <n v="13500"/>
    <n v="29700"/>
  </r>
  <r>
    <s v="M-149446"/>
    <s v="Aryamanesh Manizheh "/>
    <x v="0"/>
    <s v="Thai"/>
    <x v="2"/>
    <n v="5"/>
    <n v="5"/>
    <n v="2"/>
    <n v="2"/>
    <n v="77"/>
    <n v="82"/>
    <n v="72"/>
    <n v="13500"/>
    <n v="5400"/>
    <n v="5400"/>
    <n v="24300"/>
  </r>
  <r>
    <s v="M-145312"/>
    <s v="Aryan Manouchehr "/>
    <x v="0"/>
    <s v="Thai"/>
    <x v="1"/>
    <n v="4"/>
    <n v="3"/>
    <n v="1"/>
    <n v="2"/>
    <n v="72"/>
    <n v="77"/>
    <n v="68"/>
    <n v="8100"/>
    <n v="2700"/>
    <n v="5400"/>
    <n v="16200"/>
  </r>
  <r>
    <s v="M-142658"/>
    <s v="Aryanan Marjan "/>
    <x v="1"/>
    <s v="South Korean"/>
    <x v="1"/>
    <n v="4"/>
    <n v="4"/>
    <n v="4"/>
    <n v="2"/>
    <n v="89"/>
    <n v="95"/>
    <n v="84"/>
    <n v="10800"/>
    <n v="10800"/>
    <n v="5400"/>
    <n v="27000"/>
  </r>
  <r>
    <s v="B-140581"/>
    <s v="Arzhang Marjaneh "/>
    <x v="2"/>
    <m/>
    <x v="1"/>
    <n v="5"/>
    <n v="1"/>
    <n v="3"/>
    <n v="2"/>
    <n v="43"/>
    <n v="46"/>
    <n v="40"/>
    <n v="2700"/>
    <n v="8100"/>
    <n v="5400"/>
    <n v="16200"/>
  </r>
  <r>
    <s v="B-141555"/>
    <s v="Asa Marmar "/>
    <x v="1"/>
    <s v="Vietnamese"/>
    <x v="0"/>
    <n v="6"/>
    <n v="3"/>
    <n v="4"/>
    <n v="5"/>
    <n v="59"/>
    <n v="63"/>
    <n v="55"/>
    <n v="8100"/>
    <n v="10800"/>
    <n v="13500"/>
    <n v="32400"/>
  </r>
  <r>
    <s v="M-147228"/>
    <s v="Asal Maryam "/>
    <x v="1"/>
    <s v="Chinese"/>
    <x v="1"/>
    <n v="8"/>
    <n v="2"/>
    <n v="4"/>
    <n v="3"/>
    <n v="51"/>
    <n v="55"/>
    <n v="48"/>
    <n v="5400"/>
    <n v="10800"/>
    <n v="8100"/>
    <n v="24300"/>
  </r>
  <r>
    <s v="M-144816"/>
    <s v="Ashkan Mastaneh "/>
    <x v="0"/>
    <s v="Australian"/>
    <x v="2"/>
    <n v="6"/>
    <n v="1"/>
    <n v="3"/>
    <n v="3"/>
    <n v="69"/>
    <n v="74"/>
    <n v="65"/>
    <n v="2700"/>
    <n v="8100"/>
    <n v="8100"/>
    <n v="18900"/>
  </r>
  <r>
    <s v="M-144389"/>
    <s v="Atash Maziar "/>
    <x v="0"/>
    <s v="Australian"/>
    <x v="0"/>
    <n v="5"/>
    <n v="2"/>
    <n v="3"/>
    <n v="3"/>
    <n v="84"/>
    <n v="90"/>
    <n v="79"/>
    <n v="5400"/>
    <n v="8100"/>
    <n v="8100"/>
    <n v="21600"/>
  </r>
  <r>
    <s v="B-149681"/>
    <s v="Atoosa Mehrab "/>
    <x v="1"/>
    <s v="Filipino"/>
    <x v="0"/>
    <n v="7"/>
    <n v="1"/>
    <n v="3"/>
    <n v="2"/>
    <n v="80"/>
    <n v="86"/>
    <n v="75"/>
    <n v="2700"/>
    <n v="8100"/>
    <n v="5400"/>
    <n v="16200"/>
  </r>
  <r>
    <s v="B-143324"/>
    <s v="Aurang Mehrak "/>
    <x v="2"/>
    <s v="Filipino"/>
    <x v="1"/>
    <n v="8"/>
    <n v="4"/>
    <n v="3"/>
    <n v="4"/>
    <n v="65"/>
    <n v="70"/>
    <n v="61"/>
    <n v="10800"/>
    <n v="8100"/>
    <n v="10800"/>
    <n v="29700"/>
  </r>
  <r>
    <s v="M-144863"/>
    <s v="Ava Mehran "/>
    <x v="1"/>
    <s v="Filipino"/>
    <x v="0"/>
    <n v="7"/>
    <n v="5"/>
    <n v="4"/>
    <n v="3"/>
    <n v="53"/>
    <n v="57"/>
    <n v="50"/>
    <n v="13500"/>
    <n v="10800"/>
    <n v="8100"/>
    <n v="32400"/>
  </r>
  <r>
    <s v="M-141072"/>
    <s v="Avizeh Mehrang "/>
    <x v="1"/>
    <s v="Filipino"/>
    <x v="1"/>
    <n v="6"/>
    <n v="1"/>
    <n v="4"/>
    <n v="4"/>
    <n v="59"/>
    <n v="63"/>
    <n v="55"/>
    <n v="2700"/>
    <n v="10800"/>
    <n v="10800"/>
    <n v="24300"/>
  </r>
  <r>
    <s v="M-141894"/>
    <s v="Avizheh Mehrangiz "/>
    <x v="0"/>
    <m/>
    <x v="2"/>
    <n v="8"/>
    <n v="4"/>
    <n v="1"/>
    <n v="3"/>
    <n v="42"/>
    <n v="45"/>
    <n v="39"/>
    <n v="10800"/>
    <n v="2700"/>
    <n v="8100"/>
    <n v="21600"/>
  </r>
  <r>
    <s v="B-141382"/>
    <s v="Azad Mehrdad "/>
    <x v="0"/>
    <s v="Brazilian"/>
    <x v="2"/>
    <n v="10"/>
    <n v="5"/>
    <n v="4"/>
    <n v="5"/>
    <n v="76"/>
    <n v="81"/>
    <n v="71"/>
    <n v="13500"/>
    <n v="10800"/>
    <n v="13500"/>
    <n v="37800"/>
  </r>
  <r>
    <s v="B-147608"/>
    <s v="Azadeh Mehrnaz "/>
    <x v="1"/>
    <s v="Brazilian"/>
    <x v="1"/>
    <n v="7"/>
    <n v="2"/>
    <n v="1"/>
    <n v="4"/>
    <n v="50"/>
    <n v="54"/>
    <n v="47"/>
    <n v="5400"/>
    <n v="2700"/>
    <n v="10800"/>
    <n v="18900"/>
  </r>
  <r>
    <s v="M-149151"/>
    <s v="Azar Mehrnoosh "/>
    <x v="2"/>
    <s v="Pakistani"/>
    <x v="1"/>
    <n v="6"/>
    <n v="1"/>
    <n v="4"/>
    <n v="2"/>
    <n v="79"/>
    <n v="85"/>
    <n v="74"/>
    <n v="2700"/>
    <n v="10800"/>
    <n v="5400"/>
    <n v="18900"/>
  </r>
  <r>
    <s v="M-142285"/>
    <s v="Azarafrooz Mehry "/>
    <x v="1"/>
    <s v="Pakistani"/>
    <x v="1"/>
    <n v="5"/>
    <n v="3"/>
    <n v="1"/>
    <n v="2"/>
    <n v="47"/>
    <n v="50"/>
    <n v="44"/>
    <n v="8100"/>
    <n v="2700"/>
    <n v="5400"/>
    <n v="16200"/>
  </r>
  <r>
    <s v="M-144322"/>
    <s v="Azarakhsh Mehrzad "/>
    <x v="1"/>
    <s v="Hungarian"/>
    <x v="0"/>
    <n v="8"/>
    <n v="3"/>
    <n v="2"/>
    <n v="3"/>
    <n v="50"/>
    <n v="54"/>
    <n v="47"/>
    <n v="8100"/>
    <n v="5400"/>
    <n v="8100"/>
    <n v="21600"/>
  </r>
  <r>
    <s v="B-147902"/>
    <s v="Azargoon Meshia "/>
    <x v="0"/>
    <s v="Indian"/>
    <x v="1"/>
    <n v="8"/>
    <n v="4"/>
    <n v="4"/>
    <n v="3"/>
    <n v="79"/>
    <n v="85"/>
    <n v="74"/>
    <n v="10800"/>
    <n v="10800"/>
    <n v="8100"/>
    <n v="29700"/>
  </r>
  <r>
    <s v="B-144635"/>
    <s v="Azarnoush Milad "/>
    <x v="0"/>
    <s v="Indian"/>
    <x v="2"/>
    <n v="6"/>
    <n v="4"/>
    <n v="2"/>
    <n v="2"/>
    <n v="73"/>
    <n v="78"/>
    <n v="69"/>
    <n v="10800"/>
    <n v="5400"/>
    <n v="5400"/>
    <n v="21600"/>
  </r>
  <r>
    <s v="M-142162"/>
    <s v="Azin Mina "/>
    <x v="1"/>
    <s v="Indian"/>
    <x v="0"/>
    <n v="5"/>
    <n v="3"/>
    <n v="3"/>
    <n v="4"/>
    <n v="87"/>
    <n v="93"/>
    <n v="82"/>
    <n v="8100"/>
    <n v="8100"/>
    <n v="10800"/>
    <n v="27000"/>
  </r>
  <r>
    <s v="M-144539"/>
    <s v="Azita Minoo "/>
    <x v="2"/>
    <s v="Nepalese"/>
    <x v="0"/>
    <n v="7"/>
    <n v="2"/>
    <n v="4"/>
    <n v="2"/>
    <n v="77"/>
    <n v="82"/>
    <n v="72"/>
    <n v="5400"/>
    <n v="10800"/>
    <n v="5400"/>
    <n v="21600"/>
  </r>
  <r>
    <s v="M-147696"/>
    <s v="Babak Mitra "/>
    <x v="1"/>
    <s v="Nepalese"/>
    <x v="1"/>
    <n v="8"/>
    <n v="4"/>
    <n v="4"/>
    <n v="5"/>
    <n v="45"/>
    <n v="48"/>
    <n v="42"/>
    <n v="10800"/>
    <n v="10800"/>
    <n v="13500"/>
    <n v="35100"/>
  </r>
  <r>
    <s v="B-147593"/>
    <s v="Bahamin Mona "/>
    <x v="1"/>
    <s v="Thai"/>
    <x v="0"/>
    <n v="5"/>
    <n v="2"/>
    <n v="4"/>
    <n v="4"/>
    <n v="45"/>
    <n v="48"/>
    <n v="42"/>
    <n v="5400"/>
    <n v="10800"/>
    <n v="10800"/>
    <n v="27000"/>
  </r>
  <r>
    <s v="B-143393"/>
    <s v="Bahar Morvareed "/>
    <x v="0"/>
    <s v="Thai"/>
    <x v="1"/>
    <n v="8"/>
    <n v="5"/>
    <n v="1"/>
    <n v="4"/>
    <n v="70"/>
    <n v="75"/>
    <n v="66"/>
    <n v="13500"/>
    <n v="2700"/>
    <n v="10800"/>
    <n v="27000"/>
  </r>
  <r>
    <s v="M-142012"/>
    <s v="Baharak Mozhdeh "/>
    <x v="0"/>
    <s v="Thai"/>
    <x v="2"/>
    <n v="8"/>
    <n v="3"/>
    <n v="3"/>
    <n v="3"/>
    <n v="70"/>
    <n v="75"/>
    <n v="66"/>
    <n v="8100"/>
    <n v="8100"/>
    <n v="8100"/>
    <n v="24300"/>
  </r>
  <r>
    <s v="M-146127"/>
    <s v="Bahareh Mozhgan "/>
    <x v="1"/>
    <s v="South Korean"/>
    <x v="2"/>
    <n v="5"/>
    <n v="3"/>
    <n v="2"/>
    <n v="4"/>
    <n v="41"/>
    <n v="44"/>
    <n v="39"/>
    <n v="8100"/>
    <n v="5400"/>
    <n v="10800"/>
    <n v="24300"/>
  </r>
  <r>
    <s v="M-143675"/>
    <s v="Bahman Naghmeh "/>
    <x v="2"/>
    <s v="Vietnamese"/>
    <x v="1"/>
    <n v="7"/>
    <n v="3"/>
    <n v="1"/>
    <n v="3"/>
    <n v="55"/>
    <n v="59"/>
    <n v="52"/>
    <n v="8100"/>
    <n v="2700"/>
    <n v="8100"/>
    <n v="18900"/>
  </r>
  <r>
    <s v="B-148337"/>
    <s v="Bahram Nahal "/>
    <x v="1"/>
    <s v="Vietnamese"/>
    <x v="1"/>
    <n v="7"/>
    <n v="1"/>
    <n v="4"/>
    <n v="5"/>
    <n v="65"/>
    <n v="70"/>
    <n v="61"/>
    <n v="2700"/>
    <n v="10800"/>
    <n v="13500"/>
    <n v="27000"/>
  </r>
  <r>
    <s v="B-145114"/>
    <s v="Bamdad Naheed "/>
    <x v="1"/>
    <s v="Chinese"/>
    <x v="1"/>
    <n v="5"/>
    <n v="4"/>
    <n v="2"/>
    <n v="4"/>
    <n v="51"/>
    <n v="55"/>
    <n v="48"/>
    <n v="10800"/>
    <n v="5400"/>
    <n v="10800"/>
    <n v="27000"/>
  </r>
  <r>
    <s v="M-143885"/>
    <s v="Bameen Namdar "/>
    <x v="0"/>
    <s v="Australian"/>
    <x v="0"/>
    <n v="4"/>
    <n v="5"/>
    <n v="1"/>
    <n v="2"/>
    <n v="64"/>
    <n v="68"/>
    <n v="60"/>
    <n v="13500"/>
    <n v="2700"/>
    <n v="5400"/>
    <n v="21600"/>
  </r>
  <r>
    <s v="M-141336"/>
    <s v="Bamshad Namvar "/>
    <x v="0"/>
    <s v="Australian"/>
    <x v="1"/>
    <n v="8"/>
    <n v="4"/>
    <n v="3"/>
    <n v="2"/>
    <n v="61"/>
    <n v="65"/>
    <n v="57"/>
    <n v="10800"/>
    <n v="8100"/>
    <n v="5400"/>
    <n v="24300"/>
  </r>
  <r>
    <s v="M-148985"/>
    <s v="Banafsheh Nargess "/>
    <x v="1"/>
    <s v="Filipino"/>
    <x v="2"/>
    <n v="6"/>
    <n v="2"/>
    <n v="2"/>
    <n v="3"/>
    <n v="60"/>
    <n v="64"/>
    <n v="56"/>
    <n v="5400"/>
    <n v="5400"/>
    <n v="8100"/>
    <n v="18900"/>
  </r>
  <r>
    <s v="B-141263"/>
    <s v="Banou Nariman "/>
    <x v="2"/>
    <s v="Filipino"/>
    <x v="0"/>
    <n v="8"/>
    <n v="3"/>
    <n v="3"/>
    <n v="5"/>
    <n v="56"/>
    <n v="60"/>
    <n v="53"/>
    <n v="8100"/>
    <n v="8100"/>
    <n v="13500"/>
    <n v="29700"/>
  </r>
  <r>
    <s v="B-146002"/>
    <s v="Barbad Nasreen "/>
    <x v="1"/>
    <s v="Filipino"/>
    <x v="0"/>
    <n v="7"/>
    <n v="2"/>
    <n v="2"/>
    <n v="3"/>
    <n v="79"/>
    <n v="85"/>
    <n v="74"/>
    <n v="5400"/>
    <n v="5400"/>
    <n v="8100"/>
    <n v="18900"/>
  </r>
  <r>
    <s v="M-146178"/>
    <s v="Bardia Nastaran "/>
    <x v="1"/>
    <s v="Filipino"/>
    <x v="1"/>
    <n v="6"/>
    <n v="2"/>
    <n v="1"/>
    <n v="3"/>
    <n v="72"/>
    <n v="77"/>
    <n v="68"/>
    <n v="5400"/>
    <n v="2700"/>
    <n v="8100"/>
    <n v="16200"/>
  </r>
  <r>
    <s v="M-143159"/>
    <s v="Barsam Nava "/>
    <x v="0"/>
    <s v="Russian"/>
    <x v="0"/>
    <n v="5"/>
    <n v="1"/>
    <n v="4"/>
    <n v="2"/>
    <n v="77"/>
    <n v="82"/>
    <n v="72"/>
    <n v="2700"/>
    <n v="10800"/>
    <n v="5400"/>
    <n v="18900"/>
  </r>
  <r>
    <s v="M-140128"/>
    <s v="Barzin Navid "/>
    <x v="0"/>
    <s v="Brazilian"/>
    <x v="1"/>
    <n v="5"/>
    <n v="1"/>
    <n v="3"/>
    <n v="4"/>
    <n v="87"/>
    <n v="93"/>
    <n v="82"/>
    <n v="2700"/>
    <n v="8100"/>
    <n v="10800"/>
    <n v="21600"/>
  </r>
  <r>
    <s v="B-144525"/>
    <s v="Beeta Nazafarin "/>
    <x v="1"/>
    <s v="Brazilian"/>
    <x v="2"/>
    <n v="5"/>
    <n v="2"/>
    <n v="1"/>
    <n v="3"/>
    <n v="67"/>
    <n v="72"/>
    <n v="63"/>
    <n v="5400"/>
    <n v="2700"/>
    <n v="8100"/>
    <n v="16200"/>
  </r>
  <r>
    <s v="B-141348"/>
    <s v="Beh Ayin Nazanin "/>
    <x v="2"/>
    <s v="Pakistani"/>
    <x v="2"/>
    <n v="8"/>
    <n v="5"/>
    <n v="4"/>
    <n v="5"/>
    <n v="50"/>
    <n v="54"/>
    <n v="47"/>
    <n v="13500"/>
    <n v="10800"/>
    <n v="13500"/>
    <n v="37800"/>
  </r>
  <r>
    <s v="M-148402"/>
    <s v="Behbaha Nazgol "/>
    <x v="1"/>
    <s v="Pakistani"/>
    <x v="1"/>
    <n v="9"/>
    <n v="4"/>
    <n v="4"/>
    <n v="4"/>
    <n v="88"/>
    <n v="94"/>
    <n v="83"/>
    <n v="10800"/>
    <n v="10800"/>
    <n v="10800"/>
    <n v="32400"/>
  </r>
  <r>
    <s v="M-147137"/>
    <s v="Behbod Nazhin "/>
    <x v="1"/>
    <s v="Hungarian"/>
    <x v="1"/>
    <n v="5"/>
    <n v="3"/>
    <n v="1"/>
    <n v="5"/>
    <n v="57"/>
    <n v="61"/>
    <n v="54"/>
    <n v="8100"/>
    <n v="2700"/>
    <n v="13500"/>
    <n v="24300"/>
  </r>
  <r>
    <s v="M-143627"/>
    <s v="Behmanesh Nazilla "/>
    <x v="0"/>
    <s v="Indian"/>
    <x v="1"/>
    <n v="4"/>
    <n v="5"/>
    <n v="4"/>
    <n v="3"/>
    <n v="49"/>
    <n v="52"/>
    <n v="46"/>
    <n v="13500"/>
    <n v="10800"/>
    <n v="8100"/>
    <n v="32400"/>
  </r>
  <r>
    <s v="B-143852"/>
    <s v="Behnam Nazy "/>
    <x v="0"/>
    <s v="Indian"/>
    <x v="0"/>
    <n v="6"/>
    <n v="3"/>
    <n v="2"/>
    <n v="2"/>
    <n v="74"/>
    <n v="79"/>
    <n v="70"/>
    <n v="8100"/>
    <n v="5400"/>
    <n v="5400"/>
    <n v="18900"/>
  </r>
  <r>
    <s v="B-141667"/>
    <s v="Behnaz Neda "/>
    <x v="1"/>
    <s v="Indian"/>
    <x v="1"/>
    <n v="6"/>
    <n v="4"/>
    <n v="1"/>
    <n v="5"/>
    <n v="59"/>
    <n v="63"/>
    <n v="55"/>
    <n v="10800"/>
    <n v="2700"/>
    <n v="13500"/>
    <n v="27000"/>
  </r>
  <r>
    <s v="M-140641"/>
    <s v="Behnoud Negah "/>
    <x v="2"/>
    <s v="Nepalese"/>
    <x v="2"/>
    <n v="5"/>
    <n v="3"/>
    <n v="2"/>
    <n v="5"/>
    <n v="81"/>
    <n v="87"/>
    <n v="76"/>
    <n v="8100"/>
    <n v="5400"/>
    <n v="13500"/>
    <n v="27000"/>
  </r>
  <r>
    <s v="M-144533"/>
    <s v="Behrad Negar "/>
    <x v="1"/>
    <s v="Nepalese"/>
    <x v="0"/>
    <n v="5"/>
    <n v="3"/>
    <n v="3"/>
    <n v="5"/>
    <n v="77"/>
    <n v="82"/>
    <n v="72"/>
    <n v="8100"/>
    <n v="8100"/>
    <n v="13500"/>
    <n v="29700"/>
  </r>
  <r>
    <s v="M-141507"/>
    <s v="Behrang Negeen "/>
    <x v="1"/>
    <s v="Thai"/>
    <x v="0"/>
    <n v="7"/>
    <n v="2"/>
    <n v="1"/>
    <n v="4"/>
    <n v="76"/>
    <n v="81"/>
    <n v="71"/>
    <n v="5400"/>
    <n v="2700"/>
    <n v="10800"/>
    <n v="18900"/>
  </r>
  <r>
    <s v="B-141122"/>
    <s v="Behrokh Niki "/>
    <x v="0"/>
    <s v="Thai"/>
    <x v="1"/>
    <n v="6"/>
    <n v="2"/>
    <n v="2"/>
    <n v="3"/>
    <n v="61"/>
    <n v="65"/>
    <n v="57"/>
    <n v="5400"/>
    <n v="5400"/>
    <n v="8100"/>
    <n v="18900"/>
  </r>
  <r>
    <s v="B-145702"/>
    <s v="Behrouz Nikoo "/>
    <x v="0"/>
    <s v="Thai"/>
    <x v="0"/>
    <n v="7"/>
    <n v="3"/>
    <n v="1"/>
    <n v="2"/>
    <n v="61"/>
    <n v="65"/>
    <n v="57"/>
    <n v="8100"/>
    <n v="2700"/>
    <n v="5400"/>
    <n v="16200"/>
  </r>
  <r>
    <s v="M-144945"/>
    <s v="Behzad Niloufar "/>
    <x v="1"/>
    <s v="South Korean"/>
    <x v="1"/>
    <n v="5"/>
    <n v="5"/>
    <n v="3"/>
    <n v="4"/>
    <n v="50"/>
    <n v="54"/>
    <n v="47"/>
    <n v="13500"/>
    <n v="8100"/>
    <n v="10800"/>
    <n v="32400"/>
  </r>
  <r>
    <s v="M-148001"/>
    <s v="Bizhan Nima "/>
    <x v="2"/>
    <s v="Vietnamese"/>
    <x v="2"/>
    <n v="3"/>
    <n v="1"/>
    <n v="1"/>
    <n v="5"/>
    <n v="52"/>
    <n v="56"/>
    <n v="49"/>
    <n v="2700"/>
    <n v="2700"/>
    <n v="13500"/>
    <n v="18900"/>
  </r>
  <r>
    <s v="M-149277"/>
    <s v="Bolour Niyoosha "/>
    <x v="1"/>
    <s v="Vietnamese"/>
    <x v="2"/>
    <n v="7"/>
    <n v="5"/>
    <n v="2"/>
    <n v="5"/>
    <n v="54"/>
    <n v="58"/>
    <n v="51"/>
    <n v="13500"/>
    <n v="5400"/>
    <n v="13500"/>
    <n v="32400"/>
  </r>
  <r>
    <s v="B-148373"/>
    <s v="Borna Nouri "/>
    <x v="1"/>
    <s v="Chinese"/>
    <x v="1"/>
    <n v="9"/>
    <n v="5"/>
    <n v="1"/>
    <n v="5"/>
    <n v="52"/>
    <n v="56"/>
    <n v="49"/>
    <n v="13500"/>
    <n v="2700"/>
    <n v="13500"/>
    <n v="29700"/>
  </r>
  <r>
    <s v="B-146239"/>
    <s v="Borzoo Noushafarin "/>
    <x v="0"/>
    <s v="Australian"/>
    <x v="1"/>
    <n v="5"/>
    <n v="3"/>
    <n v="4"/>
    <n v="3"/>
    <n v="76"/>
    <n v="81"/>
    <n v="71"/>
    <n v="8100"/>
    <n v="10800"/>
    <n v="8100"/>
    <n v="27000"/>
  </r>
  <r>
    <s v="M-142442"/>
    <s v="Boubak Noushin "/>
    <x v="0"/>
    <s v="Australian"/>
    <x v="1"/>
    <n v="7"/>
    <n v="2"/>
    <n v="2"/>
    <n v="5"/>
    <n v="51"/>
    <n v="55"/>
    <n v="48"/>
    <n v="5400"/>
    <n v="5400"/>
    <n v="13500"/>
    <n v="24300"/>
  </r>
  <r>
    <s v="M-146928"/>
    <s v="Bousseh Noushzad "/>
    <x v="1"/>
    <s v="Filipino"/>
    <x v="0"/>
    <n v="4"/>
    <n v="1"/>
    <n v="4"/>
    <n v="2"/>
    <n v="74"/>
    <n v="79"/>
    <n v="70"/>
    <n v="2700"/>
    <n v="10800"/>
    <n v="5400"/>
    <n v="18900"/>
  </r>
  <r>
    <s v="M-140415"/>
    <s v="Bozorgmehr Omid "/>
    <x v="2"/>
    <s v="Filipino"/>
    <x v="1"/>
    <n v="4"/>
    <n v="3"/>
    <n v="4"/>
    <n v="3"/>
    <n v="51"/>
    <n v="55"/>
    <n v="48"/>
    <n v="8100"/>
    <n v="10800"/>
    <n v="8100"/>
    <n v="27000"/>
  </r>
  <r>
    <s v="B-140712"/>
    <s v="Chalipa Oranous "/>
    <x v="1"/>
    <s v="Filipino"/>
    <x v="2"/>
    <n v="6"/>
    <n v="4"/>
    <n v="4"/>
    <n v="5"/>
    <n v="87"/>
    <n v="93"/>
    <n v="82"/>
    <n v="10800"/>
    <n v="10800"/>
    <n v="13500"/>
    <n v="35100"/>
  </r>
  <r>
    <s v="B-147504"/>
    <s v="Cirrus Orkideh "/>
    <x v="1"/>
    <s v="Filipino"/>
    <x v="0"/>
    <n v="6"/>
    <n v="5"/>
    <n v="3"/>
    <n v="5"/>
    <n v="75"/>
    <n v="80"/>
    <n v="71"/>
    <n v="13500"/>
    <n v="8100"/>
    <n v="13500"/>
    <n v="35100"/>
  </r>
  <r>
    <s v="M-149599"/>
    <s v="Dadbeh Padideh "/>
    <x v="0"/>
    <s v="Russian"/>
    <x v="0"/>
    <n v="7"/>
    <n v="4"/>
    <n v="4"/>
    <n v="2"/>
    <n v="89"/>
    <n v="95"/>
    <n v="84"/>
    <n v="10800"/>
    <n v="10800"/>
    <n v="5400"/>
    <n v="27000"/>
  </r>
  <r>
    <s v="M-148348"/>
    <s v="Danush Pahlbod "/>
    <x v="0"/>
    <s v="Brazilian"/>
    <x v="1"/>
    <n v="7"/>
    <n v="4"/>
    <n v="1"/>
    <n v="2"/>
    <n v="46"/>
    <n v="49"/>
    <n v="43"/>
    <n v="10800"/>
    <n v="2700"/>
    <n v="5400"/>
    <n v="18900"/>
  </r>
  <r>
    <s v="M-149068"/>
    <s v="Dara Parand "/>
    <x v="1"/>
    <s v="Brazilian"/>
    <x v="0"/>
    <n v="5"/>
    <n v="5"/>
    <n v="4"/>
    <n v="5"/>
    <n v="79"/>
    <n v="85"/>
    <n v="74"/>
    <n v="13500"/>
    <n v="10800"/>
    <n v="13500"/>
    <n v="37800"/>
  </r>
  <r>
    <s v="B-146232"/>
    <s v="Darab Parastoo "/>
    <x v="2"/>
    <s v="Pakistani"/>
    <x v="1"/>
    <n v="7"/>
    <n v="4"/>
    <n v="4"/>
    <n v="5"/>
    <n v="81"/>
    <n v="87"/>
    <n v="76"/>
    <n v="10800"/>
    <n v="10800"/>
    <n v="13500"/>
    <n v="35100"/>
  </r>
  <r>
    <s v="B-145642"/>
    <s v="Dariush Paree "/>
    <x v="1"/>
    <s v="Pakistani"/>
    <x v="2"/>
    <n v="8"/>
    <n v="2"/>
    <n v="3"/>
    <n v="4"/>
    <n v="53"/>
    <n v="57"/>
    <n v="50"/>
    <n v="5400"/>
    <n v="8100"/>
    <n v="10800"/>
    <n v="24300"/>
  </r>
  <r>
    <s v="M-143818"/>
    <s v="Darya Pareechehr "/>
    <x v="1"/>
    <s v="Hungarian"/>
    <x v="2"/>
    <n v="7"/>
    <n v="3"/>
    <n v="1"/>
    <n v="4"/>
    <n v="73"/>
    <n v="78"/>
    <n v="69"/>
    <n v="8100"/>
    <n v="2700"/>
    <n v="10800"/>
    <n v="21600"/>
  </r>
  <r>
    <s v="M-141418"/>
    <s v="Deena Pareerou "/>
    <x v="0"/>
    <s v="Indian"/>
    <x v="1"/>
    <n v="10"/>
    <n v="1"/>
    <n v="1"/>
    <n v="5"/>
    <n v="55"/>
    <n v="59"/>
    <n v="52"/>
    <n v="2700"/>
    <n v="2700"/>
    <n v="13500"/>
    <n v="18900"/>
  </r>
  <r>
    <s v="M-146142"/>
    <s v="Delaram Pareesa "/>
    <x v="0"/>
    <s v="Indian"/>
    <x v="1"/>
    <n v="5"/>
    <n v="4"/>
    <n v="1"/>
    <n v="2"/>
    <n v="52"/>
    <n v="56"/>
    <n v="49"/>
    <n v="10800"/>
    <n v="2700"/>
    <n v="5400"/>
    <n v="18900"/>
  </r>
  <r>
    <s v="B-140527"/>
    <s v="Delbar Pareevash "/>
    <x v="1"/>
    <s v="Indian"/>
    <x v="1"/>
    <n v="5"/>
    <n v="2"/>
    <n v="2"/>
    <n v="3"/>
    <n v="58"/>
    <n v="62"/>
    <n v="55"/>
    <n v="5400"/>
    <n v="5400"/>
    <n v="8100"/>
    <n v="18900"/>
  </r>
  <r>
    <s v="B-142705"/>
    <s v="Delkash Pareeya "/>
    <x v="2"/>
    <s v="Nepalese"/>
    <x v="0"/>
    <n v="8"/>
    <n v="1"/>
    <n v="4"/>
    <n v="2"/>
    <n v="67"/>
    <n v="72"/>
    <n v="63"/>
    <n v="2700"/>
    <n v="10800"/>
    <n v="5400"/>
    <n v="18900"/>
  </r>
  <r>
    <s v="M-142441"/>
    <s v="Dokht Parham "/>
    <x v="1"/>
    <s v="Nepalese"/>
    <x v="1"/>
    <n v="5"/>
    <n v="4"/>
    <n v="1"/>
    <n v="3"/>
    <n v="60"/>
    <n v="64"/>
    <n v="56"/>
    <n v="10800"/>
    <n v="2700"/>
    <n v="8100"/>
    <n v="21600"/>
  </r>
  <r>
    <s v="M-140393"/>
    <s v="Donya Parizad "/>
    <x v="1"/>
    <s v="Thai"/>
    <x v="2"/>
    <n v="5"/>
    <n v="3"/>
    <n v="2"/>
    <n v="5"/>
    <n v="44"/>
    <n v="47"/>
    <n v="41"/>
    <n v="8100"/>
    <n v="5400"/>
    <n v="13500"/>
    <n v="27000"/>
  </r>
  <r>
    <s v="M-147058"/>
    <s v="Dorri Parsa "/>
    <x v="0"/>
    <s v="Thai"/>
    <x v="0"/>
    <n v="6"/>
    <n v="4"/>
    <n v="2"/>
    <n v="3"/>
    <n v="60"/>
    <n v="64"/>
    <n v="56"/>
    <n v="10800"/>
    <n v="5400"/>
    <n v="8100"/>
    <n v="24300"/>
  </r>
  <r>
    <s v="B-147566"/>
    <s v="Elnaz Parshan "/>
    <x v="0"/>
    <s v="Thai"/>
    <x v="0"/>
    <n v="8"/>
    <n v="2"/>
    <n v="2"/>
    <n v="3"/>
    <n v="54"/>
    <n v="58"/>
    <n v="51"/>
    <n v="5400"/>
    <n v="5400"/>
    <n v="8100"/>
    <n v="18900"/>
  </r>
  <r>
    <s v="B-145868"/>
    <s v="Emad  Parto "/>
    <x v="1"/>
    <s v="South Korean"/>
    <x v="1"/>
    <n v="7"/>
    <n v="2"/>
    <n v="1"/>
    <n v="4"/>
    <n v="77"/>
    <n v="82"/>
    <n v="72"/>
    <n v="5400"/>
    <n v="2700"/>
    <n v="10800"/>
    <n v="18900"/>
  </r>
  <r>
    <s v="M-143294"/>
    <s v="Esfandyar Parvaneh "/>
    <x v="2"/>
    <s v="Vietnamese"/>
    <x v="0"/>
    <n v="7"/>
    <n v="4"/>
    <n v="3"/>
    <n v="2"/>
    <n v="88"/>
    <n v="94"/>
    <n v="83"/>
    <n v="10800"/>
    <n v="8100"/>
    <n v="5400"/>
    <n v="24300"/>
  </r>
  <r>
    <s v="M-147302"/>
    <s v="Farahnaz Parvin "/>
    <x v="1"/>
    <s v="Vietnamese"/>
    <x v="1"/>
    <n v="8"/>
    <n v="3"/>
    <n v="1"/>
    <n v="3"/>
    <n v="84"/>
    <n v="90"/>
    <n v="79"/>
    <n v="8100"/>
    <n v="2700"/>
    <n v="8100"/>
    <n v="18900"/>
  </r>
  <r>
    <s v="M-142403"/>
    <s v="Faramarz Parviz "/>
    <x v="1"/>
    <s v="Chinese"/>
    <x v="2"/>
    <n v="4"/>
    <n v="2"/>
    <n v="4"/>
    <n v="2"/>
    <n v="82"/>
    <n v="88"/>
    <n v="77"/>
    <n v="5400"/>
    <n v="10800"/>
    <n v="5400"/>
    <n v="21600"/>
  </r>
  <r>
    <s v="B-143107"/>
    <s v="Faranak Pasha "/>
    <x v="0"/>
    <s v="Australian"/>
    <x v="2"/>
    <n v="6"/>
    <n v="5"/>
    <n v="2"/>
    <n v="3"/>
    <n v="70"/>
    <n v="75"/>
    <n v="66"/>
    <n v="13500"/>
    <n v="5400"/>
    <n v="8100"/>
    <n v="27000"/>
  </r>
  <r>
    <s v="B-147782"/>
    <s v="Farangis Payam "/>
    <x v="0"/>
    <s v="Australian"/>
    <x v="1"/>
    <n v="7"/>
    <n v="5"/>
    <n v="2"/>
    <n v="3"/>
    <n v="69"/>
    <n v="74"/>
    <n v="65"/>
    <n v="13500"/>
    <n v="5400"/>
    <n v="8100"/>
    <n v="27000"/>
  </r>
  <r>
    <s v="M-149949"/>
    <s v="Faraz Pegah "/>
    <x v="1"/>
    <s v="Filipino"/>
    <x v="1"/>
    <n v="6"/>
    <n v="2"/>
    <n v="3"/>
    <n v="2"/>
    <n v="46"/>
    <n v="49"/>
    <n v="43"/>
    <n v="5400"/>
    <n v="8100"/>
    <n v="5400"/>
    <n v="18900"/>
  </r>
  <r>
    <s v="M-147627"/>
    <s v="Farbod Peyman "/>
    <x v="2"/>
    <s v="Filipino"/>
    <x v="1"/>
    <n v="5"/>
    <n v="5"/>
    <n v="3"/>
    <n v="4"/>
    <n v="68"/>
    <n v="73"/>
    <n v="64"/>
    <n v="13500"/>
    <n v="8100"/>
    <n v="10800"/>
    <n v="32400"/>
  </r>
  <r>
    <s v="M-149994"/>
    <s v="Fardad Peymaneh "/>
    <x v="1"/>
    <s v="Filipino"/>
    <x v="0"/>
    <n v="5"/>
    <n v="4"/>
    <n v="4"/>
    <n v="3"/>
    <n v="53"/>
    <n v="57"/>
    <n v="50"/>
    <n v="10800"/>
    <n v="10800"/>
    <n v="8100"/>
    <n v="29700"/>
  </r>
  <r>
    <s v="B-142256"/>
    <s v="Fardin Peyvand "/>
    <x v="1"/>
    <s v="Filipino"/>
    <x v="1"/>
    <n v="5"/>
    <n v="5"/>
    <n v="1"/>
    <n v="4"/>
    <n v="41"/>
    <n v="44"/>
    <n v="39"/>
    <n v="13500"/>
    <n v="2700"/>
    <n v="10800"/>
    <n v="27000"/>
  </r>
  <r>
    <s v="B-145836"/>
    <s v="Farhad Pezhman "/>
    <x v="0"/>
    <s v="Russian"/>
    <x v="2"/>
    <n v="6"/>
    <n v="3"/>
    <n v="3"/>
    <n v="5"/>
    <n v="43"/>
    <n v="46"/>
    <n v="40"/>
    <n v="8100"/>
    <n v="8100"/>
    <n v="13500"/>
    <n v="29700"/>
  </r>
  <r>
    <s v="M-140495"/>
    <s v="Farhang Pirooz "/>
    <x v="0"/>
    <s v="Brazilian"/>
    <x v="0"/>
    <n v="7"/>
    <n v="1"/>
    <n v="4"/>
    <n v="5"/>
    <n v="79"/>
    <n v="85"/>
    <n v="74"/>
    <n v="2700"/>
    <n v="10800"/>
    <n v="13500"/>
    <n v="27000"/>
  </r>
  <r>
    <s v="M-142906"/>
    <s v="Farhoud Piroozan "/>
    <x v="1"/>
    <s v="Brazilian"/>
    <x v="0"/>
    <n v="6"/>
    <n v="1"/>
    <n v="1"/>
    <n v="5"/>
    <n v="66"/>
    <n v="71"/>
    <n v="62"/>
    <n v="2700"/>
    <n v="2700"/>
    <n v="13500"/>
    <n v="18900"/>
  </r>
  <r>
    <s v="M-140202"/>
    <s v="Fariba Pishi "/>
    <x v="2"/>
    <s v="Pakistani"/>
    <x v="1"/>
    <n v="8"/>
    <n v="3"/>
    <n v="4"/>
    <n v="4"/>
    <n v="89"/>
    <n v="95"/>
    <n v="84"/>
    <n v="8100"/>
    <n v="10800"/>
    <n v="10800"/>
    <n v="29700"/>
  </r>
  <r>
    <s v="B-142147"/>
    <s v="Fariborz Poulad "/>
    <x v="1"/>
    <s v="Pakistani"/>
    <x v="0"/>
    <n v="9"/>
    <n v="3"/>
    <n v="4"/>
    <n v="5"/>
    <n v="76"/>
    <n v="81"/>
    <n v="71"/>
    <n v="8100"/>
    <n v="10800"/>
    <n v="13500"/>
    <n v="32400"/>
  </r>
  <r>
    <s v="B-143948"/>
    <s v="Farid Pouneh "/>
    <x v="1"/>
    <s v="Hungarian"/>
    <x v="1"/>
    <n v="7"/>
    <n v="4"/>
    <n v="3"/>
    <n v="4"/>
    <n v="85"/>
    <n v="91"/>
    <n v="80"/>
    <n v="10800"/>
    <n v="8100"/>
    <n v="10800"/>
    <n v="29700"/>
  </r>
  <r>
    <s v="M-149509"/>
    <s v="Farideh Poupak "/>
    <x v="0"/>
    <s v="Indian"/>
    <x v="2"/>
    <n v="4"/>
    <n v="2"/>
    <n v="4"/>
    <n v="2"/>
    <n v="50"/>
    <n v="54"/>
    <n v="47"/>
    <n v="5400"/>
    <n v="10800"/>
    <n v="5400"/>
    <n v="21600"/>
  </r>
  <r>
    <s v="M-144929"/>
    <s v="Farjad Pouran "/>
    <x v="0"/>
    <s v="Indian"/>
    <x v="2"/>
    <n v="7"/>
    <n v="5"/>
    <n v="4"/>
    <n v="2"/>
    <n v="87"/>
    <n v="93"/>
    <n v="82"/>
    <n v="13500"/>
    <n v="10800"/>
    <n v="5400"/>
    <n v="29700"/>
  </r>
  <r>
    <s v="M-142416"/>
    <s v="Farkhondeh Pouri "/>
    <x v="1"/>
    <s v="Indian"/>
    <x v="1"/>
    <n v="4"/>
    <n v="3"/>
    <n v="4"/>
    <n v="5"/>
    <n v="47"/>
    <n v="50"/>
    <n v="44"/>
    <n v="8100"/>
    <n v="10800"/>
    <n v="13500"/>
    <n v="32400"/>
  </r>
  <r>
    <s v="B-145596"/>
    <s v="Farnaz Pouriya "/>
    <x v="2"/>
    <s v="Nepalese"/>
    <x v="1"/>
    <n v="7"/>
    <n v="1"/>
    <n v="3"/>
    <n v="3"/>
    <n v="81"/>
    <n v="87"/>
    <n v="76"/>
    <n v="2700"/>
    <n v="8100"/>
    <n v="8100"/>
    <n v="18900"/>
  </r>
  <r>
    <s v="B-148633"/>
    <s v="Farrin Pouya "/>
    <x v="1"/>
    <s v="Nepalese"/>
    <x v="1"/>
    <n v="6"/>
    <n v="5"/>
    <n v="1"/>
    <n v="3"/>
    <n v="88"/>
    <n v="94"/>
    <n v="83"/>
    <n v="13500"/>
    <n v="2700"/>
    <n v="8100"/>
    <n v="24300"/>
  </r>
  <r>
    <s v="M-143536"/>
    <s v="Farrokh Puzhman "/>
    <x v="1"/>
    <s v="Thai"/>
    <x v="0"/>
    <n v="7"/>
    <n v="5"/>
    <n v="2"/>
    <n v="2"/>
    <n v="48"/>
    <n v="51"/>
    <n v="45"/>
    <n v="13500"/>
    <n v="5400"/>
    <n v="5400"/>
    <n v="24300"/>
  </r>
  <r>
    <s v="M-142058"/>
    <s v="Farrokhzad Raha "/>
    <x v="0"/>
    <s v="Thai"/>
    <x v="1"/>
    <n v="4"/>
    <n v="4"/>
    <n v="3"/>
    <n v="2"/>
    <n v="70"/>
    <n v="75"/>
    <n v="66"/>
    <n v="10800"/>
    <n v="8100"/>
    <n v="5400"/>
    <n v="24300"/>
  </r>
  <r>
    <s v="M-142712"/>
    <s v="Farshad Rakhshan "/>
    <x v="0"/>
    <s v="Thai"/>
    <x v="2"/>
    <n v="6"/>
    <n v="2"/>
    <n v="3"/>
    <n v="5"/>
    <n v="46"/>
    <n v="49"/>
    <n v="43"/>
    <n v="5400"/>
    <n v="8100"/>
    <n v="13500"/>
    <n v="27000"/>
  </r>
  <r>
    <s v="B-142067"/>
    <s v="Farshid Rambod "/>
    <x v="1"/>
    <s v="South Korean"/>
    <x v="0"/>
    <n v="7"/>
    <n v="2"/>
    <n v="4"/>
    <n v="2"/>
    <n v="57"/>
    <n v="61"/>
    <n v="54"/>
    <n v="5400"/>
    <n v="10800"/>
    <n v="5400"/>
    <n v="21600"/>
  </r>
  <r>
    <s v="B-145341"/>
    <s v="Farzad Ramesh "/>
    <x v="2"/>
    <s v="Vietnamese"/>
    <x v="0"/>
    <n v="7"/>
    <n v="5"/>
    <n v="1"/>
    <n v="4"/>
    <n v="75"/>
    <n v="80"/>
    <n v="71"/>
    <n v="13500"/>
    <n v="2700"/>
    <n v="10800"/>
    <n v="27000"/>
  </r>
  <r>
    <s v="M-140452"/>
    <s v="Farzan Ramtin "/>
    <x v="1"/>
    <s v="Vietnamese"/>
    <x v="1"/>
    <n v="4"/>
    <n v="4"/>
    <n v="2"/>
    <n v="5"/>
    <n v="51"/>
    <n v="55"/>
    <n v="48"/>
    <n v="10800"/>
    <n v="5400"/>
    <n v="13500"/>
    <n v="29700"/>
  </r>
  <r>
    <s v="M-141599"/>
    <s v="Farzaneh Rasa "/>
    <x v="1"/>
    <s v="Chinese"/>
    <x v="0"/>
    <n v="8"/>
    <n v="1"/>
    <n v="1"/>
    <n v="2"/>
    <n v="56"/>
    <n v="60"/>
    <n v="53"/>
    <n v="2700"/>
    <n v="2700"/>
    <n v="5400"/>
    <n v="10800"/>
  </r>
  <r>
    <s v="B-146253"/>
    <s v="Farzin Ravan "/>
    <x v="0"/>
    <s v="Australian"/>
    <x v="1"/>
    <n v="4"/>
    <n v="4"/>
    <n v="2"/>
    <n v="2"/>
    <n v="81"/>
    <n v="87"/>
    <n v="76"/>
    <n v="10800"/>
    <n v="5400"/>
    <n v="5400"/>
    <n v="21600"/>
  </r>
  <r>
    <s v="B-148618"/>
    <s v="Ferdows Rima "/>
    <x v="0"/>
    <s v="Australian"/>
    <x v="2"/>
    <n v="5"/>
    <n v="5"/>
    <n v="4"/>
    <n v="5"/>
    <n v="60"/>
    <n v="64"/>
    <n v="56"/>
    <n v="13500"/>
    <n v="10800"/>
    <n v="13500"/>
    <n v="37800"/>
  </r>
  <r>
    <s v="M-145141"/>
    <s v="Fereshteh Roozbeh "/>
    <x v="1"/>
    <s v="Filipino"/>
    <x v="2"/>
    <n v="7"/>
    <n v="2"/>
    <n v="4"/>
    <n v="3"/>
    <n v="49"/>
    <n v="52"/>
    <n v="46"/>
    <n v="5400"/>
    <n v="10800"/>
    <n v="8100"/>
    <n v="24300"/>
  </r>
  <r>
    <s v="M-142967"/>
    <s v="Fereydoon Roshanak "/>
    <x v="2"/>
    <s v="Filipino"/>
    <x v="1"/>
    <n v="4"/>
    <n v="3"/>
    <n v="4"/>
    <n v="4"/>
    <n v="57"/>
    <n v="61"/>
    <n v="54"/>
    <n v="8100"/>
    <n v="10800"/>
    <n v="10800"/>
    <n v="29700"/>
  </r>
  <r>
    <s v="M-148168"/>
    <s v="Fila Rostam "/>
    <x v="1"/>
    <s v="Filipino"/>
    <x v="1"/>
    <n v="6"/>
    <n v="3"/>
    <n v="4"/>
    <n v="3"/>
    <n v="67"/>
    <n v="72"/>
    <n v="63"/>
    <n v="8100"/>
    <n v="10800"/>
    <n v="8100"/>
    <n v="27000"/>
  </r>
  <r>
    <s v="B-142381"/>
    <s v="Firouz Roudabeh "/>
    <x v="1"/>
    <s v="Filipino"/>
    <x v="1"/>
    <n v="4"/>
    <n v="2"/>
    <n v="2"/>
    <n v="4"/>
    <n v="65"/>
    <n v="70"/>
    <n v="61"/>
    <n v="5400"/>
    <n v="5400"/>
    <n v="10800"/>
    <n v="21600"/>
  </r>
  <r>
    <s v="B-149377"/>
    <s v="Firouzeh Roksana "/>
    <x v="0"/>
    <s v="Russian"/>
    <x v="0"/>
    <n v="7"/>
    <n v="1"/>
    <n v="4"/>
    <n v="3"/>
    <n v="71"/>
    <n v="76"/>
    <n v="67"/>
    <n v="2700"/>
    <n v="10800"/>
    <n v="8100"/>
    <n v="21600"/>
  </r>
  <r>
    <s v="M-144899"/>
    <s v="Fojan Sadaf "/>
    <x v="0"/>
    <s v="Brazilian"/>
    <x v="1"/>
    <n v="6"/>
    <n v="5"/>
    <n v="2"/>
    <n v="3"/>
    <n v="70"/>
    <n v="75"/>
    <n v="66"/>
    <n v="13500"/>
    <n v="5400"/>
    <n v="8100"/>
    <n v="27000"/>
  </r>
  <r>
    <s v="M-146669"/>
    <s v="Foroohar Saghar "/>
    <x v="1"/>
    <s v="Brazilian"/>
    <x v="2"/>
    <n v="5"/>
    <n v="2"/>
    <n v="2"/>
    <n v="3"/>
    <n v="77"/>
    <n v="82"/>
    <n v="72"/>
    <n v="5400"/>
    <n v="5400"/>
    <n v="8100"/>
    <n v="18900"/>
  </r>
  <r>
    <s v="M-141684"/>
    <s v="Foroud Sahba "/>
    <x v="2"/>
    <s v="Pakistani"/>
    <x v="0"/>
    <n v="5"/>
    <n v="5"/>
    <n v="1"/>
    <n v="3"/>
    <n v="76"/>
    <n v="81"/>
    <n v="71"/>
    <n v="13500"/>
    <n v="2700"/>
    <n v="8100"/>
    <n v="24300"/>
  </r>
  <r>
    <s v="B-147253"/>
    <s v="Forough Salar "/>
    <x v="1"/>
    <s v="Pakistani"/>
    <x v="0"/>
    <n v="8"/>
    <n v="4"/>
    <n v="1"/>
    <n v="2"/>
    <n v="74"/>
    <n v="79"/>
    <n v="70"/>
    <n v="10800"/>
    <n v="2700"/>
    <n v="5400"/>
    <n v="18900"/>
  </r>
  <r>
    <s v="B-141042"/>
    <s v="Forouzan Salomeh "/>
    <x v="1"/>
    <s v="Hungarian"/>
    <x v="1"/>
    <n v="5"/>
    <n v="4"/>
    <n v="3"/>
    <n v="5"/>
    <n v="67"/>
    <n v="72"/>
    <n v="63"/>
    <n v="10800"/>
    <n v="8100"/>
    <n v="13500"/>
    <n v="32400"/>
  </r>
  <r>
    <s v="M-145566"/>
    <s v="Forouzandeh Sam "/>
    <x v="0"/>
    <s v="Indian"/>
    <x v="0"/>
    <n v="7"/>
    <n v="3"/>
    <n v="4"/>
    <n v="2"/>
    <n v="81"/>
    <n v="87"/>
    <n v="76"/>
    <n v="8100"/>
    <n v="10800"/>
    <n v="5400"/>
    <n v="24300"/>
  </r>
  <r>
    <s v="M-149554"/>
    <s v="Gelareh Saman "/>
    <x v="0"/>
    <s v="Indian"/>
    <x v="1"/>
    <n v="7"/>
    <n v="4"/>
    <n v="3"/>
    <n v="3"/>
    <n v="86"/>
    <n v="92"/>
    <n v="81"/>
    <n v="10800"/>
    <n v="8100"/>
    <n v="8100"/>
    <n v="27000"/>
  </r>
  <r>
    <s v="M-140506"/>
    <s v="Ghamzeh Sami "/>
    <x v="1"/>
    <s v="Indian"/>
    <x v="2"/>
    <n v="7"/>
    <n v="1"/>
    <n v="4"/>
    <n v="2"/>
    <n v="50"/>
    <n v="54"/>
    <n v="47"/>
    <n v="2700"/>
    <n v="10800"/>
    <n v="5400"/>
    <n v="18900"/>
  </r>
  <r>
    <s v="B-143676"/>
    <s v="Ghassedak Samila "/>
    <x v="2"/>
    <s v="Nepalese"/>
    <x v="2"/>
    <n v="4"/>
    <n v="3"/>
    <n v="1"/>
    <n v="4"/>
    <n v="67"/>
    <n v="72"/>
    <n v="63"/>
    <n v="8100"/>
    <n v="2700"/>
    <n v="10800"/>
    <n v="21600"/>
  </r>
  <r>
    <s v="B-148728"/>
    <s v="Ghazal Samira "/>
    <x v="1"/>
    <s v="Nepalese"/>
    <x v="1"/>
    <n v="8"/>
    <n v="5"/>
    <n v="2"/>
    <n v="5"/>
    <n v="53"/>
    <n v="57"/>
    <n v="50"/>
    <n v="13500"/>
    <n v="5400"/>
    <n v="13500"/>
    <n v="32400"/>
  </r>
  <r>
    <s v="M-140807"/>
    <s v="Ghazaleh Sana "/>
    <x v="1"/>
    <s v="Thai"/>
    <x v="1"/>
    <n v="6"/>
    <n v="3"/>
    <n v="1"/>
    <n v="3"/>
    <n v="75"/>
    <n v="80"/>
    <n v="71"/>
    <n v="8100"/>
    <n v="2700"/>
    <n v="8100"/>
    <n v="18900"/>
  </r>
  <r>
    <s v="M-144541"/>
    <s v="Ghobad Sanaz "/>
    <x v="0"/>
    <s v="Thai"/>
    <x v="1"/>
    <n v="6"/>
    <n v="3"/>
    <n v="3"/>
    <n v="2"/>
    <n v="56"/>
    <n v="60"/>
    <n v="53"/>
    <n v="8100"/>
    <n v="8100"/>
    <n v="5400"/>
    <n v="21600"/>
  </r>
  <r>
    <s v="M-145416"/>
    <s v="Ghobad Sanjar "/>
    <x v="0"/>
    <s v="Thai"/>
    <x v="0"/>
    <n v="7"/>
    <n v="2"/>
    <n v="3"/>
    <n v="5"/>
    <n v="68"/>
    <n v="73"/>
    <n v="64"/>
    <n v="5400"/>
    <n v="8100"/>
    <n v="13500"/>
    <n v="27000"/>
  </r>
  <r>
    <s v="B-145383"/>
    <s v="Ghodsi Sara "/>
    <x v="1"/>
    <s v="South Korean"/>
    <x v="1"/>
    <n v="7"/>
    <n v="2"/>
    <n v="4"/>
    <n v="3"/>
    <n v="42"/>
    <n v="45"/>
    <n v="39"/>
    <n v="5400"/>
    <n v="10800"/>
    <n v="8100"/>
    <n v="24300"/>
  </r>
  <r>
    <s v="B-143191"/>
    <s v="Ghoncheh Sarvenaz "/>
    <x v="2"/>
    <s v="Vietnamese"/>
    <x v="2"/>
    <n v="5"/>
    <n v="2"/>
    <n v="2"/>
    <n v="4"/>
    <n v="59"/>
    <n v="63"/>
    <n v="55"/>
    <n v="5400"/>
    <n v="5400"/>
    <n v="10800"/>
    <n v="21600"/>
  </r>
  <r>
    <s v="M-141762"/>
    <s v="Gisou Sasan "/>
    <x v="1"/>
    <s v="Vietnamese"/>
    <x v="0"/>
    <n v="6"/>
    <n v="1"/>
    <n v="2"/>
    <n v="5"/>
    <n v="41"/>
    <n v="44"/>
    <n v="39"/>
    <n v="2700"/>
    <n v="5400"/>
    <n v="13500"/>
    <n v="21600"/>
  </r>
  <r>
    <s v="M-140846"/>
    <s v="Gita Sayeh "/>
    <x v="1"/>
    <s v="Chinese"/>
    <x v="0"/>
    <n v="7"/>
    <n v="5"/>
    <n v="2"/>
    <n v="4"/>
    <n v="85"/>
    <n v="91"/>
    <n v="80"/>
    <n v="13500"/>
    <n v="5400"/>
    <n v="10800"/>
    <n v="29700"/>
  </r>
  <r>
    <s v="M-144964"/>
    <s v="Giti Seema "/>
    <x v="0"/>
    <s v="Australian"/>
    <x v="1"/>
    <n v="5"/>
    <n v="5"/>
    <n v="3"/>
    <n v="2"/>
    <n v="68"/>
    <n v="73"/>
    <n v="64"/>
    <n v="13500"/>
    <n v="8100"/>
    <n v="5400"/>
    <n v="27000"/>
  </r>
  <r>
    <s v="B-146176"/>
    <s v="Giv Sita "/>
    <x v="0"/>
    <s v="Australian"/>
    <x v="0"/>
    <n v="5"/>
    <n v="1"/>
    <n v="4"/>
    <n v="3"/>
    <n v="67"/>
    <n v="72"/>
    <n v="63"/>
    <n v="2700"/>
    <n v="10800"/>
    <n v="8100"/>
    <n v="21600"/>
  </r>
  <r>
    <s v="B-140142"/>
    <s v="Golbahar Sepideh "/>
    <x v="1"/>
    <s v="Filipino"/>
    <x v="1"/>
    <n v="6"/>
    <n v="3"/>
    <n v="2"/>
    <n v="3"/>
    <n v="81"/>
    <n v="87"/>
    <n v="76"/>
    <n v="8100"/>
    <n v="5400"/>
    <n v="8100"/>
    <n v="21600"/>
  </r>
  <r>
    <s v="M-144671"/>
    <s v="Golbanoo Sepehr "/>
    <x v="2"/>
    <s v="Filipino"/>
    <x v="2"/>
    <n v="8"/>
    <n v="2"/>
    <n v="4"/>
    <n v="2"/>
    <n v="85"/>
    <n v="91"/>
    <n v="80"/>
    <n v="5400"/>
    <n v="10800"/>
    <n v="5400"/>
    <n v="21600"/>
  </r>
  <r>
    <s v="M-142719"/>
    <s v="Goli Setareh "/>
    <x v="1"/>
    <s v="Filipino"/>
    <x v="2"/>
    <n v="6"/>
    <n v="1"/>
    <n v="3"/>
    <n v="5"/>
    <n v="51"/>
    <n v="55"/>
    <n v="48"/>
    <n v="2700"/>
    <n v="8100"/>
    <n v="13500"/>
    <n v="24300"/>
  </r>
  <r>
    <s v="M-141698"/>
    <s v="Golnar Shabnam "/>
    <x v="1"/>
    <s v="Filipino"/>
    <x v="1"/>
    <n v="5"/>
    <n v="1"/>
    <n v="1"/>
    <n v="2"/>
    <n v="69"/>
    <n v="74"/>
    <n v="65"/>
    <n v="2700"/>
    <n v="2700"/>
    <n v="5400"/>
    <n v="10800"/>
  </r>
  <r>
    <s v="B-149348"/>
    <s v="Golnaz Shadan "/>
    <x v="0"/>
    <s v="Russian"/>
    <x v="1"/>
    <n v="5"/>
    <n v="4"/>
    <n v="1"/>
    <n v="2"/>
    <n v="87"/>
    <n v="93"/>
    <n v="82"/>
    <n v="10800"/>
    <n v="2700"/>
    <n v="5400"/>
    <n v="18900"/>
  </r>
  <r>
    <s v="B-146379"/>
    <s v="Golnessa Shadi "/>
    <x v="0"/>
    <s v="Brazilian"/>
    <x v="1"/>
    <n v="8"/>
    <n v="4"/>
    <n v="3"/>
    <n v="5"/>
    <n v="88"/>
    <n v="94"/>
    <n v="83"/>
    <n v="10800"/>
    <n v="8100"/>
    <n v="13500"/>
    <n v="32400"/>
  </r>
  <r>
    <s v="M-148637"/>
    <s v="Golpari Shahab "/>
    <x v="1"/>
    <s v="Brazilian"/>
    <x v="0"/>
    <n v="7"/>
    <n v="2"/>
    <n v="4"/>
    <n v="3"/>
    <n v="41"/>
    <n v="44"/>
    <n v="39"/>
    <n v="5400"/>
    <n v="10800"/>
    <n v="8100"/>
    <n v="24300"/>
  </r>
  <r>
    <s v="M-141071"/>
    <s v="Golshan Shahbaz "/>
    <x v="2"/>
    <s v="Pakistani"/>
    <x v="1"/>
    <n v="5"/>
    <n v="5"/>
    <n v="1"/>
    <n v="4"/>
    <n v="71"/>
    <n v="76"/>
    <n v="67"/>
    <n v="13500"/>
    <n v="2700"/>
    <n v="10800"/>
    <n v="27000"/>
  </r>
  <r>
    <s v="M-144458"/>
    <s v="Gordafarid Shaheen "/>
    <x v="1"/>
    <s v="Pakistani"/>
    <x v="2"/>
    <n v="7"/>
    <n v="3"/>
    <n v="1"/>
    <n v="4"/>
    <n v="68"/>
    <n v="73"/>
    <n v="64"/>
    <n v="8100"/>
    <n v="2700"/>
    <n v="10800"/>
    <n v="21600"/>
  </r>
  <r>
    <s v="B-140507"/>
    <s v="Gordia Shahin "/>
    <x v="1"/>
    <s v="Hungarian"/>
    <x v="0"/>
    <n v="5"/>
    <n v="4"/>
    <n v="4"/>
    <n v="2"/>
    <n v="49"/>
    <n v="52"/>
    <n v="46"/>
    <n v="10800"/>
    <n v="10800"/>
    <n v="5400"/>
    <n v="27000"/>
  </r>
  <r>
    <s v="B-145802"/>
    <s v="Goshtasb Shahkam "/>
    <x v="0"/>
    <s v="Indian"/>
    <x v="0"/>
    <n v="5"/>
    <n v="4"/>
    <n v="2"/>
    <n v="2"/>
    <n v="74"/>
    <n v="79"/>
    <n v="70"/>
    <n v="10800"/>
    <n v="5400"/>
    <n v="5400"/>
    <n v="21600"/>
  </r>
  <r>
    <s v="M-149473"/>
    <s v="Goudarz Shahla "/>
    <x v="0"/>
    <s v="Indian"/>
    <x v="1"/>
    <n v="5"/>
    <n v="5"/>
    <n v="4"/>
    <n v="3"/>
    <n v="84"/>
    <n v="90"/>
    <n v="79"/>
    <n v="13500"/>
    <n v="10800"/>
    <n v="8100"/>
    <n v="32400"/>
  </r>
  <r>
    <s v="M-147355"/>
    <s v="Hami Shahnaz "/>
    <x v="1"/>
    <s v="Indian"/>
    <x v="0"/>
    <n v="6"/>
    <n v="4"/>
    <n v="4"/>
    <n v="2"/>
    <n v="59"/>
    <n v="63"/>
    <n v="55"/>
    <n v="10800"/>
    <n v="10800"/>
    <n v="5400"/>
    <n v="27000"/>
  </r>
  <r>
    <s v="M-142583"/>
    <s v="Hani Shahram "/>
    <x v="2"/>
    <s v="Nepalese"/>
    <x v="1"/>
    <n v="3"/>
    <n v="5"/>
    <n v="3"/>
    <n v="4"/>
    <n v="58"/>
    <n v="62"/>
    <n v="55"/>
    <n v="13500"/>
    <n v="8100"/>
    <n v="10800"/>
    <n v="32400"/>
  </r>
  <r>
    <s v="B-141625"/>
    <s v="Hastee Shahrbanou "/>
    <x v="1"/>
    <s v="Nepalese"/>
    <x v="2"/>
    <n v="7"/>
    <n v="4"/>
    <n v="2"/>
    <n v="3"/>
    <n v="61"/>
    <n v="65"/>
    <n v="57"/>
    <n v="10800"/>
    <n v="5400"/>
    <n v="8100"/>
    <n v="24300"/>
  </r>
  <r>
    <s v="B-140078"/>
    <s v="Hediyeh Shahrdad "/>
    <x v="1"/>
    <s v="Thai"/>
    <x v="2"/>
    <n v="7"/>
    <n v="1"/>
    <n v="4"/>
    <n v="3"/>
    <n v="85"/>
    <n v="91"/>
    <n v="80"/>
    <n v="2700"/>
    <n v="10800"/>
    <n v="8100"/>
    <n v="21600"/>
  </r>
  <r>
    <s v="M-149785"/>
    <s v="Heerad Shahriar "/>
    <x v="0"/>
    <s v="Thai"/>
    <x v="1"/>
    <n v="5"/>
    <n v="4"/>
    <n v="4"/>
    <n v="3"/>
    <n v="84"/>
    <n v="90"/>
    <n v="79"/>
    <n v="10800"/>
    <n v="10800"/>
    <n v="8100"/>
    <n v="29700"/>
  </r>
  <r>
    <s v="M-148992"/>
    <s v="Hengameh Shahrnaz "/>
    <x v="0"/>
    <s v="Thai"/>
    <x v="1"/>
    <n v="6"/>
    <n v="3"/>
    <n v="2"/>
    <n v="2"/>
    <n v="41"/>
    <n v="44"/>
    <n v="39"/>
    <n v="8100"/>
    <n v="5400"/>
    <n v="5400"/>
    <n v="18900"/>
  </r>
  <r>
    <s v="M-142379"/>
    <s v="Homa Shahrokh "/>
    <x v="1"/>
    <s v="South Korean"/>
    <x v="1"/>
    <n v="8"/>
    <n v="4"/>
    <n v="1"/>
    <n v="5"/>
    <n v="73"/>
    <n v="78"/>
    <n v="69"/>
    <n v="10800"/>
    <n v="2700"/>
    <n v="13500"/>
    <n v="27000"/>
  </r>
  <r>
    <s v="B-141057"/>
    <s v="Homayoon Shahruz "/>
    <x v="2"/>
    <s v="Vietnamese"/>
    <x v="0"/>
    <n v="7"/>
    <n v="5"/>
    <n v="3"/>
    <n v="4"/>
    <n v="79"/>
    <n v="85"/>
    <n v="74"/>
    <n v="13500"/>
    <n v="8100"/>
    <n v="10800"/>
    <n v="32400"/>
  </r>
  <r>
    <s v="B-146011"/>
    <s v="Hooman Shahrzad "/>
    <x v="1"/>
    <s v="Vietnamese"/>
    <x v="1"/>
    <n v="5"/>
    <n v="2"/>
    <n v="1"/>
    <n v="2"/>
    <n v="56"/>
    <n v="60"/>
    <n v="53"/>
    <n v="5400"/>
    <n v="2700"/>
    <n v="5400"/>
    <n v="13500"/>
  </r>
  <r>
    <s v="M-140429"/>
    <s v="Hooshmand Shahzadeh "/>
    <x v="1"/>
    <s v="Chinese"/>
    <x v="2"/>
    <n v="8"/>
    <n v="2"/>
    <n v="3"/>
    <n v="3"/>
    <n v="85"/>
    <n v="91"/>
    <n v="80"/>
    <n v="5400"/>
    <n v="8100"/>
    <n v="8100"/>
    <n v="21600"/>
  </r>
  <r>
    <s v="M-147462"/>
    <s v="Hooshyar Shalizeh "/>
    <x v="0"/>
    <s v="Australian"/>
    <x v="0"/>
    <n v="4"/>
    <n v="4"/>
    <n v="1"/>
    <n v="4"/>
    <n v="55"/>
    <n v="59"/>
    <n v="52"/>
    <n v="10800"/>
    <n v="2700"/>
    <n v="10800"/>
    <n v="24300"/>
  </r>
  <r>
    <s v="B-147665"/>
    <s v="Hootan Shapour "/>
    <x v="0"/>
    <s v="Australian"/>
    <x v="0"/>
    <n v="7"/>
    <n v="5"/>
    <n v="1"/>
    <n v="2"/>
    <n v="51"/>
    <n v="55"/>
    <n v="48"/>
    <n v="13500"/>
    <n v="2700"/>
    <n v="5400"/>
    <n v="21600"/>
  </r>
  <r>
    <s v="B-145416"/>
    <s v="Hormoz Sharareh "/>
    <x v="1"/>
    <s v="Filipino"/>
    <x v="1"/>
    <n v="7"/>
    <n v="2"/>
    <n v="4"/>
    <n v="4"/>
    <n v="44"/>
    <n v="47"/>
    <n v="41"/>
    <n v="5400"/>
    <n v="10800"/>
    <n v="10800"/>
    <n v="27000"/>
  </r>
  <r>
    <s v="M-147795"/>
    <s v="Iraj Shaya "/>
    <x v="2"/>
    <s v="Filipino"/>
    <x v="0"/>
    <n v="9"/>
    <n v="2"/>
    <n v="1"/>
    <n v="5"/>
    <n v="66"/>
    <n v="71"/>
    <n v="62"/>
    <n v="5400"/>
    <n v="2700"/>
    <n v="13500"/>
    <n v="21600"/>
  </r>
  <r>
    <s v="M-144508"/>
    <s v="Iran Shayan "/>
    <x v="1"/>
    <s v="Filipino"/>
    <x v="1"/>
    <n v="8"/>
    <n v="5"/>
    <n v="1"/>
    <n v="5"/>
    <n v="65"/>
    <n v="70"/>
    <n v="61"/>
    <n v="13500"/>
    <n v="2700"/>
    <n v="13500"/>
    <n v="29700"/>
  </r>
  <r>
    <s v="M-140239"/>
    <s v="Jahandar Sheefteh "/>
    <x v="1"/>
    <s v="Filipino"/>
    <x v="2"/>
    <n v="6"/>
    <n v="3"/>
    <n v="4"/>
    <n v="4"/>
    <n v="81"/>
    <n v="87"/>
    <n v="76"/>
    <n v="8100"/>
    <n v="10800"/>
    <n v="10800"/>
    <n v="29700"/>
  </r>
  <r>
    <s v="B-147034"/>
    <s v="Jahangir Sheeva "/>
    <x v="0"/>
    <s v="Russian"/>
    <x v="2"/>
    <n v="8"/>
    <n v="4"/>
    <n v="1"/>
    <n v="4"/>
    <n v="78"/>
    <n v="83"/>
    <n v="73"/>
    <n v="10800"/>
    <n v="2700"/>
    <n v="10800"/>
    <n v="24300"/>
  </r>
  <r>
    <s v="B-146504"/>
    <s v="Jahanshah Shervin "/>
    <x v="0"/>
    <s v="Brazilian"/>
    <x v="1"/>
    <n v="8"/>
    <n v="3"/>
    <n v="1"/>
    <n v="2"/>
    <n v="71"/>
    <n v="76"/>
    <n v="67"/>
    <n v="8100"/>
    <n v="2700"/>
    <n v="5400"/>
    <n v="16200"/>
  </r>
  <r>
    <s v="M-144629"/>
    <s v="Jamshid Shervin "/>
    <x v="1"/>
    <s v="Brazilian"/>
    <x v="1"/>
    <n v="6"/>
    <n v="5"/>
    <n v="2"/>
    <n v="4"/>
    <n v="77"/>
    <n v="82"/>
    <n v="72"/>
    <n v="13500"/>
    <n v="5400"/>
    <n v="10800"/>
    <n v="29700"/>
  </r>
  <r>
    <s v="M-144086"/>
    <s v="Javaneh Sheyda "/>
    <x v="2"/>
    <s v="Pakistani"/>
    <x v="1"/>
    <n v="8"/>
    <n v="1"/>
    <n v="4"/>
    <n v="2"/>
    <n v="65"/>
    <n v="70"/>
    <n v="61"/>
    <n v="2700"/>
    <n v="10800"/>
    <n v="5400"/>
    <n v="18900"/>
  </r>
  <r>
    <s v="M-144869"/>
    <s v="Javeed Shideh "/>
    <x v="1"/>
    <s v="Pakistani"/>
    <x v="0"/>
    <n v="8"/>
    <n v="3"/>
    <n v="4"/>
    <n v="3"/>
    <n v="64"/>
    <n v="68"/>
    <n v="60"/>
    <n v="8100"/>
    <n v="10800"/>
    <n v="8100"/>
    <n v="27000"/>
  </r>
  <r>
    <s v="B-144016"/>
    <s v="Kambiz Shima "/>
    <x v="1"/>
    <s v="Hungarian"/>
    <x v="1"/>
    <n v="6"/>
    <n v="4"/>
    <n v="3"/>
    <n v="2"/>
    <n v="57"/>
    <n v="61"/>
    <n v="54"/>
    <n v="10800"/>
    <n v="8100"/>
    <n v="5400"/>
    <n v="24300"/>
  </r>
  <r>
    <s v="B-147658"/>
    <s v="Kamran Shirin "/>
    <x v="0"/>
    <s v="Indian"/>
    <x v="2"/>
    <n v="6"/>
    <n v="2"/>
    <n v="4"/>
    <n v="3"/>
    <n v="45"/>
    <n v="48"/>
    <n v="42"/>
    <n v="5400"/>
    <n v="10800"/>
    <n v="8100"/>
    <n v="24300"/>
  </r>
  <r>
    <s v="M-146874"/>
    <s v="Kamshad Banooe "/>
    <x v="0"/>
    <s v="Indian"/>
    <x v="0"/>
    <n v="6"/>
    <n v="3"/>
    <n v="1"/>
    <n v="3"/>
    <n v="42"/>
    <n v="45"/>
    <n v="39"/>
    <n v="8100"/>
    <n v="2700"/>
    <n v="8100"/>
    <n v="18900"/>
  </r>
  <r>
    <s v="M-144643"/>
    <s v="Kamyar Shokoufeh "/>
    <x v="1"/>
    <s v="Indian"/>
    <x v="0"/>
    <n v="7"/>
    <n v="2"/>
    <n v="2"/>
    <n v="5"/>
    <n v="61"/>
    <n v="65"/>
    <n v="57"/>
    <n v="5400"/>
    <n v="5400"/>
    <n v="13500"/>
    <n v="24300"/>
  </r>
  <r>
    <s v="M-142801"/>
    <s v="Kasra Shokouh "/>
    <x v="2"/>
    <s v="Nepalese"/>
    <x v="1"/>
    <n v="6"/>
    <n v="3"/>
    <n v="2"/>
    <n v="2"/>
    <n v="80"/>
    <n v="86"/>
    <n v="75"/>
    <n v="8100"/>
    <n v="5400"/>
    <n v="5400"/>
    <n v="18900"/>
  </r>
  <r>
    <s v="B-149416"/>
    <s v="Katayoun Sholeh "/>
    <x v="1"/>
    <s v="Nepalese"/>
    <x v="0"/>
    <n v="5"/>
    <n v="3"/>
    <n v="2"/>
    <n v="5"/>
    <n v="87"/>
    <n v="93"/>
    <n v="82"/>
    <n v="8100"/>
    <n v="5400"/>
    <n v="13500"/>
    <n v="27000"/>
  </r>
  <r>
    <s v="B-143237"/>
    <s v="Kaveh Shouka "/>
    <x v="1"/>
    <s v="Thai"/>
    <x v="1"/>
    <n v="8"/>
    <n v="4"/>
    <n v="3"/>
    <n v="3"/>
    <n v="76"/>
    <n v="81"/>
    <n v="71"/>
    <n v="10800"/>
    <n v="8100"/>
    <n v="8100"/>
    <n v="27000"/>
  </r>
  <r>
    <s v="M-144897"/>
    <s v="Kavoos Siamak "/>
    <x v="0"/>
    <s v="Thai"/>
    <x v="2"/>
    <n v="7"/>
    <n v="2"/>
    <n v="2"/>
    <n v="3"/>
    <n v="48"/>
    <n v="51"/>
    <n v="45"/>
    <n v="5400"/>
    <n v="5400"/>
    <n v="8100"/>
    <n v="18900"/>
  </r>
  <r>
    <s v="M-146636"/>
    <s v="Keyvan Siavosh "/>
    <x v="0"/>
    <s v="Thai"/>
    <x v="2"/>
    <n v="5"/>
    <n v="4"/>
    <n v="4"/>
    <n v="2"/>
    <n v="42"/>
    <n v="45"/>
    <n v="39"/>
    <n v="10800"/>
    <n v="10800"/>
    <n v="5400"/>
    <n v="27000"/>
  </r>
  <r>
    <s v="M-145458"/>
    <s v="Khandan Simin "/>
    <x v="1"/>
    <s v="South Korean"/>
    <x v="1"/>
    <n v="7"/>
    <n v="4"/>
    <n v="3"/>
    <n v="4"/>
    <n v="81"/>
    <n v="87"/>
    <n v="76"/>
    <n v="10800"/>
    <n v="8100"/>
    <n v="10800"/>
    <n v="29700"/>
  </r>
  <r>
    <s v="B-140075"/>
    <s v="Khashayar Sogand "/>
    <x v="2"/>
    <s v="Vietnamese"/>
    <x v="1"/>
    <n v="9"/>
    <n v="1"/>
    <n v="2"/>
    <n v="2"/>
    <n v="47"/>
    <n v="50"/>
    <n v="44"/>
    <n v="2700"/>
    <n v="5400"/>
    <n v="5400"/>
    <n v="13500"/>
  </r>
  <r>
    <s v="B-148113"/>
    <s v="Khatereh Sohrab "/>
    <x v="1"/>
    <s v="Vietnamese"/>
    <x v="1"/>
    <n v="5"/>
    <n v="2"/>
    <n v="2"/>
    <n v="4"/>
    <n v="78"/>
    <n v="83"/>
    <n v="73"/>
    <n v="5400"/>
    <n v="5400"/>
    <n v="10800"/>
    <n v="21600"/>
  </r>
  <r>
    <s v="M-149344"/>
    <s v="Khoda-Dad Soraya "/>
    <x v="1"/>
    <s v="Chinese"/>
    <x v="0"/>
    <n v="7"/>
    <n v="3"/>
    <n v="1"/>
    <n v="3"/>
    <n v="75"/>
    <n v="80"/>
    <n v="71"/>
    <n v="8100"/>
    <n v="2700"/>
    <n v="8100"/>
    <n v="18900"/>
  </r>
  <r>
    <s v="M-143041"/>
    <s v="Khojassteh Soroush "/>
    <x v="0"/>
    <s v="Australian"/>
    <x v="1"/>
    <n v="6"/>
    <n v="1"/>
    <n v="1"/>
    <n v="5"/>
    <n v="78"/>
    <n v="83"/>
    <n v="73"/>
    <n v="2700"/>
    <n v="2700"/>
    <n v="13500"/>
    <n v="18900"/>
  </r>
  <r>
    <s v="M-143093"/>
    <s v="Khorsheed Soudabeh "/>
    <x v="0"/>
    <s v="Australian"/>
    <x v="2"/>
    <n v="8"/>
    <n v="5"/>
    <n v="4"/>
    <n v="2"/>
    <n v="50"/>
    <n v="54"/>
    <n v="47"/>
    <n v="13500"/>
    <n v="10800"/>
    <n v="5400"/>
    <n v="29700"/>
  </r>
  <r>
    <s v="B-149774"/>
    <s v="Khosrow Souri "/>
    <x v="1"/>
    <s v="Filipino"/>
    <x v="0"/>
    <n v="3"/>
    <n v="3"/>
    <n v="3"/>
    <n v="3"/>
    <n v="68"/>
    <n v="73"/>
    <n v="64"/>
    <n v="8100"/>
    <n v="8100"/>
    <n v="8100"/>
    <n v="24300"/>
  </r>
  <r>
    <s v="B-145977"/>
    <s v="Kia Souzan "/>
    <x v="2"/>
    <s v="Filipino"/>
    <x v="0"/>
    <n v="5"/>
    <n v="2"/>
    <n v="2"/>
    <n v="5"/>
    <n v="71"/>
    <n v="76"/>
    <n v="67"/>
    <n v="5400"/>
    <n v="5400"/>
    <n v="13500"/>
    <n v="24300"/>
  </r>
  <r>
    <s v="M-146774"/>
    <s v="Kian Sussan "/>
    <x v="1"/>
    <s v="Filipino"/>
    <x v="1"/>
    <n v="4"/>
    <n v="5"/>
    <n v="1"/>
    <n v="3"/>
    <n v="78"/>
    <n v="83"/>
    <n v="73"/>
    <n v="13500"/>
    <n v="2700"/>
    <n v="8100"/>
    <n v="24300"/>
  </r>
  <r>
    <s v="M-147079"/>
    <s v="Kianoosh Tahereh "/>
    <x v="1"/>
    <s v="Filipino"/>
    <x v="0"/>
    <n v="4"/>
    <n v="1"/>
    <n v="2"/>
    <n v="3"/>
    <n v="41"/>
    <n v="44"/>
    <n v="39"/>
    <n v="2700"/>
    <n v="5400"/>
    <n v="8100"/>
    <n v="16200"/>
  </r>
  <r>
    <s v="M-149559"/>
    <s v="Kiarash Tahmaseb "/>
    <x v="0"/>
    <s v="Russian"/>
    <x v="1"/>
    <n v="4"/>
    <n v="5"/>
    <n v="3"/>
    <n v="5"/>
    <n v="88"/>
    <n v="94"/>
    <n v="83"/>
    <n v="13500"/>
    <n v="8100"/>
    <n v="13500"/>
    <n v="35100"/>
  </r>
  <r>
    <s v="B-142751"/>
    <s v="Kimiya Tahmineh "/>
    <x v="0"/>
    <s v="Brazilian"/>
    <x v="2"/>
    <n v="6"/>
    <n v="5"/>
    <n v="3"/>
    <n v="2"/>
    <n v="47"/>
    <n v="50"/>
    <n v="44"/>
    <n v="13500"/>
    <n v="8100"/>
    <n v="5400"/>
    <n v="27000"/>
  </r>
  <r>
    <s v="B-143512"/>
    <s v="Kiumars Tahmouress "/>
    <x v="1"/>
    <s v="Brazilian"/>
    <x v="2"/>
    <n v="4"/>
    <n v="4"/>
    <n v="2"/>
    <n v="5"/>
    <n v="84"/>
    <n v="90"/>
    <n v="79"/>
    <n v="10800"/>
    <n v="5400"/>
    <n v="13500"/>
    <n v="29700"/>
  </r>
  <r>
    <s v="M-141878"/>
    <s v="Koohyar Tala "/>
    <x v="2"/>
    <s v="Pakistani"/>
    <x v="1"/>
    <n v="6"/>
    <n v="2"/>
    <n v="3"/>
    <n v="3"/>
    <n v="43"/>
    <n v="46"/>
    <n v="40"/>
    <n v="5400"/>
    <n v="8100"/>
    <n v="8100"/>
    <n v="21600"/>
  </r>
  <r>
    <s v="M-143138"/>
    <s v="Koosha Tara "/>
    <x v="1"/>
    <s v="Pakistani"/>
    <x v="1"/>
    <n v="7"/>
    <n v="2"/>
    <n v="2"/>
    <n v="4"/>
    <n v="52"/>
    <n v="56"/>
    <n v="49"/>
    <n v="5400"/>
    <n v="5400"/>
    <n v="10800"/>
    <n v="21600"/>
  </r>
  <r>
    <s v="M-149701"/>
    <s v="Kouros Taraneh "/>
    <x v="1"/>
    <s v="Hungarian"/>
    <x v="1"/>
    <n v="6"/>
    <n v="1"/>
    <n v="1"/>
    <n v="2"/>
    <n v="83"/>
    <n v="89"/>
    <n v="78"/>
    <n v="2700"/>
    <n v="2700"/>
    <n v="5400"/>
    <n v="10800"/>
  </r>
  <r>
    <s v="B-149464"/>
    <s v="Kourosh Tarsa "/>
    <x v="0"/>
    <s v="Indian"/>
    <x v="0"/>
    <n v="3"/>
    <n v="3"/>
    <n v="3"/>
    <n v="3"/>
    <n v="46"/>
    <n v="49"/>
    <n v="43"/>
    <n v="8100"/>
    <n v="8100"/>
    <n v="8100"/>
    <n v="24300"/>
  </r>
  <r>
    <s v="B-140077"/>
    <s v="Ladan Teena "/>
    <x v="0"/>
    <s v="Indian"/>
    <x v="1"/>
    <n v="7"/>
    <n v="5"/>
    <n v="2"/>
    <n v="5"/>
    <n v="69"/>
    <n v="74"/>
    <n v="65"/>
    <n v="13500"/>
    <n v="5400"/>
    <n v="13500"/>
    <n v="32400"/>
  </r>
  <r>
    <s v="M-144464"/>
    <s v="Laleh Teymour "/>
    <x v="1"/>
    <s v="Indian"/>
    <x v="2"/>
    <n v="4"/>
    <n v="2"/>
    <n v="4"/>
    <n v="5"/>
    <n v="72"/>
    <n v="77"/>
    <n v="68"/>
    <n v="5400"/>
    <n v="10800"/>
    <n v="13500"/>
    <n v="29700"/>
  </r>
  <r>
    <s v="M-149003"/>
    <s v="Leily Tirdad "/>
    <x v="2"/>
    <s v="Nepalese"/>
    <x v="0"/>
    <n v="7"/>
    <n v="5"/>
    <n v="2"/>
    <n v="5"/>
    <n v="53"/>
    <n v="57"/>
    <n v="50"/>
    <n v="13500"/>
    <n v="5400"/>
    <n v="13500"/>
    <n v="32400"/>
  </r>
  <r>
    <s v="M-143312"/>
    <s v="Lida Touca "/>
    <x v="1"/>
    <s v="Nepalese"/>
    <x v="0"/>
    <n v="5"/>
    <n v="3"/>
    <n v="3"/>
    <n v="2"/>
    <n v="80"/>
    <n v="86"/>
    <n v="75"/>
    <n v="8100"/>
    <n v="8100"/>
    <n v="5400"/>
    <n v="21600"/>
  </r>
  <r>
    <s v="B-143799"/>
    <s v="Lila Touraj "/>
    <x v="1"/>
    <s v="Thai"/>
    <x v="1"/>
    <n v="7"/>
    <n v="2"/>
    <n v="3"/>
    <n v="2"/>
    <n v="55"/>
    <n v="59"/>
    <n v="52"/>
    <n v="5400"/>
    <n v="8100"/>
    <n v="5400"/>
    <n v="18900"/>
  </r>
  <r>
    <s v="B-143956"/>
    <s v="Lily Touran "/>
    <x v="0"/>
    <s v="Thai"/>
    <x v="0"/>
    <n v="5"/>
    <n v="2"/>
    <n v="1"/>
    <n v="3"/>
    <n v="63"/>
    <n v="67"/>
    <n v="59"/>
    <n v="5400"/>
    <n v="2700"/>
    <n v="8100"/>
    <n v="16200"/>
  </r>
  <r>
    <s v="M-141895"/>
    <s v="Mahasti Vanda "/>
    <x v="0"/>
    <s v="Thai"/>
    <x v="1"/>
    <n v="7"/>
    <n v="2"/>
    <n v="3"/>
    <n v="2"/>
    <n v="82"/>
    <n v="88"/>
    <n v="77"/>
    <n v="5400"/>
    <n v="8100"/>
    <n v="5400"/>
    <n v="18900"/>
  </r>
  <r>
    <s v="M-148666"/>
    <s v="Mahbod Varshasb "/>
    <x v="1"/>
    <s v="South Korean"/>
    <x v="2"/>
    <n v="8"/>
    <n v="3"/>
    <n v="3"/>
    <n v="4"/>
    <n v="62"/>
    <n v="66"/>
    <n v="58"/>
    <n v="8100"/>
    <n v="8100"/>
    <n v="10800"/>
    <n v="27000"/>
  </r>
  <r>
    <s v="M-149248"/>
    <s v="Mahdokht Vida "/>
    <x v="2"/>
    <s v="Vietnamese"/>
    <x v="2"/>
    <n v="6"/>
    <n v="4"/>
    <n v="1"/>
    <n v="4"/>
    <n v="41"/>
    <n v="44"/>
    <n v="39"/>
    <n v="10800"/>
    <n v="2700"/>
    <n v="10800"/>
    <n v="24300"/>
  </r>
  <r>
    <s v="B-143745"/>
    <s v="Maheen Vishtasb "/>
    <x v="1"/>
    <s v="Vietnamese"/>
    <x v="1"/>
    <n v="7"/>
    <n v="4"/>
    <n v="4"/>
    <n v="5"/>
    <n v="78"/>
    <n v="83"/>
    <n v="73"/>
    <n v="10800"/>
    <n v="10800"/>
    <n v="13500"/>
    <n v="35100"/>
  </r>
  <r>
    <s v="B-148912"/>
    <s v="Mahkameh Yalda "/>
    <x v="1"/>
    <s v="Chinese"/>
    <x v="1"/>
    <n v="5"/>
    <n v="3"/>
    <n v="1"/>
    <n v="2"/>
    <n v="55"/>
    <n v="59"/>
    <n v="52"/>
    <n v="8100"/>
    <n v="2700"/>
    <n v="5400"/>
    <n v="16200"/>
  </r>
  <r>
    <s v="M-146989"/>
    <s v="Mahnaz Yasaman "/>
    <x v="0"/>
    <s v="Australian"/>
    <x v="1"/>
    <n v="7"/>
    <n v="2"/>
    <n v="3"/>
    <n v="3"/>
    <n v="59"/>
    <n v="63"/>
    <n v="55"/>
    <n v="5400"/>
    <n v="8100"/>
    <n v="8100"/>
    <n v="21600"/>
  </r>
  <r>
    <s v="M-144636"/>
    <s v="Mahnoosh Yashar "/>
    <x v="0"/>
    <s v="Australian"/>
    <x v="0"/>
    <n v="5"/>
    <n v="2"/>
    <n v="1"/>
    <n v="5"/>
    <n v="82"/>
    <n v="88"/>
    <n v="77"/>
    <n v="5400"/>
    <n v="2700"/>
    <n v="13500"/>
    <n v="21600"/>
  </r>
  <r>
    <s v="M-141015"/>
    <s v="Mahrokh Yass "/>
    <x v="1"/>
    <s v="Filipino"/>
    <x v="1"/>
    <n v="8"/>
    <n v="1"/>
    <n v="2"/>
    <n v="2"/>
    <n v="53"/>
    <n v="57"/>
    <n v="50"/>
    <n v="2700"/>
    <n v="5400"/>
    <n v="5400"/>
    <n v="13500"/>
  </r>
  <r>
    <s v="B-144044"/>
    <s v="Mahsa Yeganeh "/>
    <x v="2"/>
    <s v="Filipino"/>
    <x v="2"/>
    <n v="5"/>
    <n v="3"/>
    <n v="4"/>
    <n v="2"/>
    <n v="67"/>
    <n v="72"/>
    <n v="63"/>
    <n v="8100"/>
    <n v="10800"/>
    <n v="5400"/>
    <n v="24300"/>
  </r>
  <r>
    <s v="B-149192"/>
    <s v="Mahsheed Yekta "/>
    <x v="1"/>
    <s v="Filipino"/>
    <x v="0"/>
    <n v="3"/>
    <n v="4"/>
    <n v="1"/>
    <n v="4"/>
    <n v="62"/>
    <n v="66"/>
    <n v="58"/>
    <n v="10800"/>
    <n v="2700"/>
    <n v="10800"/>
    <n v="24300"/>
  </r>
  <r>
    <s v="M-144588"/>
    <s v="Mahta Zal "/>
    <x v="1"/>
    <s v="Filipino"/>
    <x v="0"/>
    <n v="4"/>
    <n v="5"/>
    <n v="3"/>
    <n v="3"/>
    <n v="68"/>
    <n v="73"/>
    <n v="64"/>
    <n v="13500"/>
    <n v="8100"/>
    <n v="8100"/>
    <n v="29700"/>
  </r>
  <r>
    <s v="M-140886"/>
    <s v="Mahtab Zamyad "/>
    <x v="0"/>
    <s v="Russian"/>
    <x v="1"/>
    <n v="8"/>
    <n v="3"/>
    <n v="2"/>
    <n v="3"/>
    <n v="64"/>
    <n v="68"/>
    <n v="60"/>
    <n v="8100"/>
    <n v="5400"/>
    <n v="8100"/>
    <n v="21600"/>
  </r>
  <r>
    <s v="M-140243"/>
    <s v="Mahvash Zand "/>
    <x v="0"/>
    <s v="Brazilian"/>
    <x v="0"/>
    <n v="7"/>
    <n v="3"/>
    <n v="2"/>
    <n v="2"/>
    <n v="62"/>
    <n v="66"/>
    <n v="58"/>
    <n v="8100"/>
    <n v="5400"/>
    <n v="5400"/>
    <n v="18900"/>
  </r>
  <r>
    <s v="B-148183"/>
    <s v="Mahyar Zari "/>
    <x v="1"/>
    <s v="Brazilian"/>
    <x v="1"/>
    <n v="8"/>
    <n v="4"/>
    <n v="1"/>
    <n v="2"/>
    <n v="61"/>
    <n v="65"/>
    <n v="57"/>
    <n v="10800"/>
    <n v="2700"/>
    <n v="5400"/>
    <n v="18900"/>
  </r>
  <r>
    <s v="B-146873"/>
    <s v="Makan Zarrin "/>
    <x v="2"/>
    <s v="Pakistani"/>
    <x v="2"/>
    <n v="8"/>
    <n v="2"/>
    <n v="2"/>
    <n v="3"/>
    <n v="55"/>
    <n v="59"/>
    <n v="52"/>
    <n v="5400"/>
    <n v="5400"/>
    <n v="8100"/>
    <n v="18900"/>
  </r>
  <r>
    <s v="M-147824"/>
    <s v="Malakeh Zarrin-Dokht "/>
    <x v="1"/>
    <s v="Pakistani"/>
    <x v="2"/>
    <n v="5"/>
    <n v="4"/>
    <n v="4"/>
    <n v="2"/>
    <n v="69"/>
    <n v="74"/>
    <n v="65"/>
    <n v="10800"/>
    <n v="10800"/>
    <n v="5400"/>
    <n v="27000"/>
  </r>
  <r>
    <s v="M-145605"/>
    <s v="Mana Zartosht "/>
    <x v="1"/>
    <s v="Hungarian"/>
    <x v="1"/>
    <n v="7"/>
    <n v="5"/>
    <n v="1"/>
    <n v="3"/>
    <n v="69"/>
    <n v="74"/>
    <n v="65"/>
    <n v="13500"/>
    <n v="2700"/>
    <n v="8100"/>
    <n v="24300"/>
  </r>
  <r>
    <s v="M-140133"/>
    <s v="Mandana Zeeba "/>
    <x v="0"/>
    <s v="Indian"/>
    <x v="1"/>
    <n v="7"/>
    <n v="1"/>
    <n v="3"/>
    <n v="4"/>
    <n v="86"/>
    <n v="92"/>
    <n v="81"/>
    <n v="2700"/>
    <n v="8100"/>
    <n v="10800"/>
    <n v="21600"/>
  </r>
  <r>
    <s v="B-148829"/>
    <s v="Manee Zhaleh "/>
    <x v="0"/>
    <s v="Indian"/>
    <x v="1"/>
    <n v="8"/>
    <n v="2"/>
    <n v="4"/>
    <n v="5"/>
    <n v="69"/>
    <n v="74"/>
    <n v="65"/>
    <n v="5400"/>
    <n v="10800"/>
    <n v="13500"/>
    <n v="29700"/>
  </r>
  <r>
    <s v="B-143482"/>
    <s v="Manizheh Zhila "/>
    <x v="1"/>
    <s v="Indian"/>
    <x v="0"/>
    <n v="5"/>
    <n v="2"/>
    <n v="2"/>
    <n v="2"/>
    <n v="74"/>
    <n v="79"/>
    <n v="70"/>
    <n v="5400"/>
    <n v="5400"/>
    <n v="5400"/>
    <n v="16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67ACD-F63C-4690-93CE-A877FCB6879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2:I6" firstHeaderRow="0" firstDataRow="1" firstDataCol="1"/>
  <pivotFields count="1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yment Semester 1" fld="12" baseField="0" baseItem="0"/>
    <dataField name="Sum of Payment Semester 2" fld="13" baseField="0" baseItem="0"/>
    <dataField name="Sum of Payment Semester 3" fld="14" baseField="0" baseItem="0"/>
  </dataFields>
  <formats count="1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7F625-3675-4443-99C5-3F7BD30ADB7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6" firstHeaderRow="0" firstDataRow="1" firstDataCol="1"/>
  <pivotFields count="1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erage mark Semester 1" fld="9" baseField="0" baseItem="0"/>
    <dataField name="Sum of Average mark Semester 2" fld="10" baseField="0" baseItem="0"/>
    <dataField name="Sum of Average mark Semester 3" fld="11" baseField="0" baseItem="0"/>
  </dataFields>
  <formats count="5"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02508-3F12-4ED2-A09A-6A02323413E5}" name="Students" displayName="Students" ref="A7:P255" totalsRowShown="0" headerRowDxfId="26" dataDxfId="24" headerRowBorderDxfId="25" tableBorderDxfId="23" totalsRowBorderDxfId="22" dataCellStyle="Currency">
  <autoFilter ref="A7:P255" xr:uid="{A3708A1F-55EF-4B15-B32C-82E9C5657E14}"/>
  <tableColumns count="16">
    <tableColumn id="1" xr3:uid="{8234D6C1-362E-4F1F-B2A7-FC5F17E5B6D1}" name="Student number" dataDxfId="21"/>
    <tableColumn id="2" xr3:uid="{794C3E92-98DA-41EC-8961-5DA3E9A5E28B}" name="Student name" dataDxfId="20"/>
    <tableColumn id="3" xr3:uid="{61A2D43A-9F32-4454-A983-694BC47D9563}" name="Campus" dataDxfId="19"/>
    <tableColumn id="4" xr3:uid="{758733AA-CAAD-4926-A618-AF30101A12AB}" name="Nationality" dataDxfId="18"/>
    <tableColumn id="5" xr3:uid="{DC2AD291-8B4B-4209-91E3-1A6F57384B6C}" name="Course" dataDxfId="17"/>
    <tableColumn id="6" xr3:uid="{F4E60C03-5F8D-4B4F-9DE9-7058D527203E}" name="Purchased books" dataDxfId="16"/>
    <tableColumn id="7" xr3:uid="{259E686C-83E0-4779-95E9-797A5938FB23}" name="Number of units (Semester 1)" dataDxfId="15"/>
    <tableColumn id="8" xr3:uid="{864AA2B9-AD25-46AF-AEDF-02DCB2C5BC6B}" name="Number of units (Semester 2)" dataDxfId="14"/>
    <tableColumn id="9" xr3:uid="{68CD418F-AD70-46A5-A4D4-5C86CBE13B51}" name="Number of units (Semester 3)" dataDxfId="13"/>
    <tableColumn id="10" xr3:uid="{7EF48341-0440-44E2-87D0-654C16468523}" name="Average mark Semester 1" dataDxfId="12"/>
    <tableColumn id="11" xr3:uid="{E5099235-2200-41F7-88DD-10DBF3AD85F0}" name="Average mark Semester 2" dataDxfId="11"/>
    <tableColumn id="12" xr3:uid="{4E764840-2E91-4020-B5C5-50F1C7B56914}" name="Average mark Semester 3" dataDxfId="10"/>
    <tableColumn id="13" xr3:uid="{45491639-E184-428E-B9E4-E1ABDDC74B74}" name="Payment Semester 1" dataDxfId="9" dataCellStyle="Currency"/>
    <tableColumn id="14" xr3:uid="{5D634ACA-AC54-43BB-803B-1EEA688813B2}" name="Payment Semester 2" dataDxfId="8" dataCellStyle="Currency"/>
    <tableColumn id="15" xr3:uid="{4E9206A5-ADAA-455A-ADC7-80E5D3533EC9}" name="Payment Semester 3" dataDxfId="7" dataCellStyle="Currency"/>
    <tableColumn id="16" xr3:uid="{29800E73-ED51-47B5-B300-F1B5E4C060E3}" name="Total Payment" dataDxfId="6" dataCellStyle="Currency">
      <calculatedColumnFormula>Payment_Semester_1+Payment_Semester_2+Payment_Semester_3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D84A-3201-4E3E-9918-664B61866555}">
  <dimension ref="A1:P255"/>
  <sheetViews>
    <sheetView workbookViewId="0">
      <selection activeCell="A13" sqref="A13"/>
    </sheetView>
  </sheetViews>
  <sheetFormatPr defaultRowHeight="14.4" x14ac:dyDescent="0.3"/>
  <cols>
    <col min="1" max="1" width="16.6640625" customWidth="1"/>
    <col min="2" max="2" width="20.5546875" bestFit="1" customWidth="1"/>
    <col min="3" max="3" width="11.21875" customWidth="1"/>
    <col min="4" max="4" width="14.6640625" customWidth="1"/>
    <col min="5" max="5" width="10.109375" customWidth="1"/>
    <col min="6" max="6" width="16.109375" customWidth="1"/>
    <col min="7" max="9" width="26.21875" customWidth="1"/>
    <col min="10" max="12" width="23.21875" customWidth="1"/>
    <col min="13" max="15" width="19.33203125" customWidth="1"/>
    <col min="16" max="16" width="14.21875" customWidth="1"/>
  </cols>
  <sheetData>
    <row r="1" spans="1:16" x14ac:dyDescent="0.3">
      <c r="A1" s="1"/>
      <c r="B1" s="45" t="s">
        <v>0</v>
      </c>
      <c r="C1" s="45"/>
      <c r="F1" s="45" t="s">
        <v>1</v>
      </c>
      <c r="G1" s="45"/>
      <c r="H1" s="45"/>
    </row>
    <row r="2" spans="1:16" x14ac:dyDescent="0.3">
      <c r="A2" s="1"/>
      <c r="B2" s="45"/>
      <c r="C2" s="45"/>
      <c r="F2" s="45"/>
      <c r="G2" s="45"/>
      <c r="H2" s="45"/>
    </row>
    <row r="3" spans="1:16" x14ac:dyDescent="0.3">
      <c r="A3" s="1"/>
      <c r="B3" s="46"/>
      <c r="C3" s="46"/>
      <c r="F3" s="45"/>
      <c r="G3" s="45"/>
      <c r="H3" s="45"/>
      <c r="O3" s="47" t="s">
        <v>2</v>
      </c>
      <c r="P3" s="47"/>
    </row>
    <row r="4" spans="1:16" ht="18" x14ac:dyDescent="0.35">
      <c r="A4" s="48" t="s">
        <v>3</v>
      </c>
      <c r="B4" s="48"/>
      <c r="C4" s="2">
        <f>COUNTA(Student_number)</f>
        <v>248</v>
      </c>
      <c r="D4" s="3"/>
      <c r="E4" s="4"/>
      <c r="F4" s="49" t="s">
        <v>4</v>
      </c>
      <c r="G4" s="50"/>
      <c r="H4" s="2">
        <f>SUM(Purchased_books)</f>
        <v>631</v>
      </c>
      <c r="J4" s="51" t="s">
        <v>5</v>
      </c>
      <c r="K4" s="51"/>
      <c r="L4" s="51"/>
      <c r="O4" s="47"/>
      <c r="P4" s="47"/>
    </row>
    <row r="5" spans="1:16" x14ac:dyDescent="0.3">
      <c r="A5" s="1"/>
      <c r="D5" s="5" t="s">
        <v>6</v>
      </c>
      <c r="F5" s="1"/>
      <c r="G5" s="1"/>
      <c r="H5" s="1"/>
      <c r="J5" s="51"/>
      <c r="K5" s="51"/>
      <c r="L5" s="51"/>
      <c r="O5" s="47"/>
      <c r="P5" s="47"/>
    </row>
    <row r="6" spans="1:16" x14ac:dyDescent="0.3">
      <c r="A6" s="1"/>
      <c r="B6" s="43" t="s">
        <v>7</v>
      </c>
      <c r="C6" s="44"/>
      <c r="D6" s="2">
        <f>COUNTBLANK(Nationality)</f>
        <v>0</v>
      </c>
      <c r="F6" s="1"/>
      <c r="G6" s="1"/>
      <c r="H6" s="1"/>
      <c r="O6" s="6"/>
      <c r="P6" s="6"/>
    </row>
    <row r="7" spans="1:16" ht="55.2" x14ac:dyDescent="0.3">
      <c r="A7" s="29" t="s">
        <v>8</v>
      </c>
      <c r="B7" s="30" t="s">
        <v>9</v>
      </c>
      <c r="C7" s="30" t="s">
        <v>10</v>
      </c>
      <c r="D7" s="30" t="s">
        <v>11</v>
      </c>
      <c r="E7" s="30" t="s">
        <v>12</v>
      </c>
      <c r="F7" s="31" t="s">
        <v>13</v>
      </c>
      <c r="G7" s="31" t="s">
        <v>14</v>
      </c>
      <c r="H7" s="31" t="s">
        <v>15</v>
      </c>
      <c r="I7" s="31" t="s">
        <v>16</v>
      </c>
      <c r="J7" s="31" t="s">
        <v>17</v>
      </c>
      <c r="K7" s="31" t="s">
        <v>18</v>
      </c>
      <c r="L7" s="31" t="s">
        <v>19</v>
      </c>
      <c r="M7" s="31" t="s">
        <v>20</v>
      </c>
      <c r="N7" s="31" t="s">
        <v>21</v>
      </c>
      <c r="O7" s="31" t="s">
        <v>22</v>
      </c>
      <c r="P7" s="32" t="s">
        <v>23</v>
      </c>
    </row>
    <row r="8" spans="1:16" x14ac:dyDescent="0.3">
      <c r="A8" s="27" t="s">
        <v>24</v>
      </c>
      <c r="B8" s="9" t="s">
        <v>25</v>
      </c>
      <c r="C8" s="9" t="s">
        <v>26</v>
      </c>
      <c r="D8" s="9" t="s">
        <v>27</v>
      </c>
      <c r="E8" s="9" t="s">
        <v>28</v>
      </c>
      <c r="F8" s="8">
        <v>5</v>
      </c>
      <c r="G8" s="8">
        <v>1</v>
      </c>
      <c r="H8" s="8">
        <v>4</v>
      </c>
      <c r="I8" s="8">
        <v>5</v>
      </c>
      <c r="J8" s="8">
        <v>67</v>
      </c>
      <c r="K8" s="8">
        <v>72</v>
      </c>
      <c r="L8" s="8">
        <v>63</v>
      </c>
      <c r="M8" s="10">
        <v>2700</v>
      </c>
      <c r="N8" s="10">
        <v>10800</v>
      </c>
      <c r="O8" s="10">
        <v>13500</v>
      </c>
      <c r="P8" s="28">
        <f t="shared" ref="P8:P71" ca="1" si="0">Payment_Semester_1+Payment_Semester_2+Payment_Semester_3</f>
        <v>27000</v>
      </c>
    </row>
    <row r="9" spans="1:16" x14ac:dyDescent="0.3">
      <c r="A9" s="27" t="s">
        <v>29</v>
      </c>
      <c r="B9" s="9" t="s">
        <v>30</v>
      </c>
      <c r="C9" s="9" t="s">
        <v>31</v>
      </c>
      <c r="D9" s="9" t="s">
        <v>27</v>
      </c>
      <c r="E9" s="9" t="s">
        <v>32</v>
      </c>
      <c r="F9" s="8">
        <v>8</v>
      </c>
      <c r="G9" s="8">
        <v>1</v>
      </c>
      <c r="H9" s="8">
        <v>1</v>
      </c>
      <c r="I9" s="8">
        <v>4</v>
      </c>
      <c r="J9" s="8">
        <v>57</v>
      </c>
      <c r="K9" s="8">
        <v>61</v>
      </c>
      <c r="L9" s="8">
        <v>54</v>
      </c>
      <c r="M9" s="10">
        <v>2700</v>
      </c>
      <c r="N9" s="10">
        <v>2700</v>
      </c>
      <c r="O9" s="10">
        <v>10800</v>
      </c>
      <c r="P9" s="28">
        <f t="shared" ca="1" si="0"/>
        <v>16200</v>
      </c>
    </row>
    <row r="10" spans="1:16" x14ac:dyDescent="0.3">
      <c r="A10" s="27" t="s">
        <v>33</v>
      </c>
      <c r="B10" s="9" t="s">
        <v>34</v>
      </c>
      <c r="C10" s="9" t="s">
        <v>35</v>
      </c>
      <c r="D10" s="9" t="s">
        <v>36</v>
      </c>
      <c r="E10" s="9" t="s">
        <v>37</v>
      </c>
      <c r="F10" s="8">
        <v>10</v>
      </c>
      <c r="G10" s="8">
        <v>4</v>
      </c>
      <c r="H10" s="8">
        <v>4</v>
      </c>
      <c r="I10" s="8">
        <v>4</v>
      </c>
      <c r="J10" s="8">
        <v>58</v>
      </c>
      <c r="K10" s="8">
        <v>62</v>
      </c>
      <c r="L10" s="8">
        <v>55</v>
      </c>
      <c r="M10" s="10">
        <v>10800</v>
      </c>
      <c r="N10" s="10">
        <v>10800</v>
      </c>
      <c r="O10" s="10">
        <v>10800</v>
      </c>
      <c r="P10" s="28">
        <f t="shared" ca="1" si="0"/>
        <v>32400</v>
      </c>
    </row>
    <row r="11" spans="1:16" x14ac:dyDescent="0.3">
      <c r="A11" s="27" t="s">
        <v>38</v>
      </c>
      <c r="B11" s="9" t="s">
        <v>39</v>
      </c>
      <c r="C11" s="9" t="s">
        <v>31</v>
      </c>
      <c r="D11" s="9" t="s">
        <v>36</v>
      </c>
      <c r="E11" s="9" t="s">
        <v>28</v>
      </c>
      <c r="F11" s="8">
        <v>6</v>
      </c>
      <c r="G11" s="8">
        <v>2</v>
      </c>
      <c r="H11" s="8">
        <v>1</v>
      </c>
      <c r="I11" s="8">
        <v>5</v>
      </c>
      <c r="J11" s="8">
        <v>81</v>
      </c>
      <c r="K11" s="8">
        <v>87</v>
      </c>
      <c r="L11" s="8">
        <v>76</v>
      </c>
      <c r="M11" s="10">
        <v>5400</v>
      </c>
      <c r="N11" s="10">
        <v>2700</v>
      </c>
      <c r="O11" s="10">
        <v>13500</v>
      </c>
      <c r="P11" s="28">
        <f t="shared" ca="1" si="0"/>
        <v>21600</v>
      </c>
    </row>
    <row r="12" spans="1:16" x14ac:dyDescent="0.3">
      <c r="A12" s="27" t="s">
        <v>40</v>
      </c>
      <c r="B12" s="9" t="s">
        <v>41</v>
      </c>
      <c r="C12" s="9" t="s">
        <v>31</v>
      </c>
      <c r="D12" s="9" t="s">
        <v>42</v>
      </c>
      <c r="E12" s="9" t="s">
        <v>28</v>
      </c>
      <c r="F12" s="8">
        <v>6</v>
      </c>
      <c r="G12" s="8">
        <v>5</v>
      </c>
      <c r="H12" s="8">
        <v>1</v>
      </c>
      <c r="I12" s="8">
        <v>2</v>
      </c>
      <c r="J12" s="8">
        <v>45</v>
      </c>
      <c r="K12" s="8">
        <v>48</v>
      </c>
      <c r="L12" s="8">
        <v>42</v>
      </c>
      <c r="M12" s="10">
        <v>13500</v>
      </c>
      <c r="N12" s="10">
        <v>2700</v>
      </c>
      <c r="O12" s="10">
        <v>5400</v>
      </c>
      <c r="P12" s="28">
        <f t="shared" ca="1" si="0"/>
        <v>21600</v>
      </c>
    </row>
    <row r="13" spans="1:16" x14ac:dyDescent="0.3">
      <c r="A13" s="27" t="s">
        <v>43</v>
      </c>
      <c r="B13" s="9" t="s">
        <v>44</v>
      </c>
      <c r="C13" s="9" t="s">
        <v>26</v>
      </c>
      <c r="D13" s="9" t="s">
        <v>45</v>
      </c>
      <c r="E13" s="9" t="s">
        <v>32</v>
      </c>
      <c r="F13" s="8">
        <v>8</v>
      </c>
      <c r="G13" s="8">
        <v>5</v>
      </c>
      <c r="H13" s="8">
        <v>1</v>
      </c>
      <c r="I13" s="8">
        <v>4</v>
      </c>
      <c r="J13" s="8">
        <v>88</v>
      </c>
      <c r="K13" s="8">
        <v>94</v>
      </c>
      <c r="L13" s="8">
        <v>83</v>
      </c>
      <c r="M13" s="10">
        <v>13500</v>
      </c>
      <c r="N13" s="10">
        <v>2700</v>
      </c>
      <c r="O13" s="10">
        <v>10800</v>
      </c>
      <c r="P13" s="28">
        <f t="shared" ca="1" si="0"/>
        <v>27000</v>
      </c>
    </row>
    <row r="14" spans="1:16" x14ac:dyDescent="0.3">
      <c r="A14" s="27" t="s">
        <v>46</v>
      </c>
      <c r="B14" s="9" t="s">
        <v>47</v>
      </c>
      <c r="C14" s="9" t="s">
        <v>26</v>
      </c>
      <c r="D14" s="9" t="s">
        <v>45</v>
      </c>
      <c r="E14" s="9" t="s">
        <v>28</v>
      </c>
      <c r="F14" s="8">
        <v>5</v>
      </c>
      <c r="G14" s="8">
        <v>2</v>
      </c>
      <c r="H14" s="8">
        <v>2</v>
      </c>
      <c r="I14" s="8">
        <v>3</v>
      </c>
      <c r="J14" s="8">
        <v>75</v>
      </c>
      <c r="K14" s="8">
        <v>80</v>
      </c>
      <c r="L14" s="8">
        <v>71</v>
      </c>
      <c r="M14" s="10">
        <v>5400</v>
      </c>
      <c r="N14" s="10">
        <v>5400</v>
      </c>
      <c r="O14" s="10">
        <v>8100</v>
      </c>
      <c r="P14" s="28">
        <f t="shared" ca="1" si="0"/>
        <v>18900</v>
      </c>
    </row>
    <row r="15" spans="1:16" x14ac:dyDescent="0.3">
      <c r="A15" s="27" t="s">
        <v>48</v>
      </c>
      <c r="B15" s="9" t="s">
        <v>49</v>
      </c>
      <c r="C15" s="9" t="s">
        <v>31</v>
      </c>
      <c r="D15" s="9" t="s">
        <v>45</v>
      </c>
      <c r="E15" s="9" t="s">
        <v>32</v>
      </c>
      <c r="F15" s="8">
        <v>7</v>
      </c>
      <c r="G15" s="8">
        <v>3</v>
      </c>
      <c r="H15" s="8">
        <v>3</v>
      </c>
      <c r="I15" s="8">
        <v>3</v>
      </c>
      <c r="J15" s="8">
        <v>65</v>
      </c>
      <c r="K15" s="8">
        <v>70</v>
      </c>
      <c r="L15" s="8">
        <v>61</v>
      </c>
      <c r="M15" s="10">
        <v>8100</v>
      </c>
      <c r="N15" s="10">
        <v>8100</v>
      </c>
      <c r="O15" s="10">
        <v>8100</v>
      </c>
      <c r="P15" s="28">
        <f t="shared" ca="1" si="0"/>
        <v>24300</v>
      </c>
    </row>
    <row r="16" spans="1:16" x14ac:dyDescent="0.3">
      <c r="A16" s="27" t="s">
        <v>50</v>
      </c>
      <c r="B16" s="9" t="s">
        <v>51</v>
      </c>
      <c r="C16" s="9" t="s">
        <v>35</v>
      </c>
      <c r="D16" s="9" t="s">
        <v>52</v>
      </c>
      <c r="E16" s="9" t="s">
        <v>37</v>
      </c>
      <c r="F16" s="8">
        <v>7</v>
      </c>
      <c r="G16" s="8">
        <v>3</v>
      </c>
      <c r="H16" s="8">
        <v>1</v>
      </c>
      <c r="I16" s="8">
        <v>3</v>
      </c>
      <c r="J16" s="8">
        <v>51</v>
      </c>
      <c r="K16" s="8">
        <v>55</v>
      </c>
      <c r="L16" s="8">
        <v>48</v>
      </c>
      <c r="M16" s="10">
        <v>8100</v>
      </c>
      <c r="N16" s="10">
        <v>2700</v>
      </c>
      <c r="O16" s="10">
        <v>8100</v>
      </c>
      <c r="P16" s="28">
        <f t="shared" ca="1" si="0"/>
        <v>18900</v>
      </c>
    </row>
    <row r="17" spans="1:16" x14ac:dyDescent="0.3">
      <c r="A17" s="27" t="s">
        <v>53</v>
      </c>
      <c r="B17" s="9" t="s">
        <v>54</v>
      </c>
      <c r="C17" s="9" t="s">
        <v>31</v>
      </c>
      <c r="D17" s="9" t="s">
        <v>52</v>
      </c>
      <c r="E17" s="9" t="s">
        <v>37</v>
      </c>
      <c r="F17" s="8">
        <v>5</v>
      </c>
      <c r="G17" s="8">
        <v>1</v>
      </c>
      <c r="H17" s="8">
        <v>4</v>
      </c>
      <c r="I17" s="8">
        <v>4</v>
      </c>
      <c r="J17" s="8">
        <v>73</v>
      </c>
      <c r="K17" s="8">
        <v>78</v>
      </c>
      <c r="L17" s="8">
        <v>69</v>
      </c>
      <c r="M17" s="10">
        <v>2700</v>
      </c>
      <c r="N17" s="10">
        <v>10800</v>
      </c>
      <c r="O17" s="10">
        <v>10800</v>
      </c>
      <c r="P17" s="28">
        <f t="shared" ca="1" si="0"/>
        <v>24300</v>
      </c>
    </row>
    <row r="18" spans="1:16" x14ac:dyDescent="0.3">
      <c r="A18" s="27" t="s">
        <v>55</v>
      </c>
      <c r="B18" s="9" t="s">
        <v>56</v>
      </c>
      <c r="C18" s="9" t="s">
        <v>31</v>
      </c>
      <c r="D18" s="9" t="s">
        <v>57</v>
      </c>
      <c r="E18" s="9" t="s">
        <v>32</v>
      </c>
      <c r="F18" s="8">
        <v>7</v>
      </c>
      <c r="G18" s="8">
        <v>1</v>
      </c>
      <c r="H18" s="8">
        <v>3</v>
      </c>
      <c r="I18" s="8">
        <v>4</v>
      </c>
      <c r="J18" s="8">
        <v>77</v>
      </c>
      <c r="K18" s="8">
        <v>82</v>
      </c>
      <c r="L18" s="8">
        <v>72</v>
      </c>
      <c r="M18" s="10">
        <v>2700</v>
      </c>
      <c r="N18" s="10">
        <v>8100</v>
      </c>
      <c r="O18" s="10">
        <v>10800</v>
      </c>
      <c r="P18" s="28">
        <f t="shared" ca="1" si="0"/>
        <v>21600</v>
      </c>
    </row>
    <row r="19" spans="1:16" x14ac:dyDescent="0.3">
      <c r="A19" s="27" t="s">
        <v>58</v>
      </c>
      <c r="B19" s="9" t="s">
        <v>59</v>
      </c>
      <c r="C19" s="9" t="s">
        <v>26</v>
      </c>
      <c r="D19" s="9" t="s">
        <v>57</v>
      </c>
      <c r="E19" s="9" t="s">
        <v>32</v>
      </c>
      <c r="F19" s="8">
        <v>6</v>
      </c>
      <c r="G19" s="8">
        <v>3</v>
      </c>
      <c r="H19" s="8">
        <v>3</v>
      </c>
      <c r="I19" s="8">
        <v>5</v>
      </c>
      <c r="J19" s="8">
        <v>51</v>
      </c>
      <c r="K19" s="8">
        <v>55</v>
      </c>
      <c r="L19" s="8">
        <v>48</v>
      </c>
      <c r="M19" s="10">
        <v>8100</v>
      </c>
      <c r="N19" s="10">
        <v>8100</v>
      </c>
      <c r="O19" s="10">
        <v>13500</v>
      </c>
      <c r="P19" s="28">
        <f t="shared" ca="1" si="0"/>
        <v>29700</v>
      </c>
    </row>
    <row r="20" spans="1:16" x14ac:dyDescent="0.3">
      <c r="A20" s="27" t="s">
        <v>60</v>
      </c>
      <c r="B20" s="9" t="s">
        <v>61</v>
      </c>
      <c r="C20" s="9" t="s">
        <v>26</v>
      </c>
      <c r="D20" s="9" t="s">
        <v>57</v>
      </c>
      <c r="E20" s="9" t="s">
        <v>32</v>
      </c>
      <c r="F20" s="8">
        <v>7</v>
      </c>
      <c r="G20" s="8">
        <v>3</v>
      </c>
      <c r="H20" s="8">
        <v>3</v>
      </c>
      <c r="I20" s="8">
        <v>4</v>
      </c>
      <c r="J20" s="8">
        <v>52</v>
      </c>
      <c r="K20" s="8">
        <v>56</v>
      </c>
      <c r="L20" s="8">
        <v>49</v>
      </c>
      <c r="M20" s="10">
        <v>8100</v>
      </c>
      <c r="N20" s="10">
        <v>8100</v>
      </c>
      <c r="O20" s="10">
        <v>10800</v>
      </c>
      <c r="P20" s="28">
        <f t="shared" ca="1" si="0"/>
        <v>27000</v>
      </c>
    </row>
    <row r="21" spans="1:16" x14ac:dyDescent="0.3">
      <c r="A21" s="27" t="s">
        <v>62</v>
      </c>
      <c r="B21" s="9" t="s">
        <v>63</v>
      </c>
      <c r="C21" s="9" t="s">
        <v>31</v>
      </c>
      <c r="D21" s="9" t="s">
        <v>64</v>
      </c>
      <c r="E21" s="9" t="s">
        <v>28</v>
      </c>
      <c r="F21" s="8">
        <v>6</v>
      </c>
      <c r="G21" s="8">
        <v>3</v>
      </c>
      <c r="H21" s="8">
        <v>2</v>
      </c>
      <c r="I21" s="8">
        <v>3</v>
      </c>
      <c r="J21" s="8">
        <v>66</v>
      </c>
      <c r="K21" s="8">
        <v>71</v>
      </c>
      <c r="L21" s="8">
        <v>62</v>
      </c>
      <c r="M21" s="10">
        <v>8100</v>
      </c>
      <c r="N21" s="10">
        <v>5400</v>
      </c>
      <c r="O21" s="10">
        <v>8100</v>
      </c>
      <c r="P21" s="28">
        <f t="shared" ca="1" si="0"/>
        <v>21600</v>
      </c>
    </row>
    <row r="22" spans="1:16" x14ac:dyDescent="0.3">
      <c r="A22" s="27" t="s">
        <v>65</v>
      </c>
      <c r="B22" s="9" t="s">
        <v>66</v>
      </c>
      <c r="C22" s="9" t="s">
        <v>35</v>
      </c>
      <c r="D22" s="9" t="s">
        <v>67</v>
      </c>
      <c r="E22" s="9" t="s">
        <v>32</v>
      </c>
      <c r="F22" s="8">
        <v>6</v>
      </c>
      <c r="G22" s="8">
        <v>5</v>
      </c>
      <c r="H22" s="8">
        <v>3</v>
      </c>
      <c r="I22" s="8">
        <v>5</v>
      </c>
      <c r="J22" s="8">
        <v>69</v>
      </c>
      <c r="K22" s="8">
        <v>74</v>
      </c>
      <c r="L22" s="8">
        <v>65</v>
      </c>
      <c r="M22" s="10">
        <v>13500</v>
      </c>
      <c r="N22" s="10">
        <v>8100</v>
      </c>
      <c r="O22" s="10">
        <v>13500</v>
      </c>
      <c r="P22" s="28">
        <f t="shared" ca="1" si="0"/>
        <v>35100</v>
      </c>
    </row>
    <row r="23" spans="1:16" x14ac:dyDescent="0.3">
      <c r="A23" s="27" t="s">
        <v>68</v>
      </c>
      <c r="B23" s="9" t="s">
        <v>69</v>
      </c>
      <c r="C23" s="9" t="s">
        <v>31</v>
      </c>
      <c r="D23" s="9" t="s">
        <v>67</v>
      </c>
      <c r="E23" s="9" t="s">
        <v>37</v>
      </c>
      <c r="F23" s="8">
        <v>5</v>
      </c>
      <c r="G23" s="8">
        <v>2</v>
      </c>
      <c r="H23" s="8">
        <v>1</v>
      </c>
      <c r="I23" s="8">
        <v>4</v>
      </c>
      <c r="J23" s="8">
        <v>81</v>
      </c>
      <c r="K23" s="8">
        <v>87</v>
      </c>
      <c r="L23" s="8">
        <v>76</v>
      </c>
      <c r="M23" s="10">
        <v>5400</v>
      </c>
      <c r="N23" s="10">
        <v>2700</v>
      </c>
      <c r="O23" s="10">
        <v>10800</v>
      </c>
      <c r="P23" s="28">
        <f t="shared" ca="1" si="0"/>
        <v>18900</v>
      </c>
    </row>
    <row r="24" spans="1:16" x14ac:dyDescent="0.3">
      <c r="A24" s="27" t="s">
        <v>70</v>
      </c>
      <c r="B24" s="9" t="s">
        <v>71</v>
      </c>
      <c r="C24" s="9" t="s">
        <v>31</v>
      </c>
      <c r="D24" s="9" t="s">
        <v>72</v>
      </c>
      <c r="E24" s="9" t="s">
        <v>28</v>
      </c>
      <c r="F24" s="8">
        <v>6</v>
      </c>
      <c r="G24" s="8">
        <v>3</v>
      </c>
      <c r="H24" s="8">
        <v>4</v>
      </c>
      <c r="I24" s="8">
        <v>4</v>
      </c>
      <c r="J24" s="8">
        <v>76</v>
      </c>
      <c r="K24" s="8">
        <v>81</v>
      </c>
      <c r="L24" s="8">
        <v>71</v>
      </c>
      <c r="M24" s="10">
        <v>8100</v>
      </c>
      <c r="N24" s="10">
        <v>10800</v>
      </c>
      <c r="O24" s="10">
        <v>10800</v>
      </c>
      <c r="P24" s="28">
        <f t="shared" ca="1" si="0"/>
        <v>29700</v>
      </c>
    </row>
    <row r="25" spans="1:16" x14ac:dyDescent="0.3">
      <c r="A25" s="27" t="s">
        <v>73</v>
      </c>
      <c r="B25" s="9" t="s">
        <v>74</v>
      </c>
      <c r="C25" s="9" t="s">
        <v>26</v>
      </c>
      <c r="D25" s="9" t="s">
        <v>75</v>
      </c>
      <c r="E25" s="9" t="s">
        <v>28</v>
      </c>
      <c r="F25" s="8">
        <v>4</v>
      </c>
      <c r="G25" s="8">
        <v>3</v>
      </c>
      <c r="H25" s="8">
        <v>4</v>
      </c>
      <c r="I25" s="8">
        <v>2</v>
      </c>
      <c r="J25" s="8">
        <v>66</v>
      </c>
      <c r="K25" s="8">
        <v>71</v>
      </c>
      <c r="L25" s="8">
        <v>62</v>
      </c>
      <c r="M25" s="10">
        <v>8100</v>
      </c>
      <c r="N25" s="10">
        <v>10800</v>
      </c>
      <c r="O25" s="10">
        <v>5400</v>
      </c>
      <c r="P25" s="28">
        <f t="shared" ca="1" si="0"/>
        <v>24300</v>
      </c>
    </row>
    <row r="26" spans="1:16" x14ac:dyDescent="0.3">
      <c r="A26" s="27" t="s">
        <v>76</v>
      </c>
      <c r="B26" s="9" t="s">
        <v>77</v>
      </c>
      <c r="C26" s="9" t="s">
        <v>26</v>
      </c>
      <c r="D26" s="9" t="s">
        <v>75</v>
      </c>
      <c r="E26" s="9" t="s">
        <v>32</v>
      </c>
      <c r="F26" s="8">
        <v>6</v>
      </c>
      <c r="G26" s="8">
        <v>2</v>
      </c>
      <c r="H26" s="8">
        <v>2</v>
      </c>
      <c r="I26" s="8">
        <v>2</v>
      </c>
      <c r="J26" s="8">
        <v>42</v>
      </c>
      <c r="K26" s="8">
        <v>45</v>
      </c>
      <c r="L26" s="8">
        <v>39</v>
      </c>
      <c r="M26" s="10">
        <v>5400</v>
      </c>
      <c r="N26" s="10">
        <v>5400</v>
      </c>
      <c r="O26" s="10">
        <v>5400</v>
      </c>
      <c r="P26" s="28">
        <f t="shared" ca="1" si="0"/>
        <v>16200</v>
      </c>
    </row>
    <row r="27" spans="1:16" x14ac:dyDescent="0.3">
      <c r="A27" s="27" t="s">
        <v>78</v>
      </c>
      <c r="B27" s="9" t="s">
        <v>79</v>
      </c>
      <c r="C27" s="9" t="s">
        <v>31</v>
      </c>
      <c r="D27" s="9" t="s">
        <v>80</v>
      </c>
      <c r="E27" s="9" t="s">
        <v>28</v>
      </c>
      <c r="F27" s="8">
        <v>7</v>
      </c>
      <c r="G27" s="8">
        <v>4</v>
      </c>
      <c r="H27" s="8">
        <v>1</v>
      </c>
      <c r="I27" s="8">
        <v>2</v>
      </c>
      <c r="J27" s="8">
        <v>69</v>
      </c>
      <c r="K27" s="8">
        <v>74</v>
      </c>
      <c r="L27" s="8">
        <v>65</v>
      </c>
      <c r="M27" s="10">
        <v>10800</v>
      </c>
      <c r="N27" s="10">
        <v>2700</v>
      </c>
      <c r="O27" s="10">
        <v>5400</v>
      </c>
      <c r="P27" s="28">
        <f t="shared" ca="1" si="0"/>
        <v>18900</v>
      </c>
    </row>
    <row r="28" spans="1:16" x14ac:dyDescent="0.3">
      <c r="A28" s="27" t="s">
        <v>81</v>
      </c>
      <c r="B28" s="9" t="s">
        <v>82</v>
      </c>
      <c r="C28" s="9" t="s">
        <v>35</v>
      </c>
      <c r="D28" s="9" t="s">
        <v>80</v>
      </c>
      <c r="E28" s="9" t="s">
        <v>32</v>
      </c>
      <c r="F28" s="8">
        <v>8</v>
      </c>
      <c r="G28" s="8">
        <v>1</v>
      </c>
      <c r="H28" s="8">
        <v>3</v>
      </c>
      <c r="I28" s="8">
        <v>3</v>
      </c>
      <c r="J28" s="8">
        <v>82</v>
      </c>
      <c r="K28" s="8">
        <v>88</v>
      </c>
      <c r="L28" s="8">
        <v>77</v>
      </c>
      <c r="M28" s="10">
        <v>2700</v>
      </c>
      <c r="N28" s="10">
        <v>8100</v>
      </c>
      <c r="O28" s="10">
        <v>8100</v>
      </c>
      <c r="P28" s="28">
        <f t="shared" ca="1" si="0"/>
        <v>18900</v>
      </c>
    </row>
    <row r="29" spans="1:16" x14ac:dyDescent="0.3">
      <c r="A29" s="27" t="s">
        <v>83</v>
      </c>
      <c r="B29" s="9" t="s">
        <v>84</v>
      </c>
      <c r="C29" s="9" t="s">
        <v>31</v>
      </c>
      <c r="D29" s="9"/>
      <c r="E29" s="9" t="s">
        <v>37</v>
      </c>
      <c r="F29" s="8">
        <v>5</v>
      </c>
      <c r="G29" s="8">
        <v>1</v>
      </c>
      <c r="H29" s="8">
        <v>2</v>
      </c>
      <c r="I29" s="8">
        <v>4</v>
      </c>
      <c r="J29" s="8">
        <v>70</v>
      </c>
      <c r="K29" s="8">
        <v>75</v>
      </c>
      <c r="L29" s="8">
        <v>66</v>
      </c>
      <c r="M29" s="10">
        <v>2700</v>
      </c>
      <c r="N29" s="10">
        <v>5400</v>
      </c>
      <c r="O29" s="10">
        <v>10800</v>
      </c>
      <c r="P29" s="28">
        <f t="shared" ca="1" si="0"/>
        <v>18900</v>
      </c>
    </row>
    <row r="30" spans="1:16" x14ac:dyDescent="0.3">
      <c r="A30" s="27" t="s">
        <v>85</v>
      </c>
      <c r="B30" s="9" t="s">
        <v>86</v>
      </c>
      <c r="C30" s="9" t="s">
        <v>31</v>
      </c>
      <c r="D30" s="9" t="s">
        <v>80</v>
      </c>
      <c r="E30" s="9" t="s">
        <v>37</v>
      </c>
      <c r="F30" s="8">
        <v>6</v>
      </c>
      <c r="G30" s="8">
        <v>5</v>
      </c>
      <c r="H30" s="8">
        <v>4</v>
      </c>
      <c r="I30" s="8">
        <v>3</v>
      </c>
      <c r="J30" s="8">
        <v>79</v>
      </c>
      <c r="K30" s="8">
        <v>85</v>
      </c>
      <c r="L30" s="8">
        <v>74</v>
      </c>
      <c r="M30" s="10">
        <v>13500</v>
      </c>
      <c r="N30" s="10">
        <v>10800</v>
      </c>
      <c r="O30" s="10">
        <v>8100</v>
      </c>
      <c r="P30" s="28">
        <f t="shared" ca="1" si="0"/>
        <v>32400</v>
      </c>
    </row>
    <row r="31" spans="1:16" x14ac:dyDescent="0.3">
      <c r="A31" s="27" t="s">
        <v>87</v>
      </c>
      <c r="B31" s="9" t="s">
        <v>88</v>
      </c>
      <c r="C31" s="9" t="s">
        <v>26</v>
      </c>
      <c r="D31" s="9" t="s">
        <v>89</v>
      </c>
      <c r="E31" s="9" t="s">
        <v>32</v>
      </c>
      <c r="F31" s="8">
        <v>7</v>
      </c>
      <c r="G31" s="8">
        <v>2</v>
      </c>
      <c r="H31" s="8">
        <v>4</v>
      </c>
      <c r="I31" s="8">
        <v>3</v>
      </c>
      <c r="J31" s="8">
        <v>72</v>
      </c>
      <c r="K31" s="8">
        <v>77</v>
      </c>
      <c r="L31" s="8">
        <v>68</v>
      </c>
      <c r="M31" s="10">
        <v>5400</v>
      </c>
      <c r="N31" s="10">
        <v>10800</v>
      </c>
      <c r="O31" s="10">
        <v>8100</v>
      </c>
      <c r="P31" s="28">
        <f t="shared" ca="1" si="0"/>
        <v>24300</v>
      </c>
    </row>
    <row r="32" spans="1:16" x14ac:dyDescent="0.3">
      <c r="A32" s="27" t="s">
        <v>90</v>
      </c>
      <c r="B32" s="9" t="s">
        <v>91</v>
      </c>
      <c r="C32" s="9" t="s">
        <v>26</v>
      </c>
      <c r="D32" s="9" t="s">
        <v>27</v>
      </c>
      <c r="E32" s="9" t="s">
        <v>32</v>
      </c>
      <c r="F32" s="8">
        <v>3</v>
      </c>
      <c r="G32" s="8">
        <v>5</v>
      </c>
      <c r="H32" s="8">
        <v>4</v>
      </c>
      <c r="I32" s="8">
        <v>5</v>
      </c>
      <c r="J32" s="8">
        <v>48</v>
      </c>
      <c r="K32" s="8">
        <v>51</v>
      </c>
      <c r="L32" s="8">
        <v>45</v>
      </c>
      <c r="M32" s="10">
        <v>13500</v>
      </c>
      <c r="N32" s="10">
        <v>10800</v>
      </c>
      <c r="O32" s="10">
        <v>13500</v>
      </c>
      <c r="P32" s="28">
        <f t="shared" ca="1" si="0"/>
        <v>37800</v>
      </c>
    </row>
    <row r="33" spans="1:16" x14ac:dyDescent="0.3">
      <c r="A33" s="27" t="s">
        <v>92</v>
      </c>
      <c r="B33" s="9" t="s">
        <v>93</v>
      </c>
      <c r="C33" s="9" t="s">
        <v>31</v>
      </c>
      <c r="D33" s="9" t="s">
        <v>27</v>
      </c>
      <c r="E33" s="9" t="s">
        <v>32</v>
      </c>
      <c r="F33" s="8">
        <v>5</v>
      </c>
      <c r="G33" s="8">
        <v>4</v>
      </c>
      <c r="H33" s="8">
        <v>1</v>
      </c>
      <c r="I33" s="8">
        <v>4</v>
      </c>
      <c r="J33" s="8">
        <v>73</v>
      </c>
      <c r="K33" s="8">
        <v>78</v>
      </c>
      <c r="L33" s="8">
        <v>69</v>
      </c>
      <c r="M33" s="10">
        <v>10800</v>
      </c>
      <c r="N33" s="10">
        <v>2700</v>
      </c>
      <c r="O33" s="10">
        <v>10800</v>
      </c>
      <c r="P33" s="28">
        <f t="shared" ca="1" si="0"/>
        <v>24300</v>
      </c>
    </row>
    <row r="34" spans="1:16" x14ac:dyDescent="0.3">
      <c r="A34" s="27" t="s">
        <v>94</v>
      </c>
      <c r="B34" s="9" t="s">
        <v>95</v>
      </c>
      <c r="C34" s="9" t="s">
        <v>35</v>
      </c>
      <c r="D34" s="9" t="s">
        <v>36</v>
      </c>
      <c r="E34" s="9" t="s">
        <v>28</v>
      </c>
      <c r="F34" s="8">
        <v>9</v>
      </c>
      <c r="G34" s="8">
        <v>5</v>
      </c>
      <c r="H34" s="8">
        <v>4</v>
      </c>
      <c r="I34" s="8">
        <v>3</v>
      </c>
      <c r="J34" s="8">
        <v>59</v>
      </c>
      <c r="K34" s="8">
        <v>63</v>
      </c>
      <c r="L34" s="8">
        <v>55</v>
      </c>
      <c r="M34" s="10">
        <v>13500</v>
      </c>
      <c r="N34" s="10">
        <v>10800</v>
      </c>
      <c r="O34" s="10">
        <v>8100</v>
      </c>
      <c r="P34" s="28">
        <f t="shared" ca="1" si="0"/>
        <v>32400</v>
      </c>
    </row>
    <row r="35" spans="1:16" x14ac:dyDescent="0.3">
      <c r="A35" s="27" t="s">
        <v>96</v>
      </c>
      <c r="B35" s="9" t="s">
        <v>97</v>
      </c>
      <c r="C35" s="9" t="s">
        <v>31</v>
      </c>
      <c r="D35" s="9" t="s">
        <v>36</v>
      </c>
      <c r="E35" s="9" t="s">
        <v>32</v>
      </c>
      <c r="F35" s="8">
        <v>10</v>
      </c>
      <c r="G35" s="8">
        <v>3</v>
      </c>
      <c r="H35" s="8">
        <v>1</v>
      </c>
      <c r="I35" s="8">
        <v>3</v>
      </c>
      <c r="J35" s="8">
        <v>66</v>
      </c>
      <c r="K35" s="8">
        <v>71</v>
      </c>
      <c r="L35" s="8">
        <v>62</v>
      </c>
      <c r="M35" s="10">
        <v>8100</v>
      </c>
      <c r="N35" s="10">
        <v>2700</v>
      </c>
      <c r="O35" s="10">
        <v>8100</v>
      </c>
      <c r="P35" s="28">
        <f t="shared" ca="1" si="0"/>
        <v>18900</v>
      </c>
    </row>
    <row r="36" spans="1:16" x14ac:dyDescent="0.3">
      <c r="A36" s="27" t="s">
        <v>98</v>
      </c>
      <c r="B36" s="9" t="s">
        <v>99</v>
      </c>
      <c r="C36" s="9" t="s">
        <v>31</v>
      </c>
      <c r="D36" s="9" t="s">
        <v>42</v>
      </c>
      <c r="E36" s="9" t="s">
        <v>37</v>
      </c>
      <c r="F36" s="8">
        <v>5</v>
      </c>
      <c r="G36" s="8">
        <v>2</v>
      </c>
      <c r="H36" s="8">
        <v>1</v>
      </c>
      <c r="I36" s="8">
        <v>3</v>
      </c>
      <c r="J36" s="8">
        <v>79</v>
      </c>
      <c r="K36" s="8">
        <v>85</v>
      </c>
      <c r="L36" s="8">
        <v>74</v>
      </c>
      <c r="M36" s="10">
        <v>5400</v>
      </c>
      <c r="N36" s="10">
        <v>2700</v>
      </c>
      <c r="O36" s="10">
        <v>8100</v>
      </c>
      <c r="P36" s="28">
        <f t="shared" ca="1" si="0"/>
        <v>16200</v>
      </c>
    </row>
    <row r="37" spans="1:16" x14ac:dyDescent="0.3">
      <c r="A37" s="27" t="s">
        <v>100</v>
      </c>
      <c r="B37" s="9" t="s">
        <v>101</v>
      </c>
      <c r="C37" s="9" t="s">
        <v>26</v>
      </c>
      <c r="D37" s="9" t="s">
        <v>45</v>
      </c>
      <c r="E37" s="9" t="s">
        <v>28</v>
      </c>
      <c r="F37" s="8">
        <v>6</v>
      </c>
      <c r="G37" s="8">
        <v>1</v>
      </c>
      <c r="H37" s="8">
        <v>4</v>
      </c>
      <c r="I37" s="8">
        <v>4</v>
      </c>
      <c r="J37" s="8">
        <v>77</v>
      </c>
      <c r="K37" s="8">
        <v>82</v>
      </c>
      <c r="L37" s="8">
        <v>72</v>
      </c>
      <c r="M37" s="10">
        <v>2700</v>
      </c>
      <c r="N37" s="10">
        <v>10800</v>
      </c>
      <c r="O37" s="10">
        <v>10800</v>
      </c>
      <c r="P37" s="28">
        <f t="shared" ca="1" si="0"/>
        <v>24300</v>
      </c>
    </row>
    <row r="38" spans="1:16" x14ac:dyDescent="0.3">
      <c r="A38" s="27" t="s">
        <v>102</v>
      </c>
      <c r="B38" s="9" t="s">
        <v>103</v>
      </c>
      <c r="C38" s="9" t="s">
        <v>26</v>
      </c>
      <c r="D38" s="9" t="s">
        <v>45</v>
      </c>
      <c r="E38" s="9" t="s">
        <v>28</v>
      </c>
      <c r="F38" s="8">
        <v>5</v>
      </c>
      <c r="G38" s="8">
        <v>1</v>
      </c>
      <c r="H38" s="8">
        <v>3</v>
      </c>
      <c r="I38" s="8">
        <v>4</v>
      </c>
      <c r="J38" s="8">
        <v>63</v>
      </c>
      <c r="K38" s="8">
        <v>67</v>
      </c>
      <c r="L38" s="8">
        <v>59</v>
      </c>
      <c r="M38" s="10">
        <v>2700</v>
      </c>
      <c r="N38" s="10">
        <v>8100</v>
      </c>
      <c r="O38" s="10">
        <v>10800</v>
      </c>
      <c r="P38" s="28">
        <f t="shared" ca="1" si="0"/>
        <v>21600</v>
      </c>
    </row>
    <row r="39" spans="1:16" x14ac:dyDescent="0.3">
      <c r="A39" s="27" t="s">
        <v>104</v>
      </c>
      <c r="B39" s="9" t="s">
        <v>105</v>
      </c>
      <c r="C39" s="9" t="s">
        <v>31</v>
      </c>
      <c r="D39" s="9" t="s">
        <v>45</v>
      </c>
      <c r="E39" s="9" t="s">
        <v>32</v>
      </c>
      <c r="F39" s="8">
        <v>7</v>
      </c>
      <c r="G39" s="8">
        <v>2</v>
      </c>
      <c r="H39" s="8">
        <v>3</v>
      </c>
      <c r="I39" s="8">
        <v>5</v>
      </c>
      <c r="J39" s="8">
        <v>54</v>
      </c>
      <c r="K39" s="8">
        <v>58</v>
      </c>
      <c r="L39" s="8">
        <v>51</v>
      </c>
      <c r="M39" s="10">
        <v>5400</v>
      </c>
      <c r="N39" s="10">
        <v>8100</v>
      </c>
      <c r="O39" s="10">
        <v>13500</v>
      </c>
      <c r="P39" s="28">
        <f t="shared" ca="1" si="0"/>
        <v>27000</v>
      </c>
    </row>
    <row r="40" spans="1:16" x14ac:dyDescent="0.3">
      <c r="A40" s="27" t="s">
        <v>106</v>
      </c>
      <c r="B40" s="9" t="s">
        <v>107</v>
      </c>
      <c r="C40" s="9" t="s">
        <v>35</v>
      </c>
      <c r="D40" s="9" t="s">
        <v>52</v>
      </c>
      <c r="E40" s="9" t="s">
        <v>28</v>
      </c>
      <c r="F40" s="8">
        <v>4</v>
      </c>
      <c r="G40" s="8">
        <v>4</v>
      </c>
      <c r="H40" s="8">
        <v>2</v>
      </c>
      <c r="I40" s="8">
        <v>5</v>
      </c>
      <c r="J40" s="8">
        <v>83</v>
      </c>
      <c r="K40" s="8">
        <v>89</v>
      </c>
      <c r="L40" s="8">
        <v>78</v>
      </c>
      <c r="M40" s="10">
        <v>10800</v>
      </c>
      <c r="N40" s="10">
        <v>5400</v>
      </c>
      <c r="O40" s="10">
        <v>13500</v>
      </c>
      <c r="P40" s="28">
        <f t="shared" ca="1" si="0"/>
        <v>29700</v>
      </c>
    </row>
    <row r="41" spans="1:16" x14ac:dyDescent="0.3">
      <c r="A41" s="27" t="s">
        <v>108</v>
      </c>
      <c r="B41" s="9" t="s">
        <v>109</v>
      </c>
      <c r="C41" s="9" t="s">
        <v>31</v>
      </c>
      <c r="D41" s="9" t="s">
        <v>52</v>
      </c>
      <c r="E41" s="9" t="s">
        <v>32</v>
      </c>
      <c r="F41" s="8">
        <v>5</v>
      </c>
      <c r="G41" s="8">
        <v>1</v>
      </c>
      <c r="H41" s="8">
        <v>3</v>
      </c>
      <c r="I41" s="8">
        <v>4</v>
      </c>
      <c r="J41" s="8">
        <v>66</v>
      </c>
      <c r="K41" s="8">
        <v>71</v>
      </c>
      <c r="L41" s="8">
        <v>62</v>
      </c>
      <c r="M41" s="10">
        <v>2700</v>
      </c>
      <c r="N41" s="10">
        <v>8100</v>
      </c>
      <c r="O41" s="10">
        <v>10800</v>
      </c>
      <c r="P41" s="28">
        <f t="shared" ca="1" si="0"/>
        <v>21600</v>
      </c>
    </row>
    <row r="42" spans="1:16" x14ac:dyDescent="0.3">
      <c r="A42" s="27" t="s">
        <v>110</v>
      </c>
      <c r="B42" s="9" t="s">
        <v>111</v>
      </c>
      <c r="C42" s="9" t="s">
        <v>31</v>
      </c>
      <c r="D42" s="9" t="s">
        <v>57</v>
      </c>
      <c r="E42" s="9" t="s">
        <v>37</v>
      </c>
      <c r="F42" s="8">
        <v>5</v>
      </c>
      <c r="G42" s="8">
        <v>2</v>
      </c>
      <c r="H42" s="8">
        <v>4</v>
      </c>
      <c r="I42" s="8">
        <v>5</v>
      </c>
      <c r="J42" s="8">
        <v>41</v>
      </c>
      <c r="K42" s="8">
        <v>44</v>
      </c>
      <c r="L42" s="8">
        <v>39</v>
      </c>
      <c r="M42" s="10">
        <v>5400</v>
      </c>
      <c r="N42" s="10">
        <v>10800</v>
      </c>
      <c r="O42" s="10">
        <v>13500</v>
      </c>
      <c r="P42" s="28">
        <f t="shared" ca="1" si="0"/>
        <v>29700</v>
      </c>
    </row>
    <row r="43" spans="1:16" x14ac:dyDescent="0.3">
      <c r="A43" s="27" t="s">
        <v>112</v>
      </c>
      <c r="B43" s="9" t="s">
        <v>113</v>
      </c>
      <c r="C43" s="9" t="s">
        <v>26</v>
      </c>
      <c r="D43" s="9" t="s">
        <v>57</v>
      </c>
      <c r="E43" s="9" t="s">
        <v>37</v>
      </c>
      <c r="F43" s="8">
        <v>5</v>
      </c>
      <c r="G43" s="8">
        <v>5</v>
      </c>
      <c r="H43" s="8">
        <v>2</v>
      </c>
      <c r="I43" s="8">
        <v>2</v>
      </c>
      <c r="J43" s="8">
        <v>77</v>
      </c>
      <c r="K43" s="8">
        <v>82</v>
      </c>
      <c r="L43" s="8">
        <v>72</v>
      </c>
      <c r="M43" s="10">
        <v>13500</v>
      </c>
      <c r="N43" s="10">
        <v>5400</v>
      </c>
      <c r="O43" s="10">
        <v>5400</v>
      </c>
      <c r="P43" s="28">
        <f t="shared" ca="1" si="0"/>
        <v>24300</v>
      </c>
    </row>
    <row r="44" spans="1:16" x14ac:dyDescent="0.3">
      <c r="A44" s="27" t="s">
        <v>114</v>
      </c>
      <c r="B44" s="9" t="s">
        <v>115</v>
      </c>
      <c r="C44" s="9" t="s">
        <v>26</v>
      </c>
      <c r="D44" s="9" t="s">
        <v>57</v>
      </c>
      <c r="E44" s="9" t="s">
        <v>32</v>
      </c>
      <c r="F44" s="8">
        <v>4</v>
      </c>
      <c r="G44" s="8">
        <v>3</v>
      </c>
      <c r="H44" s="8">
        <v>1</v>
      </c>
      <c r="I44" s="8">
        <v>2</v>
      </c>
      <c r="J44" s="8">
        <v>72</v>
      </c>
      <c r="K44" s="8">
        <v>77</v>
      </c>
      <c r="L44" s="8">
        <v>68</v>
      </c>
      <c r="M44" s="10">
        <v>8100</v>
      </c>
      <c r="N44" s="10">
        <v>2700</v>
      </c>
      <c r="O44" s="10">
        <v>5400</v>
      </c>
      <c r="P44" s="28">
        <f t="shared" ca="1" si="0"/>
        <v>16200</v>
      </c>
    </row>
    <row r="45" spans="1:16" x14ac:dyDescent="0.3">
      <c r="A45" s="27" t="s">
        <v>116</v>
      </c>
      <c r="B45" s="9" t="s">
        <v>117</v>
      </c>
      <c r="C45" s="9" t="s">
        <v>31</v>
      </c>
      <c r="D45" s="9" t="s">
        <v>64</v>
      </c>
      <c r="E45" s="9" t="s">
        <v>32</v>
      </c>
      <c r="F45" s="8">
        <v>4</v>
      </c>
      <c r="G45" s="8">
        <v>4</v>
      </c>
      <c r="H45" s="8">
        <v>4</v>
      </c>
      <c r="I45" s="8">
        <v>2</v>
      </c>
      <c r="J45" s="8">
        <v>89</v>
      </c>
      <c r="K45" s="8">
        <v>95</v>
      </c>
      <c r="L45" s="8">
        <v>84</v>
      </c>
      <c r="M45" s="10">
        <v>10800</v>
      </c>
      <c r="N45" s="10">
        <v>10800</v>
      </c>
      <c r="O45" s="10">
        <v>5400</v>
      </c>
      <c r="P45" s="28">
        <f t="shared" ca="1" si="0"/>
        <v>27000</v>
      </c>
    </row>
    <row r="46" spans="1:16" x14ac:dyDescent="0.3">
      <c r="A46" s="27" t="s">
        <v>118</v>
      </c>
      <c r="B46" s="9" t="s">
        <v>119</v>
      </c>
      <c r="C46" s="9" t="s">
        <v>35</v>
      </c>
      <c r="D46" s="9"/>
      <c r="E46" s="9" t="s">
        <v>32</v>
      </c>
      <c r="F46" s="8">
        <v>5</v>
      </c>
      <c r="G46" s="8">
        <v>1</v>
      </c>
      <c r="H46" s="8">
        <v>3</v>
      </c>
      <c r="I46" s="8">
        <v>2</v>
      </c>
      <c r="J46" s="8">
        <v>43</v>
      </c>
      <c r="K46" s="8">
        <v>46</v>
      </c>
      <c r="L46" s="8">
        <v>40</v>
      </c>
      <c r="M46" s="10">
        <v>2700</v>
      </c>
      <c r="N46" s="10">
        <v>8100</v>
      </c>
      <c r="O46" s="10">
        <v>5400</v>
      </c>
      <c r="P46" s="28">
        <f t="shared" ca="1" si="0"/>
        <v>16200</v>
      </c>
    </row>
    <row r="47" spans="1:16" x14ac:dyDescent="0.3">
      <c r="A47" s="27" t="s">
        <v>120</v>
      </c>
      <c r="B47" s="9" t="s">
        <v>121</v>
      </c>
      <c r="C47" s="9" t="s">
        <v>31</v>
      </c>
      <c r="D47" s="9" t="s">
        <v>67</v>
      </c>
      <c r="E47" s="9" t="s">
        <v>28</v>
      </c>
      <c r="F47" s="8">
        <v>6</v>
      </c>
      <c r="G47" s="8">
        <v>3</v>
      </c>
      <c r="H47" s="8">
        <v>4</v>
      </c>
      <c r="I47" s="8">
        <v>5</v>
      </c>
      <c r="J47" s="8">
        <v>59</v>
      </c>
      <c r="K47" s="8">
        <v>63</v>
      </c>
      <c r="L47" s="8">
        <v>55</v>
      </c>
      <c r="M47" s="10">
        <v>8100</v>
      </c>
      <c r="N47" s="10">
        <v>10800</v>
      </c>
      <c r="O47" s="10">
        <v>13500</v>
      </c>
      <c r="P47" s="28">
        <f t="shared" ca="1" si="0"/>
        <v>32400</v>
      </c>
    </row>
    <row r="48" spans="1:16" x14ac:dyDescent="0.3">
      <c r="A48" s="27" t="s">
        <v>122</v>
      </c>
      <c r="B48" s="9" t="s">
        <v>123</v>
      </c>
      <c r="C48" s="9" t="s">
        <v>31</v>
      </c>
      <c r="D48" s="9" t="s">
        <v>72</v>
      </c>
      <c r="E48" s="9" t="s">
        <v>32</v>
      </c>
      <c r="F48" s="8">
        <v>8</v>
      </c>
      <c r="G48" s="8">
        <v>2</v>
      </c>
      <c r="H48" s="8">
        <v>4</v>
      </c>
      <c r="I48" s="8">
        <v>3</v>
      </c>
      <c r="J48" s="8">
        <v>51</v>
      </c>
      <c r="K48" s="8">
        <v>55</v>
      </c>
      <c r="L48" s="8">
        <v>48</v>
      </c>
      <c r="M48" s="10">
        <v>5400</v>
      </c>
      <c r="N48" s="10">
        <v>10800</v>
      </c>
      <c r="O48" s="10">
        <v>8100</v>
      </c>
      <c r="P48" s="28">
        <f t="shared" ca="1" si="0"/>
        <v>24300</v>
      </c>
    </row>
    <row r="49" spans="1:16" x14ac:dyDescent="0.3">
      <c r="A49" s="27" t="s">
        <v>124</v>
      </c>
      <c r="B49" s="9" t="s">
        <v>125</v>
      </c>
      <c r="C49" s="9" t="s">
        <v>26</v>
      </c>
      <c r="D49" s="9" t="s">
        <v>75</v>
      </c>
      <c r="E49" s="9" t="s">
        <v>37</v>
      </c>
      <c r="F49" s="8">
        <v>6</v>
      </c>
      <c r="G49" s="8">
        <v>1</v>
      </c>
      <c r="H49" s="8">
        <v>3</v>
      </c>
      <c r="I49" s="8">
        <v>3</v>
      </c>
      <c r="J49" s="8">
        <v>69</v>
      </c>
      <c r="K49" s="8">
        <v>74</v>
      </c>
      <c r="L49" s="8">
        <v>65</v>
      </c>
      <c r="M49" s="10">
        <v>2700</v>
      </c>
      <c r="N49" s="10">
        <v>8100</v>
      </c>
      <c r="O49" s="10">
        <v>8100</v>
      </c>
      <c r="P49" s="28">
        <f t="shared" ca="1" si="0"/>
        <v>18900</v>
      </c>
    </row>
    <row r="50" spans="1:16" x14ac:dyDescent="0.3">
      <c r="A50" s="27" t="s">
        <v>126</v>
      </c>
      <c r="B50" s="9" t="s">
        <v>127</v>
      </c>
      <c r="C50" s="9" t="s">
        <v>26</v>
      </c>
      <c r="D50" s="9" t="s">
        <v>75</v>
      </c>
      <c r="E50" s="9" t="s">
        <v>28</v>
      </c>
      <c r="F50" s="8">
        <v>5</v>
      </c>
      <c r="G50" s="8">
        <v>2</v>
      </c>
      <c r="H50" s="8">
        <v>3</v>
      </c>
      <c r="I50" s="8">
        <v>3</v>
      </c>
      <c r="J50" s="8">
        <v>84</v>
      </c>
      <c r="K50" s="8">
        <v>90</v>
      </c>
      <c r="L50" s="8">
        <v>79</v>
      </c>
      <c r="M50" s="10">
        <v>5400</v>
      </c>
      <c r="N50" s="10">
        <v>8100</v>
      </c>
      <c r="O50" s="10">
        <v>8100</v>
      </c>
      <c r="P50" s="28">
        <f t="shared" ca="1" si="0"/>
        <v>21600</v>
      </c>
    </row>
    <row r="51" spans="1:16" x14ac:dyDescent="0.3">
      <c r="A51" s="27" t="s">
        <v>128</v>
      </c>
      <c r="B51" s="9" t="s">
        <v>129</v>
      </c>
      <c r="C51" s="9" t="s">
        <v>31</v>
      </c>
      <c r="D51" s="9" t="s">
        <v>80</v>
      </c>
      <c r="E51" s="9" t="s">
        <v>28</v>
      </c>
      <c r="F51" s="8">
        <v>7</v>
      </c>
      <c r="G51" s="8">
        <v>1</v>
      </c>
      <c r="H51" s="8">
        <v>3</v>
      </c>
      <c r="I51" s="8">
        <v>2</v>
      </c>
      <c r="J51" s="8">
        <v>80</v>
      </c>
      <c r="K51" s="8">
        <v>86</v>
      </c>
      <c r="L51" s="8">
        <v>75</v>
      </c>
      <c r="M51" s="10">
        <v>2700</v>
      </c>
      <c r="N51" s="10">
        <v>8100</v>
      </c>
      <c r="O51" s="10">
        <v>5400</v>
      </c>
      <c r="P51" s="28">
        <f t="shared" ca="1" si="0"/>
        <v>16200</v>
      </c>
    </row>
    <row r="52" spans="1:16" x14ac:dyDescent="0.3">
      <c r="A52" s="27" t="s">
        <v>130</v>
      </c>
      <c r="B52" s="9" t="s">
        <v>131</v>
      </c>
      <c r="C52" s="9" t="s">
        <v>35</v>
      </c>
      <c r="D52" s="9" t="s">
        <v>80</v>
      </c>
      <c r="E52" s="9" t="s">
        <v>32</v>
      </c>
      <c r="F52" s="8">
        <v>8</v>
      </c>
      <c r="G52" s="8">
        <v>4</v>
      </c>
      <c r="H52" s="8">
        <v>3</v>
      </c>
      <c r="I52" s="8">
        <v>4</v>
      </c>
      <c r="J52" s="8">
        <v>65</v>
      </c>
      <c r="K52" s="8">
        <v>70</v>
      </c>
      <c r="L52" s="8">
        <v>61</v>
      </c>
      <c r="M52" s="10">
        <v>10800</v>
      </c>
      <c r="N52" s="10">
        <v>8100</v>
      </c>
      <c r="O52" s="10">
        <v>10800</v>
      </c>
      <c r="P52" s="28">
        <f t="shared" ca="1" si="0"/>
        <v>29700</v>
      </c>
    </row>
    <row r="53" spans="1:16" x14ac:dyDescent="0.3">
      <c r="A53" s="27" t="s">
        <v>132</v>
      </c>
      <c r="B53" s="9" t="s">
        <v>133</v>
      </c>
      <c r="C53" s="9" t="s">
        <v>31</v>
      </c>
      <c r="D53" s="9" t="s">
        <v>80</v>
      </c>
      <c r="E53" s="9" t="s">
        <v>28</v>
      </c>
      <c r="F53" s="8">
        <v>7</v>
      </c>
      <c r="G53" s="8">
        <v>5</v>
      </c>
      <c r="H53" s="8">
        <v>4</v>
      </c>
      <c r="I53" s="8">
        <v>3</v>
      </c>
      <c r="J53" s="8">
        <v>53</v>
      </c>
      <c r="K53" s="8">
        <v>57</v>
      </c>
      <c r="L53" s="8">
        <v>50</v>
      </c>
      <c r="M53" s="10">
        <v>13500</v>
      </c>
      <c r="N53" s="10">
        <v>10800</v>
      </c>
      <c r="O53" s="10">
        <v>8100</v>
      </c>
      <c r="P53" s="28">
        <f t="shared" ca="1" si="0"/>
        <v>32400</v>
      </c>
    </row>
    <row r="54" spans="1:16" x14ac:dyDescent="0.3">
      <c r="A54" s="27" t="s">
        <v>134</v>
      </c>
      <c r="B54" s="9" t="s">
        <v>135</v>
      </c>
      <c r="C54" s="9" t="s">
        <v>31</v>
      </c>
      <c r="D54" s="9" t="s">
        <v>80</v>
      </c>
      <c r="E54" s="9" t="s">
        <v>32</v>
      </c>
      <c r="F54" s="8">
        <v>6</v>
      </c>
      <c r="G54" s="8">
        <v>1</v>
      </c>
      <c r="H54" s="8">
        <v>4</v>
      </c>
      <c r="I54" s="8">
        <v>4</v>
      </c>
      <c r="J54" s="8">
        <v>59</v>
      </c>
      <c r="K54" s="8">
        <v>63</v>
      </c>
      <c r="L54" s="8">
        <v>55</v>
      </c>
      <c r="M54" s="10">
        <v>2700</v>
      </c>
      <c r="N54" s="10">
        <v>10800</v>
      </c>
      <c r="O54" s="10">
        <v>10800</v>
      </c>
      <c r="P54" s="28">
        <f t="shared" ca="1" si="0"/>
        <v>24300</v>
      </c>
    </row>
    <row r="55" spans="1:16" x14ac:dyDescent="0.3">
      <c r="A55" s="27" t="s">
        <v>136</v>
      </c>
      <c r="B55" s="9" t="s">
        <v>137</v>
      </c>
      <c r="C55" s="9" t="s">
        <v>26</v>
      </c>
      <c r="D55" s="9"/>
      <c r="E55" s="9" t="s">
        <v>37</v>
      </c>
      <c r="F55" s="8">
        <v>8</v>
      </c>
      <c r="G55" s="8">
        <v>4</v>
      </c>
      <c r="H55" s="8">
        <v>1</v>
      </c>
      <c r="I55" s="8">
        <v>3</v>
      </c>
      <c r="J55" s="8">
        <v>42</v>
      </c>
      <c r="K55" s="8">
        <v>45</v>
      </c>
      <c r="L55" s="8">
        <v>39</v>
      </c>
      <c r="M55" s="10">
        <v>10800</v>
      </c>
      <c r="N55" s="10">
        <v>2700</v>
      </c>
      <c r="O55" s="10">
        <v>8100</v>
      </c>
      <c r="P55" s="28">
        <f t="shared" ca="1" si="0"/>
        <v>21600</v>
      </c>
    </row>
    <row r="56" spans="1:16" x14ac:dyDescent="0.3">
      <c r="A56" s="27" t="s">
        <v>138</v>
      </c>
      <c r="B56" s="9" t="s">
        <v>139</v>
      </c>
      <c r="C56" s="9" t="s">
        <v>26</v>
      </c>
      <c r="D56" s="9" t="s">
        <v>27</v>
      </c>
      <c r="E56" s="9" t="s">
        <v>37</v>
      </c>
      <c r="F56" s="8">
        <v>10</v>
      </c>
      <c r="G56" s="8">
        <v>5</v>
      </c>
      <c r="H56" s="8">
        <v>4</v>
      </c>
      <c r="I56" s="8">
        <v>5</v>
      </c>
      <c r="J56" s="8">
        <v>76</v>
      </c>
      <c r="K56" s="8">
        <v>81</v>
      </c>
      <c r="L56" s="8">
        <v>71</v>
      </c>
      <c r="M56" s="10">
        <v>13500</v>
      </c>
      <c r="N56" s="10">
        <v>10800</v>
      </c>
      <c r="O56" s="10">
        <v>13500</v>
      </c>
      <c r="P56" s="28">
        <f t="shared" ca="1" si="0"/>
        <v>37800</v>
      </c>
    </row>
    <row r="57" spans="1:16" x14ac:dyDescent="0.3">
      <c r="A57" s="27" t="s">
        <v>140</v>
      </c>
      <c r="B57" s="9" t="s">
        <v>141</v>
      </c>
      <c r="C57" s="9" t="s">
        <v>31</v>
      </c>
      <c r="D57" s="9" t="s">
        <v>27</v>
      </c>
      <c r="E57" s="9" t="s">
        <v>32</v>
      </c>
      <c r="F57" s="8">
        <v>7</v>
      </c>
      <c r="G57" s="8">
        <v>2</v>
      </c>
      <c r="H57" s="8">
        <v>1</v>
      </c>
      <c r="I57" s="8">
        <v>4</v>
      </c>
      <c r="J57" s="8">
        <v>50</v>
      </c>
      <c r="K57" s="8">
        <v>54</v>
      </c>
      <c r="L57" s="8">
        <v>47</v>
      </c>
      <c r="M57" s="10">
        <v>5400</v>
      </c>
      <c r="N57" s="10">
        <v>2700</v>
      </c>
      <c r="O57" s="10">
        <v>10800</v>
      </c>
      <c r="P57" s="28">
        <f t="shared" ca="1" si="0"/>
        <v>18900</v>
      </c>
    </row>
    <row r="58" spans="1:16" x14ac:dyDescent="0.3">
      <c r="A58" s="27" t="s">
        <v>142</v>
      </c>
      <c r="B58" s="9" t="s">
        <v>143</v>
      </c>
      <c r="C58" s="9" t="s">
        <v>35</v>
      </c>
      <c r="D58" s="9" t="s">
        <v>36</v>
      </c>
      <c r="E58" s="9" t="s">
        <v>32</v>
      </c>
      <c r="F58" s="8">
        <v>6</v>
      </c>
      <c r="G58" s="8">
        <v>1</v>
      </c>
      <c r="H58" s="8">
        <v>4</v>
      </c>
      <c r="I58" s="8">
        <v>2</v>
      </c>
      <c r="J58" s="8">
        <v>79</v>
      </c>
      <c r="K58" s="8">
        <v>85</v>
      </c>
      <c r="L58" s="8">
        <v>74</v>
      </c>
      <c r="M58" s="10">
        <v>2700</v>
      </c>
      <c r="N58" s="10">
        <v>10800</v>
      </c>
      <c r="O58" s="10">
        <v>5400</v>
      </c>
      <c r="P58" s="28">
        <f t="shared" ca="1" si="0"/>
        <v>18900</v>
      </c>
    </row>
    <row r="59" spans="1:16" x14ac:dyDescent="0.3">
      <c r="A59" s="27" t="s">
        <v>144</v>
      </c>
      <c r="B59" s="9" t="s">
        <v>145</v>
      </c>
      <c r="C59" s="9" t="s">
        <v>31</v>
      </c>
      <c r="D59" s="9" t="s">
        <v>36</v>
      </c>
      <c r="E59" s="9" t="s">
        <v>32</v>
      </c>
      <c r="F59" s="8">
        <v>5</v>
      </c>
      <c r="G59" s="8">
        <v>3</v>
      </c>
      <c r="H59" s="8">
        <v>1</v>
      </c>
      <c r="I59" s="8">
        <v>2</v>
      </c>
      <c r="J59" s="8">
        <v>47</v>
      </c>
      <c r="K59" s="8">
        <v>50</v>
      </c>
      <c r="L59" s="8">
        <v>44</v>
      </c>
      <c r="M59" s="10">
        <v>8100</v>
      </c>
      <c r="N59" s="10">
        <v>2700</v>
      </c>
      <c r="O59" s="10">
        <v>5400</v>
      </c>
      <c r="P59" s="28">
        <f t="shared" ca="1" si="0"/>
        <v>16200</v>
      </c>
    </row>
    <row r="60" spans="1:16" x14ac:dyDescent="0.3">
      <c r="A60" s="27" t="s">
        <v>146</v>
      </c>
      <c r="B60" s="9" t="s">
        <v>147</v>
      </c>
      <c r="C60" s="9" t="s">
        <v>31</v>
      </c>
      <c r="D60" s="9" t="s">
        <v>42</v>
      </c>
      <c r="E60" s="9" t="s">
        <v>28</v>
      </c>
      <c r="F60" s="8">
        <v>8</v>
      </c>
      <c r="G60" s="8">
        <v>3</v>
      </c>
      <c r="H60" s="8">
        <v>2</v>
      </c>
      <c r="I60" s="8">
        <v>3</v>
      </c>
      <c r="J60" s="8">
        <v>50</v>
      </c>
      <c r="K60" s="8">
        <v>54</v>
      </c>
      <c r="L60" s="8">
        <v>47</v>
      </c>
      <c r="M60" s="10">
        <v>8100</v>
      </c>
      <c r="N60" s="10">
        <v>5400</v>
      </c>
      <c r="O60" s="10">
        <v>8100</v>
      </c>
      <c r="P60" s="28">
        <f t="shared" ca="1" si="0"/>
        <v>21600</v>
      </c>
    </row>
    <row r="61" spans="1:16" x14ac:dyDescent="0.3">
      <c r="A61" s="27" t="s">
        <v>148</v>
      </c>
      <c r="B61" s="9" t="s">
        <v>149</v>
      </c>
      <c r="C61" s="9" t="s">
        <v>26</v>
      </c>
      <c r="D61" s="9" t="s">
        <v>45</v>
      </c>
      <c r="E61" s="9" t="s">
        <v>32</v>
      </c>
      <c r="F61" s="8">
        <v>8</v>
      </c>
      <c r="G61" s="8">
        <v>4</v>
      </c>
      <c r="H61" s="8">
        <v>4</v>
      </c>
      <c r="I61" s="8">
        <v>3</v>
      </c>
      <c r="J61" s="8">
        <v>79</v>
      </c>
      <c r="K61" s="8">
        <v>85</v>
      </c>
      <c r="L61" s="8">
        <v>74</v>
      </c>
      <c r="M61" s="10">
        <v>10800</v>
      </c>
      <c r="N61" s="10">
        <v>10800</v>
      </c>
      <c r="O61" s="10">
        <v>8100</v>
      </c>
      <c r="P61" s="28">
        <f t="shared" ca="1" si="0"/>
        <v>29700</v>
      </c>
    </row>
    <row r="62" spans="1:16" x14ac:dyDescent="0.3">
      <c r="A62" s="27" t="s">
        <v>150</v>
      </c>
      <c r="B62" s="9" t="s">
        <v>151</v>
      </c>
      <c r="C62" s="9" t="s">
        <v>26</v>
      </c>
      <c r="D62" s="9" t="s">
        <v>45</v>
      </c>
      <c r="E62" s="9" t="s">
        <v>37</v>
      </c>
      <c r="F62" s="8">
        <v>6</v>
      </c>
      <c r="G62" s="8">
        <v>4</v>
      </c>
      <c r="H62" s="8">
        <v>2</v>
      </c>
      <c r="I62" s="8">
        <v>2</v>
      </c>
      <c r="J62" s="8">
        <v>73</v>
      </c>
      <c r="K62" s="8">
        <v>78</v>
      </c>
      <c r="L62" s="8">
        <v>69</v>
      </c>
      <c r="M62" s="10">
        <v>10800</v>
      </c>
      <c r="N62" s="10">
        <v>5400</v>
      </c>
      <c r="O62" s="10">
        <v>5400</v>
      </c>
      <c r="P62" s="28">
        <f t="shared" ca="1" si="0"/>
        <v>21600</v>
      </c>
    </row>
    <row r="63" spans="1:16" x14ac:dyDescent="0.3">
      <c r="A63" s="27" t="s">
        <v>152</v>
      </c>
      <c r="B63" s="9" t="s">
        <v>153</v>
      </c>
      <c r="C63" s="9" t="s">
        <v>31</v>
      </c>
      <c r="D63" s="9" t="s">
        <v>45</v>
      </c>
      <c r="E63" s="9" t="s">
        <v>28</v>
      </c>
      <c r="F63" s="8">
        <v>5</v>
      </c>
      <c r="G63" s="8">
        <v>3</v>
      </c>
      <c r="H63" s="8">
        <v>3</v>
      </c>
      <c r="I63" s="8">
        <v>4</v>
      </c>
      <c r="J63" s="8">
        <v>87</v>
      </c>
      <c r="K63" s="8">
        <v>93</v>
      </c>
      <c r="L63" s="8">
        <v>82</v>
      </c>
      <c r="M63" s="10">
        <v>8100</v>
      </c>
      <c r="N63" s="10">
        <v>8100</v>
      </c>
      <c r="O63" s="10">
        <v>10800</v>
      </c>
      <c r="P63" s="28">
        <f t="shared" ca="1" si="0"/>
        <v>27000</v>
      </c>
    </row>
    <row r="64" spans="1:16" x14ac:dyDescent="0.3">
      <c r="A64" s="27" t="s">
        <v>154</v>
      </c>
      <c r="B64" s="9" t="s">
        <v>155</v>
      </c>
      <c r="C64" s="9" t="s">
        <v>35</v>
      </c>
      <c r="D64" s="9" t="s">
        <v>52</v>
      </c>
      <c r="E64" s="9" t="s">
        <v>28</v>
      </c>
      <c r="F64" s="8">
        <v>7</v>
      </c>
      <c r="G64" s="8">
        <v>2</v>
      </c>
      <c r="H64" s="8">
        <v>4</v>
      </c>
      <c r="I64" s="8">
        <v>2</v>
      </c>
      <c r="J64" s="8">
        <v>77</v>
      </c>
      <c r="K64" s="8">
        <v>82</v>
      </c>
      <c r="L64" s="8">
        <v>72</v>
      </c>
      <c r="M64" s="10">
        <v>5400</v>
      </c>
      <c r="N64" s="10">
        <v>10800</v>
      </c>
      <c r="O64" s="10">
        <v>5400</v>
      </c>
      <c r="P64" s="28">
        <f t="shared" ca="1" si="0"/>
        <v>21600</v>
      </c>
    </row>
    <row r="65" spans="1:16" x14ac:dyDescent="0.3">
      <c r="A65" s="27" t="s">
        <v>156</v>
      </c>
      <c r="B65" s="9" t="s">
        <v>157</v>
      </c>
      <c r="C65" s="9" t="s">
        <v>31</v>
      </c>
      <c r="D65" s="9" t="s">
        <v>52</v>
      </c>
      <c r="E65" s="9" t="s">
        <v>32</v>
      </c>
      <c r="F65" s="8">
        <v>8</v>
      </c>
      <c r="G65" s="8">
        <v>4</v>
      </c>
      <c r="H65" s="8">
        <v>4</v>
      </c>
      <c r="I65" s="8">
        <v>5</v>
      </c>
      <c r="J65" s="8">
        <v>45</v>
      </c>
      <c r="K65" s="8">
        <v>48</v>
      </c>
      <c r="L65" s="8">
        <v>42</v>
      </c>
      <c r="M65" s="10">
        <v>10800</v>
      </c>
      <c r="N65" s="10">
        <v>10800</v>
      </c>
      <c r="O65" s="10">
        <v>13500</v>
      </c>
      <c r="P65" s="28">
        <f t="shared" ca="1" si="0"/>
        <v>35100</v>
      </c>
    </row>
    <row r="66" spans="1:16" x14ac:dyDescent="0.3">
      <c r="A66" s="27" t="s">
        <v>158</v>
      </c>
      <c r="B66" s="9" t="s">
        <v>159</v>
      </c>
      <c r="C66" s="9" t="s">
        <v>31</v>
      </c>
      <c r="D66" s="9" t="s">
        <v>57</v>
      </c>
      <c r="E66" s="9" t="s">
        <v>28</v>
      </c>
      <c r="F66" s="8">
        <v>5</v>
      </c>
      <c r="G66" s="8">
        <v>2</v>
      </c>
      <c r="H66" s="8">
        <v>4</v>
      </c>
      <c r="I66" s="8">
        <v>4</v>
      </c>
      <c r="J66" s="8">
        <v>45</v>
      </c>
      <c r="K66" s="8">
        <v>48</v>
      </c>
      <c r="L66" s="8">
        <v>42</v>
      </c>
      <c r="M66" s="10">
        <v>5400</v>
      </c>
      <c r="N66" s="10">
        <v>10800</v>
      </c>
      <c r="O66" s="10">
        <v>10800</v>
      </c>
      <c r="P66" s="28">
        <f t="shared" ca="1" si="0"/>
        <v>27000</v>
      </c>
    </row>
    <row r="67" spans="1:16" x14ac:dyDescent="0.3">
      <c r="A67" s="27" t="s">
        <v>160</v>
      </c>
      <c r="B67" s="9" t="s">
        <v>161</v>
      </c>
      <c r="C67" s="9" t="s">
        <v>26</v>
      </c>
      <c r="D67" s="9" t="s">
        <v>57</v>
      </c>
      <c r="E67" s="9" t="s">
        <v>32</v>
      </c>
      <c r="F67" s="8">
        <v>8</v>
      </c>
      <c r="G67" s="8">
        <v>5</v>
      </c>
      <c r="H67" s="8">
        <v>1</v>
      </c>
      <c r="I67" s="8">
        <v>4</v>
      </c>
      <c r="J67" s="8">
        <v>70</v>
      </c>
      <c r="K67" s="8">
        <v>75</v>
      </c>
      <c r="L67" s="8">
        <v>66</v>
      </c>
      <c r="M67" s="10">
        <v>13500</v>
      </c>
      <c r="N67" s="10">
        <v>2700</v>
      </c>
      <c r="O67" s="10">
        <v>10800</v>
      </c>
      <c r="P67" s="28">
        <f t="shared" ca="1" si="0"/>
        <v>27000</v>
      </c>
    </row>
    <row r="68" spans="1:16" x14ac:dyDescent="0.3">
      <c r="A68" s="27" t="s">
        <v>162</v>
      </c>
      <c r="B68" s="9" t="s">
        <v>163</v>
      </c>
      <c r="C68" s="9" t="s">
        <v>26</v>
      </c>
      <c r="D68" s="9" t="s">
        <v>57</v>
      </c>
      <c r="E68" s="9" t="s">
        <v>37</v>
      </c>
      <c r="F68" s="8">
        <v>8</v>
      </c>
      <c r="G68" s="8">
        <v>3</v>
      </c>
      <c r="H68" s="8">
        <v>3</v>
      </c>
      <c r="I68" s="8">
        <v>3</v>
      </c>
      <c r="J68" s="8">
        <v>70</v>
      </c>
      <c r="K68" s="8">
        <v>75</v>
      </c>
      <c r="L68" s="8">
        <v>66</v>
      </c>
      <c r="M68" s="10">
        <v>8100</v>
      </c>
      <c r="N68" s="10">
        <v>8100</v>
      </c>
      <c r="O68" s="10">
        <v>8100</v>
      </c>
      <c r="P68" s="28">
        <f t="shared" ca="1" si="0"/>
        <v>24300</v>
      </c>
    </row>
    <row r="69" spans="1:16" x14ac:dyDescent="0.3">
      <c r="A69" s="27" t="s">
        <v>164</v>
      </c>
      <c r="B69" s="9" t="s">
        <v>165</v>
      </c>
      <c r="C69" s="9" t="s">
        <v>31</v>
      </c>
      <c r="D69" s="9" t="s">
        <v>64</v>
      </c>
      <c r="E69" s="9" t="s">
        <v>37</v>
      </c>
      <c r="F69" s="8">
        <v>5</v>
      </c>
      <c r="G69" s="8">
        <v>3</v>
      </c>
      <c r="H69" s="8">
        <v>2</v>
      </c>
      <c r="I69" s="8">
        <v>4</v>
      </c>
      <c r="J69" s="8">
        <v>41</v>
      </c>
      <c r="K69" s="8">
        <v>44</v>
      </c>
      <c r="L69" s="8">
        <v>39</v>
      </c>
      <c r="M69" s="10">
        <v>8100</v>
      </c>
      <c r="N69" s="10">
        <v>5400</v>
      </c>
      <c r="O69" s="10">
        <v>10800</v>
      </c>
      <c r="P69" s="28">
        <f t="shared" ca="1" si="0"/>
        <v>24300</v>
      </c>
    </row>
    <row r="70" spans="1:16" x14ac:dyDescent="0.3">
      <c r="A70" s="27" t="s">
        <v>166</v>
      </c>
      <c r="B70" s="9" t="s">
        <v>167</v>
      </c>
      <c r="C70" s="9" t="s">
        <v>35</v>
      </c>
      <c r="D70" s="9" t="s">
        <v>67</v>
      </c>
      <c r="E70" s="9" t="s">
        <v>32</v>
      </c>
      <c r="F70" s="8">
        <v>7</v>
      </c>
      <c r="G70" s="8">
        <v>3</v>
      </c>
      <c r="H70" s="8">
        <v>1</v>
      </c>
      <c r="I70" s="8">
        <v>3</v>
      </c>
      <c r="J70" s="8">
        <v>55</v>
      </c>
      <c r="K70" s="8">
        <v>59</v>
      </c>
      <c r="L70" s="8">
        <v>52</v>
      </c>
      <c r="M70" s="10">
        <v>8100</v>
      </c>
      <c r="N70" s="10">
        <v>2700</v>
      </c>
      <c r="O70" s="10">
        <v>8100</v>
      </c>
      <c r="P70" s="28">
        <f t="shared" ca="1" si="0"/>
        <v>18900</v>
      </c>
    </row>
    <row r="71" spans="1:16" x14ac:dyDescent="0.3">
      <c r="A71" s="27" t="s">
        <v>168</v>
      </c>
      <c r="B71" s="9" t="s">
        <v>169</v>
      </c>
      <c r="C71" s="9" t="s">
        <v>31</v>
      </c>
      <c r="D71" s="9" t="s">
        <v>67</v>
      </c>
      <c r="E71" s="9" t="s">
        <v>32</v>
      </c>
      <c r="F71" s="8">
        <v>7</v>
      </c>
      <c r="G71" s="8">
        <v>1</v>
      </c>
      <c r="H71" s="8">
        <v>4</v>
      </c>
      <c r="I71" s="8">
        <v>5</v>
      </c>
      <c r="J71" s="8">
        <v>65</v>
      </c>
      <c r="K71" s="8">
        <v>70</v>
      </c>
      <c r="L71" s="8">
        <v>61</v>
      </c>
      <c r="M71" s="10">
        <v>2700</v>
      </c>
      <c r="N71" s="10">
        <v>10800</v>
      </c>
      <c r="O71" s="10">
        <v>13500</v>
      </c>
      <c r="P71" s="28">
        <f t="shared" ca="1" si="0"/>
        <v>27000</v>
      </c>
    </row>
    <row r="72" spans="1:16" x14ac:dyDescent="0.3">
      <c r="A72" s="27" t="s">
        <v>170</v>
      </c>
      <c r="B72" s="9" t="s">
        <v>171</v>
      </c>
      <c r="C72" s="9" t="s">
        <v>31</v>
      </c>
      <c r="D72" s="9" t="s">
        <v>72</v>
      </c>
      <c r="E72" s="9" t="s">
        <v>32</v>
      </c>
      <c r="F72" s="8">
        <v>5</v>
      </c>
      <c r="G72" s="8">
        <v>4</v>
      </c>
      <c r="H72" s="8">
        <v>2</v>
      </c>
      <c r="I72" s="8">
        <v>4</v>
      </c>
      <c r="J72" s="8">
        <v>51</v>
      </c>
      <c r="K72" s="8">
        <v>55</v>
      </c>
      <c r="L72" s="8">
        <v>48</v>
      </c>
      <c r="M72" s="10">
        <v>10800</v>
      </c>
      <c r="N72" s="10">
        <v>5400</v>
      </c>
      <c r="O72" s="10">
        <v>10800</v>
      </c>
      <c r="P72" s="28">
        <f t="shared" ref="P72:P135" ca="1" si="1">Payment_Semester_1+Payment_Semester_2+Payment_Semester_3</f>
        <v>27000</v>
      </c>
    </row>
    <row r="73" spans="1:16" x14ac:dyDescent="0.3">
      <c r="A73" s="27" t="s">
        <v>172</v>
      </c>
      <c r="B73" s="9" t="s">
        <v>173</v>
      </c>
      <c r="C73" s="9" t="s">
        <v>26</v>
      </c>
      <c r="D73" s="9" t="s">
        <v>75</v>
      </c>
      <c r="E73" s="9" t="s">
        <v>28</v>
      </c>
      <c r="F73" s="8">
        <v>4</v>
      </c>
      <c r="G73" s="8">
        <v>5</v>
      </c>
      <c r="H73" s="8">
        <v>1</v>
      </c>
      <c r="I73" s="8">
        <v>2</v>
      </c>
      <c r="J73" s="8">
        <v>64</v>
      </c>
      <c r="K73" s="8">
        <v>68</v>
      </c>
      <c r="L73" s="8">
        <v>60</v>
      </c>
      <c r="M73" s="10">
        <v>13500</v>
      </c>
      <c r="N73" s="10">
        <v>2700</v>
      </c>
      <c r="O73" s="10">
        <v>5400</v>
      </c>
      <c r="P73" s="28">
        <f t="shared" ca="1" si="1"/>
        <v>21600</v>
      </c>
    </row>
    <row r="74" spans="1:16" x14ac:dyDescent="0.3">
      <c r="A74" s="27" t="s">
        <v>174</v>
      </c>
      <c r="B74" s="9" t="s">
        <v>175</v>
      </c>
      <c r="C74" s="9" t="s">
        <v>26</v>
      </c>
      <c r="D74" s="9" t="s">
        <v>75</v>
      </c>
      <c r="E74" s="9" t="s">
        <v>32</v>
      </c>
      <c r="F74" s="8">
        <v>8</v>
      </c>
      <c r="G74" s="8">
        <v>4</v>
      </c>
      <c r="H74" s="8">
        <v>3</v>
      </c>
      <c r="I74" s="8">
        <v>2</v>
      </c>
      <c r="J74" s="8">
        <v>61</v>
      </c>
      <c r="K74" s="8">
        <v>65</v>
      </c>
      <c r="L74" s="8">
        <v>57</v>
      </c>
      <c r="M74" s="10">
        <v>10800</v>
      </c>
      <c r="N74" s="10">
        <v>8100</v>
      </c>
      <c r="O74" s="10">
        <v>5400</v>
      </c>
      <c r="P74" s="28">
        <f t="shared" ca="1" si="1"/>
        <v>24300</v>
      </c>
    </row>
    <row r="75" spans="1:16" x14ac:dyDescent="0.3">
      <c r="A75" s="27" t="s">
        <v>176</v>
      </c>
      <c r="B75" s="9" t="s">
        <v>177</v>
      </c>
      <c r="C75" s="9" t="s">
        <v>31</v>
      </c>
      <c r="D75" s="9" t="s">
        <v>80</v>
      </c>
      <c r="E75" s="9" t="s">
        <v>37</v>
      </c>
      <c r="F75" s="8">
        <v>6</v>
      </c>
      <c r="G75" s="8">
        <v>2</v>
      </c>
      <c r="H75" s="8">
        <v>2</v>
      </c>
      <c r="I75" s="8">
        <v>3</v>
      </c>
      <c r="J75" s="8">
        <v>60</v>
      </c>
      <c r="K75" s="8">
        <v>64</v>
      </c>
      <c r="L75" s="8">
        <v>56</v>
      </c>
      <c r="M75" s="10">
        <v>5400</v>
      </c>
      <c r="N75" s="10">
        <v>5400</v>
      </c>
      <c r="O75" s="10">
        <v>8100</v>
      </c>
      <c r="P75" s="28">
        <f t="shared" ca="1" si="1"/>
        <v>18900</v>
      </c>
    </row>
    <row r="76" spans="1:16" x14ac:dyDescent="0.3">
      <c r="A76" s="27" t="s">
        <v>178</v>
      </c>
      <c r="B76" s="9" t="s">
        <v>179</v>
      </c>
      <c r="C76" s="9" t="s">
        <v>35</v>
      </c>
      <c r="D76" s="9" t="s">
        <v>80</v>
      </c>
      <c r="E76" s="9" t="s">
        <v>28</v>
      </c>
      <c r="F76" s="8">
        <v>8</v>
      </c>
      <c r="G76" s="8">
        <v>3</v>
      </c>
      <c r="H76" s="8">
        <v>3</v>
      </c>
      <c r="I76" s="8">
        <v>5</v>
      </c>
      <c r="J76" s="8">
        <v>56</v>
      </c>
      <c r="K76" s="8">
        <v>60</v>
      </c>
      <c r="L76" s="8">
        <v>53</v>
      </c>
      <c r="M76" s="10">
        <v>8100</v>
      </c>
      <c r="N76" s="10">
        <v>8100</v>
      </c>
      <c r="O76" s="10">
        <v>13500</v>
      </c>
      <c r="P76" s="28">
        <f t="shared" ca="1" si="1"/>
        <v>29700</v>
      </c>
    </row>
    <row r="77" spans="1:16" x14ac:dyDescent="0.3">
      <c r="A77" s="27" t="s">
        <v>180</v>
      </c>
      <c r="B77" s="9" t="s">
        <v>181</v>
      </c>
      <c r="C77" s="9" t="s">
        <v>31</v>
      </c>
      <c r="D77" s="9" t="s">
        <v>80</v>
      </c>
      <c r="E77" s="9" t="s">
        <v>28</v>
      </c>
      <c r="F77" s="8">
        <v>7</v>
      </c>
      <c r="G77" s="8">
        <v>2</v>
      </c>
      <c r="H77" s="8">
        <v>2</v>
      </c>
      <c r="I77" s="8">
        <v>3</v>
      </c>
      <c r="J77" s="8">
        <v>79</v>
      </c>
      <c r="K77" s="8">
        <v>85</v>
      </c>
      <c r="L77" s="8">
        <v>74</v>
      </c>
      <c r="M77" s="10">
        <v>5400</v>
      </c>
      <c r="N77" s="10">
        <v>5400</v>
      </c>
      <c r="O77" s="10">
        <v>8100</v>
      </c>
      <c r="P77" s="28">
        <f t="shared" ca="1" si="1"/>
        <v>18900</v>
      </c>
    </row>
    <row r="78" spans="1:16" x14ac:dyDescent="0.3">
      <c r="A78" s="27" t="s">
        <v>182</v>
      </c>
      <c r="B78" s="9" t="s">
        <v>183</v>
      </c>
      <c r="C78" s="9" t="s">
        <v>31</v>
      </c>
      <c r="D78" s="9" t="s">
        <v>80</v>
      </c>
      <c r="E78" s="9" t="s">
        <v>32</v>
      </c>
      <c r="F78" s="8">
        <v>6</v>
      </c>
      <c r="G78" s="8">
        <v>2</v>
      </c>
      <c r="H78" s="8">
        <v>1</v>
      </c>
      <c r="I78" s="8">
        <v>3</v>
      </c>
      <c r="J78" s="8">
        <v>72</v>
      </c>
      <c r="K78" s="8">
        <v>77</v>
      </c>
      <c r="L78" s="8">
        <v>68</v>
      </c>
      <c r="M78" s="10">
        <v>5400</v>
      </c>
      <c r="N78" s="10">
        <v>2700</v>
      </c>
      <c r="O78" s="10">
        <v>8100</v>
      </c>
      <c r="P78" s="28">
        <f t="shared" ca="1" si="1"/>
        <v>16200</v>
      </c>
    </row>
    <row r="79" spans="1:16" x14ac:dyDescent="0.3">
      <c r="A79" s="27" t="s">
        <v>184</v>
      </c>
      <c r="B79" s="9" t="s">
        <v>185</v>
      </c>
      <c r="C79" s="9" t="s">
        <v>26</v>
      </c>
      <c r="D79" s="9" t="s">
        <v>89</v>
      </c>
      <c r="E79" s="9" t="s">
        <v>28</v>
      </c>
      <c r="F79" s="8">
        <v>5</v>
      </c>
      <c r="G79" s="8">
        <v>1</v>
      </c>
      <c r="H79" s="8">
        <v>4</v>
      </c>
      <c r="I79" s="8">
        <v>2</v>
      </c>
      <c r="J79" s="8">
        <v>77</v>
      </c>
      <c r="K79" s="8">
        <v>82</v>
      </c>
      <c r="L79" s="8">
        <v>72</v>
      </c>
      <c r="M79" s="10">
        <v>2700</v>
      </c>
      <c r="N79" s="10">
        <v>10800</v>
      </c>
      <c r="O79" s="10">
        <v>5400</v>
      </c>
      <c r="P79" s="28">
        <f t="shared" ca="1" si="1"/>
        <v>18900</v>
      </c>
    </row>
    <row r="80" spans="1:16" x14ac:dyDescent="0.3">
      <c r="A80" s="27" t="s">
        <v>186</v>
      </c>
      <c r="B80" s="9" t="s">
        <v>187</v>
      </c>
      <c r="C80" s="9" t="s">
        <v>26</v>
      </c>
      <c r="D80" s="9" t="s">
        <v>27</v>
      </c>
      <c r="E80" s="9" t="s">
        <v>32</v>
      </c>
      <c r="F80" s="8">
        <v>5</v>
      </c>
      <c r="G80" s="8">
        <v>1</v>
      </c>
      <c r="H80" s="8">
        <v>3</v>
      </c>
      <c r="I80" s="8">
        <v>4</v>
      </c>
      <c r="J80" s="8">
        <v>87</v>
      </c>
      <c r="K80" s="8">
        <v>93</v>
      </c>
      <c r="L80" s="8">
        <v>82</v>
      </c>
      <c r="M80" s="10">
        <v>2700</v>
      </c>
      <c r="N80" s="10">
        <v>8100</v>
      </c>
      <c r="O80" s="10">
        <v>10800</v>
      </c>
      <c r="P80" s="28">
        <f t="shared" ca="1" si="1"/>
        <v>21600</v>
      </c>
    </row>
    <row r="81" spans="1:16" x14ac:dyDescent="0.3">
      <c r="A81" s="27" t="s">
        <v>188</v>
      </c>
      <c r="B81" s="9" t="s">
        <v>189</v>
      </c>
      <c r="C81" s="9" t="s">
        <v>31</v>
      </c>
      <c r="D81" s="9" t="s">
        <v>27</v>
      </c>
      <c r="E81" s="9" t="s">
        <v>37</v>
      </c>
      <c r="F81" s="8">
        <v>5</v>
      </c>
      <c r="G81" s="8">
        <v>2</v>
      </c>
      <c r="H81" s="8">
        <v>1</v>
      </c>
      <c r="I81" s="8">
        <v>3</v>
      </c>
      <c r="J81" s="8">
        <v>67</v>
      </c>
      <c r="K81" s="8">
        <v>72</v>
      </c>
      <c r="L81" s="8">
        <v>63</v>
      </c>
      <c r="M81" s="10">
        <v>5400</v>
      </c>
      <c r="N81" s="10">
        <v>2700</v>
      </c>
      <c r="O81" s="10">
        <v>8100</v>
      </c>
      <c r="P81" s="28">
        <f t="shared" ca="1" si="1"/>
        <v>16200</v>
      </c>
    </row>
    <row r="82" spans="1:16" x14ac:dyDescent="0.3">
      <c r="A82" s="27" t="s">
        <v>190</v>
      </c>
      <c r="B82" s="9" t="s">
        <v>191</v>
      </c>
      <c r="C82" s="9" t="s">
        <v>35</v>
      </c>
      <c r="D82" s="9" t="s">
        <v>36</v>
      </c>
      <c r="E82" s="9" t="s">
        <v>37</v>
      </c>
      <c r="F82" s="8">
        <v>8</v>
      </c>
      <c r="G82" s="8">
        <v>5</v>
      </c>
      <c r="H82" s="8">
        <v>4</v>
      </c>
      <c r="I82" s="8">
        <v>5</v>
      </c>
      <c r="J82" s="8">
        <v>50</v>
      </c>
      <c r="K82" s="8">
        <v>54</v>
      </c>
      <c r="L82" s="8">
        <v>47</v>
      </c>
      <c r="M82" s="10">
        <v>13500</v>
      </c>
      <c r="N82" s="10">
        <v>10800</v>
      </c>
      <c r="O82" s="10">
        <v>13500</v>
      </c>
      <c r="P82" s="28">
        <f t="shared" ca="1" si="1"/>
        <v>37800</v>
      </c>
    </row>
    <row r="83" spans="1:16" x14ac:dyDescent="0.3">
      <c r="A83" s="27" t="s">
        <v>192</v>
      </c>
      <c r="B83" s="9" t="s">
        <v>193</v>
      </c>
      <c r="C83" s="9" t="s">
        <v>31</v>
      </c>
      <c r="D83" s="9" t="s">
        <v>36</v>
      </c>
      <c r="E83" s="9" t="s">
        <v>32</v>
      </c>
      <c r="F83" s="8">
        <v>9</v>
      </c>
      <c r="G83" s="8">
        <v>4</v>
      </c>
      <c r="H83" s="8">
        <v>4</v>
      </c>
      <c r="I83" s="8">
        <v>4</v>
      </c>
      <c r="J83" s="8">
        <v>88</v>
      </c>
      <c r="K83" s="8">
        <v>94</v>
      </c>
      <c r="L83" s="8">
        <v>83</v>
      </c>
      <c r="M83" s="10">
        <v>10800</v>
      </c>
      <c r="N83" s="10">
        <v>10800</v>
      </c>
      <c r="O83" s="10">
        <v>10800</v>
      </c>
      <c r="P83" s="28">
        <f t="shared" ca="1" si="1"/>
        <v>32400</v>
      </c>
    </row>
    <row r="84" spans="1:16" x14ac:dyDescent="0.3">
      <c r="A84" s="27" t="s">
        <v>194</v>
      </c>
      <c r="B84" s="9" t="s">
        <v>195</v>
      </c>
      <c r="C84" s="9" t="s">
        <v>31</v>
      </c>
      <c r="D84" s="9" t="s">
        <v>42</v>
      </c>
      <c r="E84" s="9" t="s">
        <v>32</v>
      </c>
      <c r="F84" s="8">
        <v>5</v>
      </c>
      <c r="G84" s="8">
        <v>3</v>
      </c>
      <c r="H84" s="8">
        <v>1</v>
      </c>
      <c r="I84" s="8">
        <v>5</v>
      </c>
      <c r="J84" s="8">
        <v>57</v>
      </c>
      <c r="K84" s="8">
        <v>61</v>
      </c>
      <c r="L84" s="8">
        <v>54</v>
      </c>
      <c r="M84" s="10">
        <v>8100</v>
      </c>
      <c r="N84" s="10">
        <v>2700</v>
      </c>
      <c r="O84" s="10">
        <v>13500</v>
      </c>
      <c r="P84" s="28">
        <f t="shared" ca="1" si="1"/>
        <v>24300</v>
      </c>
    </row>
    <row r="85" spans="1:16" x14ac:dyDescent="0.3">
      <c r="A85" s="27" t="s">
        <v>196</v>
      </c>
      <c r="B85" s="9" t="s">
        <v>197</v>
      </c>
      <c r="C85" s="9" t="s">
        <v>26</v>
      </c>
      <c r="D85" s="9" t="s">
        <v>45</v>
      </c>
      <c r="E85" s="9" t="s">
        <v>32</v>
      </c>
      <c r="F85" s="8">
        <v>4</v>
      </c>
      <c r="G85" s="8">
        <v>5</v>
      </c>
      <c r="H85" s="8">
        <v>4</v>
      </c>
      <c r="I85" s="8">
        <v>3</v>
      </c>
      <c r="J85" s="8">
        <v>49</v>
      </c>
      <c r="K85" s="8">
        <v>52</v>
      </c>
      <c r="L85" s="8">
        <v>46</v>
      </c>
      <c r="M85" s="10">
        <v>13500</v>
      </c>
      <c r="N85" s="10">
        <v>10800</v>
      </c>
      <c r="O85" s="10">
        <v>8100</v>
      </c>
      <c r="P85" s="28">
        <f t="shared" ca="1" si="1"/>
        <v>32400</v>
      </c>
    </row>
    <row r="86" spans="1:16" x14ac:dyDescent="0.3">
      <c r="A86" s="27" t="s">
        <v>198</v>
      </c>
      <c r="B86" s="9" t="s">
        <v>199</v>
      </c>
      <c r="C86" s="9" t="s">
        <v>26</v>
      </c>
      <c r="D86" s="9" t="s">
        <v>45</v>
      </c>
      <c r="E86" s="9" t="s">
        <v>28</v>
      </c>
      <c r="F86" s="8">
        <v>6</v>
      </c>
      <c r="G86" s="8">
        <v>3</v>
      </c>
      <c r="H86" s="8">
        <v>2</v>
      </c>
      <c r="I86" s="8">
        <v>2</v>
      </c>
      <c r="J86" s="8">
        <v>74</v>
      </c>
      <c r="K86" s="8">
        <v>79</v>
      </c>
      <c r="L86" s="8">
        <v>70</v>
      </c>
      <c r="M86" s="10">
        <v>8100</v>
      </c>
      <c r="N86" s="10">
        <v>5400</v>
      </c>
      <c r="O86" s="10">
        <v>5400</v>
      </c>
      <c r="P86" s="28">
        <f t="shared" ca="1" si="1"/>
        <v>18900</v>
      </c>
    </row>
    <row r="87" spans="1:16" x14ac:dyDescent="0.3">
      <c r="A87" s="27" t="s">
        <v>200</v>
      </c>
      <c r="B87" s="9" t="s">
        <v>201</v>
      </c>
      <c r="C87" s="9" t="s">
        <v>31</v>
      </c>
      <c r="D87" s="9" t="s">
        <v>45</v>
      </c>
      <c r="E87" s="9" t="s">
        <v>32</v>
      </c>
      <c r="F87" s="8">
        <v>6</v>
      </c>
      <c r="G87" s="8">
        <v>4</v>
      </c>
      <c r="H87" s="8">
        <v>1</v>
      </c>
      <c r="I87" s="8">
        <v>5</v>
      </c>
      <c r="J87" s="8">
        <v>59</v>
      </c>
      <c r="K87" s="8">
        <v>63</v>
      </c>
      <c r="L87" s="8">
        <v>55</v>
      </c>
      <c r="M87" s="10">
        <v>10800</v>
      </c>
      <c r="N87" s="10">
        <v>2700</v>
      </c>
      <c r="O87" s="10">
        <v>13500</v>
      </c>
      <c r="P87" s="28">
        <f t="shared" ca="1" si="1"/>
        <v>27000</v>
      </c>
    </row>
    <row r="88" spans="1:16" x14ac:dyDescent="0.3">
      <c r="A88" s="27" t="s">
        <v>202</v>
      </c>
      <c r="B88" s="9" t="s">
        <v>203</v>
      </c>
      <c r="C88" s="9" t="s">
        <v>35</v>
      </c>
      <c r="D88" s="9" t="s">
        <v>52</v>
      </c>
      <c r="E88" s="9" t="s">
        <v>37</v>
      </c>
      <c r="F88" s="8">
        <v>5</v>
      </c>
      <c r="G88" s="8">
        <v>3</v>
      </c>
      <c r="H88" s="8">
        <v>2</v>
      </c>
      <c r="I88" s="8">
        <v>5</v>
      </c>
      <c r="J88" s="8">
        <v>81</v>
      </c>
      <c r="K88" s="8">
        <v>87</v>
      </c>
      <c r="L88" s="8">
        <v>76</v>
      </c>
      <c r="M88" s="10">
        <v>8100</v>
      </c>
      <c r="N88" s="10">
        <v>5400</v>
      </c>
      <c r="O88" s="10">
        <v>13500</v>
      </c>
      <c r="P88" s="28">
        <f t="shared" ca="1" si="1"/>
        <v>27000</v>
      </c>
    </row>
    <row r="89" spans="1:16" x14ac:dyDescent="0.3">
      <c r="A89" s="27" t="s">
        <v>204</v>
      </c>
      <c r="B89" s="9" t="s">
        <v>205</v>
      </c>
      <c r="C89" s="9" t="s">
        <v>31</v>
      </c>
      <c r="D89" s="9" t="s">
        <v>52</v>
      </c>
      <c r="E89" s="9" t="s">
        <v>28</v>
      </c>
      <c r="F89" s="8">
        <v>5</v>
      </c>
      <c r="G89" s="8">
        <v>3</v>
      </c>
      <c r="H89" s="8">
        <v>3</v>
      </c>
      <c r="I89" s="8">
        <v>5</v>
      </c>
      <c r="J89" s="8">
        <v>77</v>
      </c>
      <c r="K89" s="8">
        <v>82</v>
      </c>
      <c r="L89" s="8">
        <v>72</v>
      </c>
      <c r="M89" s="10">
        <v>8100</v>
      </c>
      <c r="N89" s="10">
        <v>8100</v>
      </c>
      <c r="O89" s="10">
        <v>13500</v>
      </c>
      <c r="P89" s="28">
        <f t="shared" ca="1" si="1"/>
        <v>29700</v>
      </c>
    </row>
    <row r="90" spans="1:16" x14ac:dyDescent="0.3">
      <c r="A90" s="27" t="s">
        <v>206</v>
      </c>
      <c r="B90" s="9" t="s">
        <v>207</v>
      </c>
      <c r="C90" s="9" t="s">
        <v>31</v>
      </c>
      <c r="D90" s="9" t="s">
        <v>57</v>
      </c>
      <c r="E90" s="9" t="s">
        <v>28</v>
      </c>
      <c r="F90" s="8">
        <v>7</v>
      </c>
      <c r="G90" s="8">
        <v>2</v>
      </c>
      <c r="H90" s="8">
        <v>1</v>
      </c>
      <c r="I90" s="8">
        <v>4</v>
      </c>
      <c r="J90" s="8">
        <v>76</v>
      </c>
      <c r="K90" s="8">
        <v>81</v>
      </c>
      <c r="L90" s="8">
        <v>71</v>
      </c>
      <c r="M90" s="10">
        <v>5400</v>
      </c>
      <c r="N90" s="10">
        <v>2700</v>
      </c>
      <c r="O90" s="10">
        <v>10800</v>
      </c>
      <c r="P90" s="28">
        <f t="shared" ca="1" si="1"/>
        <v>18900</v>
      </c>
    </row>
    <row r="91" spans="1:16" x14ac:dyDescent="0.3">
      <c r="A91" s="27" t="s">
        <v>208</v>
      </c>
      <c r="B91" s="9" t="s">
        <v>209</v>
      </c>
      <c r="C91" s="9" t="s">
        <v>26</v>
      </c>
      <c r="D91" s="9" t="s">
        <v>57</v>
      </c>
      <c r="E91" s="9" t="s">
        <v>32</v>
      </c>
      <c r="F91" s="8">
        <v>6</v>
      </c>
      <c r="G91" s="8">
        <v>2</v>
      </c>
      <c r="H91" s="8">
        <v>2</v>
      </c>
      <c r="I91" s="8">
        <v>3</v>
      </c>
      <c r="J91" s="8">
        <v>61</v>
      </c>
      <c r="K91" s="8">
        <v>65</v>
      </c>
      <c r="L91" s="8">
        <v>57</v>
      </c>
      <c r="M91" s="10">
        <v>5400</v>
      </c>
      <c r="N91" s="10">
        <v>5400</v>
      </c>
      <c r="O91" s="10">
        <v>8100</v>
      </c>
      <c r="P91" s="28">
        <f t="shared" ca="1" si="1"/>
        <v>18900</v>
      </c>
    </row>
    <row r="92" spans="1:16" x14ac:dyDescent="0.3">
      <c r="A92" s="27" t="s">
        <v>210</v>
      </c>
      <c r="B92" s="9" t="s">
        <v>211</v>
      </c>
      <c r="C92" s="9" t="s">
        <v>26</v>
      </c>
      <c r="D92" s="9" t="s">
        <v>57</v>
      </c>
      <c r="E92" s="9" t="s">
        <v>28</v>
      </c>
      <c r="F92" s="8">
        <v>7</v>
      </c>
      <c r="G92" s="8">
        <v>3</v>
      </c>
      <c r="H92" s="8">
        <v>1</v>
      </c>
      <c r="I92" s="8">
        <v>2</v>
      </c>
      <c r="J92" s="8">
        <v>61</v>
      </c>
      <c r="K92" s="8">
        <v>65</v>
      </c>
      <c r="L92" s="8">
        <v>57</v>
      </c>
      <c r="M92" s="10">
        <v>8100</v>
      </c>
      <c r="N92" s="10">
        <v>2700</v>
      </c>
      <c r="O92" s="10">
        <v>5400</v>
      </c>
      <c r="P92" s="28">
        <f t="shared" ca="1" si="1"/>
        <v>16200</v>
      </c>
    </row>
    <row r="93" spans="1:16" x14ac:dyDescent="0.3">
      <c r="A93" s="27" t="s">
        <v>212</v>
      </c>
      <c r="B93" s="9" t="s">
        <v>213</v>
      </c>
      <c r="C93" s="9" t="s">
        <v>31</v>
      </c>
      <c r="D93" s="9" t="s">
        <v>64</v>
      </c>
      <c r="E93" s="9" t="s">
        <v>32</v>
      </c>
      <c r="F93" s="8">
        <v>5</v>
      </c>
      <c r="G93" s="8">
        <v>5</v>
      </c>
      <c r="H93" s="8">
        <v>3</v>
      </c>
      <c r="I93" s="8">
        <v>4</v>
      </c>
      <c r="J93" s="8">
        <v>50</v>
      </c>
      <c r="K93" s="8">
        <v>54</v>
      </c>
      <c r="L93" s="8">
        <v>47</v>
      </c>
      <c r="M93" s="10">
        <v>13500</v>
      </c>
      <c r="N93" s="10">
        <v>8100</v>
      </c>
      <c r="O93" s="10">
        <v>10800</v>
      </c>
      <c r="P93" s="28">
        <f t="shared" ca="1" si="1"/>
        <v>32400</v>
      </c>
    </row>
    <row r="94" spans="1:16" x14ac:dyDescent="0.3">
      <c r="A94" s="27" t="s">
        <v>214</v>
      </c>
      <c r="B94" s="9" t="s">
        <v>215</v>
      </c>
      <c r="C94" s="9" t="s">
        <v>35</v>
      </c>
      <c r="D94" s="9" t="s">
        <v>67</v>
      </c>
      <c r="E94" s="9" t="s">
        <v>37</v>
      </c>
      <c r="F94" s="8">
        <v>3</v>
      </c>
      <c r="G94" s="8">
        <v>1</v>
      </c>
      <c r="H94" s="8">
        <v>1</v>
      </c>
      <c r="I94" s="8">
        <v>5</v>
      </c>
      <c r="J94" s="8">
        <v>52</v>
      </c>
      <c r="K94" s="8">
        <v>56</v>
      </c>
      <c r="L94" s="8">
        <v>49</v>
      </c>
      <c r="M94" s="10">
        <v>2700</v>
      </c>
      <c r="N94" s="10">
        <v>2700</v>
      </c>
      <c r="O94" s="10">
        <v>13500</v>
      </c>
      <c r="P94" s="28">
        <f t="shared" ca="1" si="1"/>
        <v>18900</v>
      </c>
    </row>
    <row r="95" spans="1:16" x14ac:dyDescent="0.3">
      <c r="A95" s="27" t="s">
        <v>216</v>
      </c>
      <c r="B95" s="9" t="s">
        <v>217</v>
      </c>
      <c r="C95" s="9" t="s">
        <v>31</v>
      </c>
      <c r="D95" s="9" t="s">
        <v>67</v>
      </c>
      <c r="E95" s="9" t="s">
        <v>37</v>
      </c>
      <c r="F95" s="8">
        <v>7</v>
      </c>
      <c r="G95" s="8">
        <v>5</v>
      </c>
      <c r="H95" s="8">
        <v>2</v>
      </c>
      <c r="I95" s="8">
        <v>5</v>
      </c>
      <c r="J95" s="8">
        <v>54</v>
      </c>
      <c r="K95" s="8">
        <v>58</v>
      </c>
      <c r="L95" s="8">
        <v>51</v>
      </c>
      <c r="M95" s="10">
        <v>13500</v>
      </c>
      <c r="N95" s="10">
        <v>5400</v>
      </c>
      <c r="O95" s="10">
        <v>13500</v>
      </c>
      <c r="P95" s="28">
        <f t="shared" ca="1" si="1"/>
        <v>32400</v>
      </c>
    </row>
    <row r="96" spans="1:16" x14ac:dyDescent="0.3">
      <c r="A96" s="27" t="s">
        <v>218</v>
      </c>
      <c r="B96" s="9" t="s">
        <v>219</v>
      </c>
      <c r="C96" s="9" t="s">
        <v>31</v>
      </c>
      <c r="D96" s="9" t="s">
        <v>72</v>
      </c>
      <c r="E96" s="9" t="s">
        <v>32</v>
      </c>
      <c r="F96" s="8">
        <v>9</v>
      </c>
      <c r="G96" s="8">
        <v>5</v>
      </c>
      <c r="H96" s="8">
        <v>1</v>
      </c>
      <c r="I96" s="8">
        <v>5</v>
      </c>
      <c r="J96" s="8">
        <v>52</v>
      </c>
      <c r="K96" s="8">
        <v>56</v>
      </c>
      <c r="L96" s="8">
        <v>49</v>
      </c>
      <c r="M96" s="10">
        <v>13500</v>
      </c>
      <c r="N96" s="10">
        <v>2700</v>
      </c>
      <c r="O96" s="10">
        <v>13500</v>
      </c>
      <c r="P96" s="28">
        <f t="shared" ca="1" si="1"/>
        <v>29700</v>
      </c>
    </row>
    <row r="97" spans="1:16" x14ac:dyDescent="0.3">
      <c r="A97" s="27" t="s">
        <v>220</v>
      </c>
      <c r="B97" s="9" t="s">
        <v>221</v>
      </c>
      <c r="C97" s="9" t="s">
        <v>26</v>
      </c>
      <c r="D97" s="9" t="s">
        <v>75</v>
      </c>
      <c r="E97" s="9" t="s">
        <v>32</v>
      </c>
      <c r="F97" s="8">
        <v>5</v>
      </c>
      <c r="G97" s="8">
        <v>3</v>
      </c>
      <c r="H97" s="8">
        <v>4</v>
      </c>
      <c r="I97" s="8">
        <v>3</v>
      </c>
      <c r="J97" s="8">
        <v>76</v>
      </c>
      <c r="K97" s="8">
        <v>81</v>
      </c>
      <c r="L97" s="8">
        <v>71</v>
      </c>
      <c r="M97" s="10">
        <v>8100</v>
      </c>
      <c r="N97" s="10">
        <v>10800</v>
      </c>
      <c r="O97" s="10">
        <v>8100</v>
      </c>
      <c r="P97" s="28">
        <f t="shared" ca="1" si="1"/>
        <v>27000</v>
      </c>
    </row>
    <row r="98" spans="1:16" x14ac:dyDescent="0.3">
      <c r="A98" s="27" t="s">
        <v>222</v>
      </c>
      <c r="B98" s="9" t="s">
        <v>223</v>
      </c>
      <c r="C98" s="9" t="s">
        <v>26</v>
      </c>
      <c r="D98" s="9" t="s">
        <v>75</v>
      </c>
      <c r="E98" s="9" t="s">
        <v>32</v>
      </c>
      <c r="F98" s="8">
        <v>7</v>
      </c>
      <c r="G98" s="8">
        <v>2</v>
      </c>
      <c r="H98" s="8">
        <v>2</v>
      </c>
      <c r="I98" s="8">
        <v>5</v>
      </c>
      <c r="J98" s="8">
        <v>51</v>
      </c>
      <c r="K98" s="8">
        <v>55</v>
      </c>
      <c r="L98" s="8">
        <v>48</v>
      </c>
      <c r="M98" s="10">
        <v>5400</v>
      </c>
      <c r="N98" s="10">
        <v>5400</v>
      </c>
      <c r="O98" s="10">
        <v>13500</v>
      </c>
      <c r="P98" s="28">
        <f t="shared" ca="1" si="1"/>
        <v>24300</v>
      </c>
    </row>
    <row r="99" spans="1:16" x14ac:dyDescent="0.3">
      <c r="A99" s="27" t="s">
        <v>224</v>
      </c>
      <c r="B99" s="9" t="s">
        <v>225</v>
      </c>
      <c r="C99" s="9" t="s">
        <v>31</v>
      </c>
      <c r="D99" s="9" t="s">
        <v>80</v>
      </c>
      <c r="E99" s="9" t="s">
        <v>28</v>
      </c>
      <c r="F99" s="8">
        <v>4</v>
      </c>
      <c r="G99" s="8">
        <v>1</v>
      </c>
      <c r="H99" s="8">
        <v>4</v>
      </c>
      <c r="I99" s="8">
        <v>2</v>
      </c>
      <c r="J99" s="8">
        <v>74</v>
      </c>
      <c r="K99" s="8">
        <v>79</v>
      </c>
      <c r="L99" s="8">
        <v>70</v>
      </c>
      <c r="M99" s="10">
        <v>2700</v>
      </c>
      <c r="N99" s="10">
        <v>10800</v>
      </c>
      <c r="O99" s="10">
        <v>5400</v>
      </c>
      <c r="P99" s="28">
        <f t="shared" ca="1" si="1"/>
        <v>18900</v>
      </c>
    </row>
    <row r="100" spans="1:16" x14ac:dyDescent="0.3">
      <c r="A100" s="27" t="s">
        <v>226</v>
      </c>
      <c r="B100" s="9" t="s">
        <v>227</v>
      </c>
      <c r="C100" s="9" t="s">
        <v>35</v>
      </c>
      <c r="D100" s="9" t="s">
        <v>80</v>
      </c>
      <c r="E100" s="9" t="s">
        <v>32</v>
      </c>
      <c r="F100" s="8">
        <v>4</v>
      </c>
      <c r="G100" s="8">
        <v>3</v>
      </c>
      <c r="H100" s="8">
        <v>4</v>
      </c>
      <c r="I100" s="8">
        <v>3</v>
      </c>
      <c r="J100" s="8">
        <v>51</v>
      </c>
      <c r="K100" s="8">
        <v>55</v>
      </c>
      <c r="L100" s="8">
        <v>48</v>
      </c>
      <c r="M100" s="10">
        <v>8100</v>
      </c>
      <c r="N100" s="10">
        <v>10800</v>
      </c>
      <c r="O100" s="10">
        <v>8100</v>
      </c>
      <c r="P100" s="28">
        <f t="shared" ca="1" si="1"/>
        <v>27000</v>
      </c>
    </row>
    <row r="101" spans="1:16" x14ac:dyDescent="0.3">
      <c r="A101" s="27" t="s">
        <v>228</v>
      </c>
      <c r="B101" s="9" t="s">
        <v>229</v>
      </c>
      <c r="C101" s="9" t="s">
        <v>31</v>
      </c>
      <c r="D101" s="9" t="s">
        <v>80</v>
      </c>
      <c r="E101" s="9" t="s">
        <v>37</v>
      </c>
      <c r="F101" s="8">
        <v>6</v>
      </c>
      <c r="G101" s="8">
        <v>4</v>
      </c>
      <c r="H101" s="8">
        <v>4</v>
      </c>
      <c r="I101" s="8">
        <v>5</v>
      </c>
      <c r="J101" s="8">
        <v>87</v>
      </c>
      <c r="K101" s="8">
        <v>93</v>
      </c>
      <c r="L101" s="8">
        <v>82</v>
      </c>
      <c r="M101" s="10">
        <v>10800</v>
      </c>
      <c r="N101" s="10">
        <v>10800</v>
      </c>
      <c r="O101" s="10">
        <v>13500</v>
      </c>
      <c r="P101" s="28">
        <f t="shared" ca="1" si="1"/>
        <v>35100</v>
      </c>
    </row>
    <row r="102" spans="1:16" x14ac:dyDescent="0.3">
      <c r="A102" s="27" t="s">
        <v>230</v>
      </c>
      <c r="B102" s="9" t="s">
        <v>231</v>
      </c>
      <c r="C102" s="9" t="s">
        <v>31</v>
      </c>
      <c r="D102" s="9" t="s">
        <v>80</v>
      </c>
      <c r="E102" s="9" t="s">
        <v>28</v>
      </c>
      <c r="F102" s="8">
        <v>6</v>
      </c>
      <c r="G102" s="8">
        <v>5</v>
      </c>
      <c r="H102" s="8">
        <v>3</v>
      </c>
      <c r="I102" s="8">
        <v>5</v>
      </c>
      <c r="J102" s="8">
        <v>75</v>
      </c>
      <c r="K102" s="8">
        <v>80</v>
      </c>
      <c r="L102" s="8">
        <v>71</v>
      </c>
      <c r="M102" s="10">
        <v>13500</v>
      </c>
      <c r="N102" s="10">
        <v>8100</v>
      </c>
      <c r="O102" s="10">
        <v>13500</v>
      </c>
      <c r="P102" s="28">
        <f t="shared" ca="1" si="1"/>
        <v>35100</v>
      </c>
    </row>
    <row r="103" spans="1:16" x14ac:dyDescent="0.3">
      <c r="A103" s="27" t="s">
        <v>232</v>
      </c>
      <c r="B103" s="9" t="s">
        <v>233</v>
      </c>
      <c r="C103" s="9" t="s">
        <v>26</v>
      </c>
      <c r="D103" s="9" t="s">
        <v>89</v>
      </c>
      <c r="E103" s="9" t="s">
        <v>28</v>
      </c>
      <c r="F103" s="8">
        <v>7</v>
      </c>
      <c r="G103" s="8">
        <v>4</v>
      </c>
      <c r="H103" s="8">
        <v>4</v>
      </c>
      <c r="I103" s="8">
        <v>2</v>
      </c>
      <c r="J103" s="8">
        <v>89</v>
      </c>
      <c r="K103" s="8">
        <v>95</v>
      </c>
      <c r="L103" s="8">
        <v>84</v>
      </c>
      <c r="M103" s="10">
        <v>10800</v>
      </c>
      <c r="N103" s="10">
        <v>10800</v>
      </c>
      <c r="O103" s="10">
        <v>5400</v>
      </c>
      <c r="P103" s="28">
        <f t="shared" ca="1" si="1"/>
        <v>27000</v>
      </c>
    </row>
    <row r="104" spans="1:16" x14ac:dyDescent="0.3">
      <c r="A104" s="27" t="s">
        <v>234</v>
      </c>
      <c r="B104" s="9" t="s">
        <v>235</v>
      </c>
      <c r="C104" s="9" t="s">
        <v>26</v>
      </c>
      <c r="D104" s="9" t="s">
        <v>27</v>
      </c>
      <c r="E104" s="9" t="s">
        <v>32</v>
      </c>
      <c r="F104" s="8">
        <v>7</v>
      </c>
      <c r="G104" s="8">
        <v>4</v>
      </c>
      <c r="H104" s="8">
        <v>1</v>
      </c>
      <c r="I104" s="8">
        <v>2</v>
      </c>
      <c r="J104" s="8">
        <v>46</v>
      </c>
      <c r="K104" s="8">
        <v>49</v>
      </c>
      <c r="L104" s="8">
        <v>43</v>
      </c>
      <c r="M104" s="10">
        <v>10800</v>
      </c>
      <c r="N104" s="10">
        <v>2700</v>
      </c>
      <c r="O104" s="10">
        <v>5400</v>
      </c>
      <c r="P104" s="28">
        <f t="shared" ca="1" si="1"/>
        <v>18900</v>
      </c>
    </row>
    <row r="105" spans="1:16" x14ac:dyDescent="0.3">
      <c r="A105" s="27" t="s">
        <v>236</v>
      </c>
      <c r="B105" s="9" t="s">
        <v>237</v>
      </c>
      <c r="C105" s="9" t="s">
        <v>31</v>
      </c>
      <c r="D105" s="9" t="s">
        <v>27</v>
      </c>
      <c r="E105" s="9" t="s">
        <v>28</v>
      </c>
      <c r="F105" s="8">
        <v>5</v>
      </c>
      <c r="G105" s="8">
        <v>5</v>
      </c>
      <c r="H105" s="8">
        <v>4</v>
      </c>
      <c r="I105" s="8">
        <v>5</v>
      </c>
      <c r="J105" s="8">
        <v>79</v>
      </c>
      <c r="K105" s="8">
        <v>85</v>
      </c>
      <c r="L105" s="8">
        <v>74</v>
      </c>
      <c r="M105" s="10">
        <v>13500</v>
      </c>
      <c r="N105" s="10">
        <v>10800</v>
      </c>
      <c r="O105" s="10">
        <v>13500</v>
      </c>
      <c r="P105" s="28">
        <f t="shared" ca="1" si="1"/>
        <v>37800</v>
      </c>
    </row>
    <row r="106" spans="1:16" x14ac:dyDescent="0.3">
      <c r="A106" s="27" t="s">
        <v>238</v>
      </c>
      <c r="B106" s="9" t="s">
        <v>239</v>
      </c>
      <c r="C106" s="9" t="s">
        <v>35</v>
      </c>
      <c r="D106" s="9" t="s">
        <v>36</v>
      </c>
      <c r="E106" s="9" t="s">
        <v>32</v>
      </c>
      <c r="F106" s="8">
        <v>7</v>
      </c>
      <c r="G106" s="8">
        <v>4</v>
      </c>
      <c r="H106" s="8">
        <v>4</v>
      </c>
      <c r="I106" s="8">
        <v>5</v>
      </c>
      <c r="J106" s="8">
        <v>81</v>
      </c>
      <c r="K106" s="8">
        <v>87</v>
      </c>
      <c r="L106" s="8">
        <v>76</v>
      </c>
      <c r="M106" s="10">
        <v>10800</v>
      </c>
      <c r="N106" s="10">
        <v>10800</v>
      </c>
      <c r="O106" s="10">
        <v>13500</v>
      </c>
      <c r="P106" s="28">
        <f t="shared" ca="1" si="1"/>
        <v>35100</v>
      </c>
    </row>
    <row r="107" spans="1:16" x14ac:dyDescent="0.3">
      <c r="A107" s="27" t="s">
        <v>240</v>
      </c>
      <c r="B107" s="9" t="s">
        <v>241</v>
      </c>
      <c r="C107" s="9" t="s">
        <v>31</v>
      </c>
      <c r="D107" s="9" t="s">
        <v>36</v>
      </c>
      <c r="E107" s="9" t="s">
        <v>37</v>
      </c>
      <c r="F107" s="8">
        <v>8</v>
      </c>
      <c r="G107" s="8">
        <v>2</v>
      </c>
      <c r="H107" s="8">
        <v>3</v>
      </c>
      <c r="I107" s="8">
        <v>4</v>
      </c>
      <c r="J107" s="8">
        <v>53</v>
      </c>
      <c r="K107" s="8">
        <v>57</v>
      </c>
      <c r="L107" s="8">
        <v>50</v>
      </c>
      <c r="M107" s="10">
        <v>5400</v>
      </c>
      <c r="N107" s="10">
        <v>8100</v>
      </c>
      <c r="O107" s="10">
        <v>10800</v>
      </c>
      <c r="P107" s="28">
        <f t="shared" ca="1" si="1"/>
        <v>24300</v>
      </c>
    </row>
    <row r="108" spans="1:16" x14ac:dyDescent="0.3">
      <c r="A108" s="27" t="s">
        <v>242</v>
      </c>
      <c r="B108" s="9" t="s">
        <v>243</v>
      </c>
      <c r="C108" s="9" t="s">
        <v>31</v>
      </c>
      <c r="D108" s="9" t="s">
        <v>42</v>
      </c>
      <c r="E108" s="9" t="s">
        <v>37</v>
      </c>
      <c r="F108" s="8">
        <v>7</v>
      </c>
      <c r="G108" s="8">
        <v>3</v>
      </c>
      <c r="H108" s="8">
        <v>1</v>
      </c>
      <c r="I108" s="8">
        <v>4</v>
      </c>
      <c r="J108" s="8">
        <v>73</v>
      </c>
      <c r="K108" s="8">
        <v>78</v>
      </c>
      <c r="L108" s="8">
        <v>69</v>
      </c>
      <c r="M108" s="10">
        <v>8100</v>
      </c>
      <c r="N108" s="10">
        <v>2700</v>
      </c>
      <c r="O108" s="10">
        <v>10800</v>
      </c>
      <c r="P108" s="28">
        <f t="shared" ca="1" si="1"/>
        <v>21600</v>
      </c>
    </row>
    <row r="109" spans="1:16" x14ac:dyDescent="0.3">
      <c r="A109" s="27" t="s">
        <v>244</v>
      </c>
      <c r="B109" s="9" t="s">
        <v>245</v>
      </c>
      <c r="C109" s="9" t="s">
        <v>26</v>
      </c>
      <c r="D109" s="9" t="s">
        <v>45</v>
      </c>
      <c r="E109" s="9" t="s">
        <v>32</v>
      </c>
      <c r="F109" s="8">
        <v>10</v>
      </c>
      <c r="G109" s="8">
        <v>1</v>
      </c>
      <c r="H109" s="8">
        <v>1</v>
      </c>
      <c r="I109" s="8">
        <v>5</v>
      </c>
      <c r="J109" s="8">
        <v>55</v>
      </c>
      <c r="K109" s="8">
        <v>59</v>
      </c>
      <c r="L109" s="8">
        <v>52</v>
      </c>
      <c r="M109" s="10">
        <v>2700</v>
      </c>
      <c r="N109" s="10">
        <v>2700</v>
      </c>
      <c r="O109" s="10">
        <v>13500</v>
      </c>
      <c r="P109" s="28">
        <f t="shared" ca="1" si="1"/>
        <v>18900</v>
      </c>
    </row>
    <row r="110" spans="1:16" x14ac:dyDescent="0.3">
      <c r="A110" s="27" t="s">
        <v>246</v>
      </c>
      <c r="B110" s="9" t="s">
        <v>247</v>
      </c>
      <c r="C110" s="9" t="s">
        <v>26</v>
      </c>
      <c r="D110" s="9" t="s">
        <v>45</v>
      </c>
      <c r="E110" s="9" t="s">
        <v>32</v>
      </c>
      <c r="F110" s="8">
        <v>5</v>
      </c>
      <c r="G110" s="8">
        <v>4</v>
      </c>
      <c r="H110" s="8">
        <v>1</v>
      </c>
      <c r="I110" s="8">
        <v>2</v>
      </c>
      <c r="J110" s="8">
        <v>52</v>
      </c>
      <c r="K110" s="8">
        <v>56</v>
      </c>
      <c r="L110" s="8">
        <v>49</v>
      </c>
      <c r="M110" s="10">
        <v>10800</v>
      </c>
      <c r="N110" s="10">
        <v>2700</v>
      </c>
      <c r="O110" s="10">
        <v>5400</v>
      </c>
      <c r="P110" s="28">
        <f t="shared" ca="1" si="1"/>
        <v>18900</v>
      </c>
    </row>
    <row r="111" spans="1:16" x14ac:dyDescent="0.3">
      <c r="A111" s="27" t="s">
        <v>248</v>
      </c>
      <c r="B111" s="9" t="s">
        <v>249</v>
      </c>
      <c r="C111" s="9" t="s">
        <v>31</v>
      </c>
      <c r="D111" s="9" t="s">
        <v>45</v>
      </c>
      <c r="E111" s="9" t="s">
        <v>32</v>
      </c>
      <c r="F111" s="8">
        <v>5</v>
      </c>
      <c r="G111" s="8">
        <v>2</v>
      </c>
      <c r="H111" s="8">
        <v>2</v>
      </c>
      <c r="I111" s="8">
        <v>3</v>
      </c>
      <c r="J111" s="8">
        <v>58</v>
      </c>
      <c r="K111" s="8">
        <v>62</v>
      </c>
      <c r="L111" s="8">
        <v>55</v>
      </c>
      <c r="M111" s="10">
        <v>5400</v>
      </c>
      <c r="N111" s="10">
        <v>5400</v>
      </c>
      <c r="O111" s="10">
        <v>8100</v>
      </c>
      <c r="P111" s="28">
        <f t="shared" ca="1" si="1"/>
        <v>18900</v>
      </c>
    </row>
    <row r="112" spans="1:16" x14ac:dyDescent="0.3">
      <c r="A112" s="27" t="s">
        <v>250</v>
      </c>
      <c r="B112" s="9" t="s">
        <v>251</v>
      </c>
      <c r="C112" s="9" t="s">
        <v>35</v>
      </c>
      <c r="D112" s="9" t="s">
        <v>52</v>
      </c>
      <c r="E112" s="9" t="s">
        <v>28</v>
      </c>
      <c r="F112" s="8">
        <v>8</v>
      </c>
      <c r="G112" s="8">
        <v>1</v>
      </c>
      <c r="H112" s="8">
        <v>4</v>
      </c>
      <c r="I112" s="8">
        <v>2</v>
      </c>
      <c r="J112" s="8">
        <v>67</v>
      </c>
      <c r="K112" s="8">
        <v>72</v>
      </c>
      <c r="L112" s="8">
        <v>63</v>
      </c>
      <c r="M112" s="10">
        <v>2700</v>
      </c>
      <c r="N112" s="10">
        <v>10800</v>
      </c>
      <c r="O112" s="10">
        <v>5400</v>
      </c>
      <c r="P112" s="28">
        <f t="shared" ca="1" si="1"/>
        <v>18900</v>
      </c>
    </row>
    <row r="113" spans="1:16" x14ac:dyDescent="0.3">
      <c r="A113" s="27" t="s">
        <v>252</v>
      </c>
      <c r="B113" s="9" t="s">
        <v>253</v>
      </c>
      <c r="C113" s="9" t="s">
        <v>31</v>
      </c>
      <c r="D113" s="9" t="s">
        <v>52</v>
      </c>
      <c r="E113" s="9" t="s">
        <v>32</v>
      </c>
      <c r="F113" s="8">
        <v>5</v>
      </c>
      <c r="G113" s="8">
        <v>4</v>
      </c>
      <c r="H113" s="8">
        <v>1</v>
      </c>
      <c r="I113" s="8">
        <v>3</v>
      </c>
      <c r="J113" s="8">
        <v>60</v>
      </c>
      <c r="K113" s="8">
        <v>64</v>
      </c>
      <c r="L113" s="8">
        <v>56</v>
      </c>
      <c r="M113" s="10">
        <v>10800</v>
      </c>
      <c r="N113" s="10">
        <v>2700</v>
      </c>
      <c r="O113" s="10">
        <v>8100</v>
      </c>
      <c r="P113" s="28">
        <f t="shared" ca="1" si="1"/>
        <v>21600</v>
      </c>
    </row>
    <row r="114" spans="1:16" x14ac:dyDescent="0.3">
      <c r="A114" s="27" t="s">
        <v>254</v>
      </c>
      <c r="B114" s="9" t="s">
        <v>255</v>
      </c>
      <c r="C114" s="9" t="s">
        <v>31</v>
      </c>
      <c r="D114" s="9" t="s">
        <v>57</v>
      </c>
      <c r="E114" s="9" t="s">
        <v>37</v>
      </c>
      <c r="F114" s="8">
        <v>5</v>
      </c>
      <c r="G114" s="8">
        <v>3</v>
      </c>
      <c r="H114" s="8">
        <v>2</v>
      </c>
      <c r="I114" s="8">
        <v>5</v>
      </c>
      <c r="J114" s="8">
        <v>44</v>
      </c>
      <c r="K114" s="8">
        <v>47</v>
      </c>
      <c r="L114" s="8">
        <v>41</v>
      </c>
      <c r="M114" s="10">
        <v>8100</v>
      </c>
      <c r="N114" s="10">
        <v>5400</v>
      </c>
      <c r="O114" s="10">
        <v>13500</v>
      </c>
      <c r="P114" s="28">
        <f t="shared" ca="1" si="1"/>
        <v>27000</v>
      </c>
    </row>
    <row r="115" spans="1:16" x14ac:dyDescent="0.3">
      <c r="A115" s="27" t="s">
        <v>256</v>
      </c>
      <c r="B115" s="9" t="s">
        <v>257</v>
      </c>
      <c r="C115" s="9" t="s">
        <v>26</v>
      </c>
      <c r="D115" s="9" t="s">
        <v>57</v>
      </c>
      <c r="E115" s="9" t="s">
        <v>28</v>
      </c>
      <c r="F115" s="8">
        <v>6</v>
      </c>
      <c r="G115" s="8">
        <v>4</v>
      </c>
      <c r="H115" s="8">
        <v>2</v>
      </c>
      <c r="I115" s="8">
        <v>3</v>
      </c>
      <c r="J115" s="8">
        <v>60</v>
      </c>
      <c r="K115" s="8">
        <v>64</v>
      </c>
      <c r="L115" s="8">
        <v>56</v>
      </c>
      <c r="M115" s="10">
        <v>10800</v>
      </c>
      <c r="N115" s="10">
        <v>5400</v>
      </c>
      <c r="O115" s="10">
        <v>8100</v>
      </c>
      <c r="P115" s="28">
        <f t="shared" ca="1" si="1"/>
        <v>24300</v>
      </c>
    </row>
    <row r="116" spans="1:16" x14ac:dyDescent="0.3">
      <c r="A116" s="27" t="s">
        <v>258</v>
      </c>
      <c r="B116" s="9" t="s">
        <v>259</v>
      </c>
      <c r="C116" s="9" t="s">
        <v>26</v>
      </c>
      <c r="D116" s="9" t="s">
        <v>57</v>
      </c>
      <c r="E116" s="9" t="s">
        <v>28</v>
      </c>
      <c r="F116" s="8">
        <v>8</v>
      </c>
      <c r="G116" s="8">
        <v>2</v>
      </c>
      <c r="H116" s="8">
        <v>2</v>
      </c>
      <c r="I116" s="8">
        <v>3</v>
      </c>
      <c r="J116" s="8">
        <v>54</v>
      </c>
      <c r="K116" s="8">
        <v>58</v>
      </c>
      <c r="L116" s="8">
        <v>51</v>
      </c>
      <c r="M116" s="10">
        <v>5400</v>
      </c>
      <c r="N116" s="10">
        <v>5400</v>
      </c>
      <c r="O116" s="10">
        <v>8100</v>
      </c>
      <c r="P116" s="28">
        <f t="shared" ca="1" si="1"/>
        <v>18900</v>
      </c>
    </row>
    <row r="117" spans="1:16" x14ac:dyDescent="0.3">
      <c r="A117" s="27" t="s">
        <v>260</v>
      </c>
      <c r="B117" s="9" t="s">
        <v>261</v>
      </c>
      <c r="C117" s="9" t="s">
        <v>31</v>
      </c>
      <c r="D117" s="9" t="s">
        <v>64</v>
      </c>
      <c r="E117" s="9" t="s">
        <v>32</v>
      </c>
      <c r="F117" s="8">
        <v>7</v>
      </c>
      <c r="G117" s="8">
        <v>2</v>
      </c>
      <c r="H117" s="8">
        <v>1</v>
      </c>
      <c r="I117" s="8">
        <v>4</v>
      </c>
      <c r="J117" s="8">
        <v>77</v>
      </c>
      <c r="K117" s="8">
        <v>82</v>
      </c>
      <c r="L117" s="8">
        <v>72</v>
      </c>
      <c r="M117" s="10">
        <v>5400</v>
      </c>
      <c r="N117" s="10">
        <v>2700</v>
      </c>
      <c r="O117" s="10">
        <v>10800</v>
      </c>
      <c r="P117" s="28">
        <f t="shared" ca="1" si="1"/>
        <v>18900</v>
      </c>
    </row>
    <row r="118" spans="1:16" x14ac:dyDescent="0.3">
      <c r="A118" s="27" t="s">
        <v>262</v>
      </c>
      <c r="B118" s="9" t="s">
        <v>263</v>
      </c>
      <c r="C118" s="9" t="s">
        <v>35</v>
      </c>
      <c r="D118" s="9" t="s">
        <v>67</v>
      </c>
      <c r="E118" s="9" t="s">
        <v>28</v>
      </c>
      <c r="F118" s="8">
        <v>7</v>
      </c>
      <c r="G118" s="8">
        <v>4</v>
      </c>
      <c r="H118" s="8">
        <v>3</v>
      </c>
      <c r="I118" s="8">
        <v>2</v>
      </c>
      <c r="J118" s="8">
        <v>88</v>
      </c>
      <c r="K118" s="8">
        <v>94</v>
      </c>
      <c r="L118" s="8">
        <v>83</v>
      </c>
      <c r="M118" s="10">
        <v>10800</v>
      </c>
      <c r="N118" s="10">
        <v>8100</v>
      </c>
      <c r="O118" s="10">
        <v>5400</v>
      </c>
      <c r="P118" s="28">
        <f t="shared" ca="1" si="1"/>
        <v>24300</v>
      </c>
    </row>
    <row r="119" spans="1:16" x14ac:dyDescent="0.3">
      <c r="A119" s="27" t="s">
        <v>264</v>
      </c>
      <c r="B119" s="9" t="s">
        <v>265</v>
      </c>
      <c r="C119" s="9" t="s">
        <v>31</v>
      </c>
      <c r="D119" s="9" t="s">
        <v>67</v>
      </c>
      <c r="E119" s="9" t="s">
        <v>32</v>
      </c>
      <c r="F119" s="8">
        <v>8</v>
      </c>
      <c r="G119" s="8">
        <v>3</v>
      </c>
      <c r="H119" s="8">
        <v>1</v>
      </c>
      <c r="I119" s="8">
        <v>3</v>
      </c>
      <c r="J119" s="8">
        <v>84</v>
      </c>
      <c r="K119" s="8">
        <v>90</v>
      </c>
      <c r="L119" s="8">
        <v>79</v>
      </c>
      <c r="M119" s="10">
        <v>8100</v>
      </c>
      <c r="N119" s="10">
        <v>2700</v>
      </c>
      <c r="O119" s="10">
        <v>8100</v>
      </c>
      <c r="P119" s="28">
        <f t="shared" ca="1" si="1"/>
        <v>18900</v>
      </c>
    </row>
    <row r="120" spans="1:16" x14ac:dyDescent="0.3">
      <c r="A120" s="27" t="s">
        <v>266</v>
      </c>
      <c r="B120" s="9" t="s">
        <v>267</v>
      </c>
      <c r="C120" s="9" t="s">
        <v>31</v>
      </c>
      <c r="D120" s="9" t="s">
        <v>72</v>
      </c>
      <c r="E120" s="9" t="s">
        <v>37</v>
      </c>
      <c r="F120" s="8">
        <v>4</v>
      </c>
      <c r="G120" s="8">
        <v>2</v>
      </c>
      <c r="H120" s="8">
        <v>4</v>
      </c>
      <c r="I120" s="8">
        <v>2</v>
      </c>
      <c r="J120" s="8">
        <v>82</v>
      </c>
      <c r="K120" s="8">
        <v>88</v>
      </c>
      <c r="L120" s="8">
        <v>77</v>
      </c>
      <c r="M120" s="10">
        <v>5400</v>
      </c>
      <c r="N120" s="10">
        <v>10800</v>
      </c>
      <c r="O120" s="10">
        <v>5400</v>
      </c>
      <c r="P120" s="28">
        <f t="shared" ca="1" si="1"/>
        <v>21600</v>
      </c>
    </row>
    <row r="121" spans="1:16" x14ac:dyDescent="0.3">
      <c r="A121" s="27" t="s">
        <v>268</v>
      </c>
      <c r="B121" s="9" t="s">
        <v>269</v>
      </c>
      <c r="C121" s="9" t="s">
        <v>26</v>
      </c>
      <c r="D121" s="9" t="s">
        <v>75</v>
      </c>
      <c r="E121" s="9" t="s">
        <v>37</v>
      </c>
      <c r="F121" s="8">
        <v>6</v>
      </c>
      <c r="G121" s="8">
        <v>5</v>
      </c>
      <c r="H121" s="8">
        <v>2</v>
      </c>
      <c r="I121" s="8">
        <v>3</v>
      </c>
      <c r="J121" s="8">
        <v>70</v>
      </c>
      <c r="K121" s="8">
        <v>75</v>
      </c>
      <c r="L121" s="8">
        <v>66</v>
      </c>
      <c r="M121" s="10">
        <v>13500</v>
      </c>
      <c r="N121" s="10">
        <v>5400</v>
      </c>
      <c r="O121" s="10">
        <v>8100</v>
      </c>
      <c r="P121" s="28">
        <f t="shared" ca="1" si="1"/>
        <v>27000</v>
      </c>
    </row>
    <row r="122" spans="1:16" x14ac:dyDescent="0.3">
      <c r="A122" s="27" t="s">
        <v>270</v>
      </c>
      <c r="B122" s="9" t="s">
        <v>271</v>
      </c>
      <c r="C122" s="9" t="s">
        <v>26</v>
      </c>
      <c r="D122" s="9" t="s">
        <v>75</v>
      </c>
      <c r="E122" s="9" t="s">
        <v>32</v>
      </c>
      <c r="F122" s="8">
        <v>7</v>
      </c>
      <c r="G122" s="8">
        <v>5</v>
      </c>
      <c r="H122" s="8">
        <v>2</v>
      </c>
      <c r="I122" s="8">
        <v>3</v>
      </c>
      <c r="J122" s="8">
        <v>69</v>
      </c>
      <c r="K122" s="8">
        <v>74</v>
      </c>
      <c r="L122" s="8">
        <v>65</v>
      </c>
      <c r="M122" s="10">
        <v>13500</v>
      </c>
      <c r="N122" s="10">
        <v>5400</v>
      </c>
      <c r="O122" s="10">
        <v>8100</v>
      </c>
      <c r="P122" s="28">
        <f t="shared" ca="1" si="1"/>
        <v>27000</v>
      </c>
    </row>
    <row r="123" spans="1:16" x14ac:dyDescent="0.3">
      <c r="A123" s="27" t="s">
        <v>272</v>
      </c>
      <c r="B123" s="9" t="s">
        <v>273</v>
      </c>
      <c r="C123" s="9" t="s">
        <v>31</v>
      </c>
      <c r="D123" s="9" t="s">
        <v>80</v>
      </c>
      <c r="E123" s="9" t="s">
        <v>32</v>
      </c>
      <c r="F123" s="8">
        <v>6</v>
      </c>
      <c r="G123" s="8">
        <v>2</v>
      </c>
      <c r="H123" s="8">
        <v>3</v>
      </c>
      <c r="I123" s="8">
        <v>2</v>
      </c>
      <c r="J123" s="8">
        <v>46</v>
      </c>
      <c r="K123" s="8">
        <v>49</v>
      </c>
      <c r="L123" s="8">
        <v>43</v>
      </c>
      <c r="M123" s="10">
        <v>5400</v>
      </c>
      <c r="N123" s="10">
        <v>8100</v>
      </c>
      <c r="O123" s="10">
        <v>5400</v>
      </c>
      <c r="P123" s="28">
        <f t="shared" ca="1" si="1"/>
        <v>18900</v>
      </c>
    </row>
    <row r="124" spans="1:16" x14ac:dyDescent="0.3">
      <c r="A124" s="27" t="s">
        <v>274</v>
      </c>
      <c r="B124" s="9" t="s">
        <v>275</v>
      </c>
      <c r="C124" s="9" t="s">
        <v>35</v>
      </c>
      <c r="D124" s="9" t="s">
        <v>80</v>
      </c>
      <c r="E124" s="9" t="s">
        <v>32</v>
      </c>
      <c r="F124" s="8">
        <v>5</v>
      </c>
      <c r="G124" s="8">
        <v>5</v>
      </c>
      <c r="H124" s="8">
        <v>3</v>
      </c>
      <c r="I124" s="8">
        <v>4</v>
      </c>
      <c r="J124" s="8">
        <v>68</v>
      </c>
      <c r="K124" s="8">
        <v>73</v>
      </c>
      <c r="L124" s="8">
        <v>64</v>
      </c>
      <c r="M124" s="10">
        <v>13500</v>
      </c>
      <c r="N124" s="10">
        <v>8100</v>
      </c>
      <c r="O124" s="10">
        <v>10800</v>
      </c>
      <c r="P124" s="28">
        <f t="shared" ca="1" si="1"/>
        <v>32400</v>
      </c>
    </row>
    <row r="125" spans="1:16" x14ac:dyDescent="0.3">
      <c r="A125" s="27" t="s">
        <v>276</v>
      </c>
      <c r="B125" s="9" t="s">
        <v>277</v>
      </c>
      <c r="C125" s="9" t="s">
        <v>31</v>
      </c>
      <c r="D125" s="9" t="s">
        <v>80</v>
      </c>
      <c r="E125" s="9" t="s">
        <v>28</v>
      </c>
      <c r="F125" s="8">
        <v>5</v>
      </c>
      <c r="G125" s="8">
        <v>4</v>
      </c>
      <c r="H125" s="8">
        <v>4</v>
      </c>
      <c r="I125" s="8">
        <v>3</v>
      </c>
      <c r="J125" s="8">
        <v>53</v>
      </c>
      <c r="K125" s="8">
        <v>57</v>
      </c>
      <c r="L125" s="8">
        <v>50</v>
      </c>
      <c r="M125" s="10">
        <v>10800</v>
      </c>
      <c r="N125" s="10">
        <v>10800</v>
      </c>
      <c r="O125" s="10">
        <v>8100</v>
      </c>
      <c r="P125" s="28">
        <f t="shared" ca="1" si="1"/>
        <v>29700</v>
      </c>
    </row>
    <row r="126" spans="1:16" x14ac:dyDescent="0.3">
      <c r="A126" s="27" t="s">
        <v>278</v>
      </c>
      <c r="B126" s="9" t="s">
        <v>279</v>
      </c>
      <c r="C126" s="9" t="s">
        <v>31</v>
      </c>
      <c r="D126" s="9" t="s">
        <v>80</v>
      </c>
      <c r="E126" s="9" t="s">
        <v>32</v>
      </c>
      <c r="F126" s="8">
        <v>5</v>
      </c>
      <c r="G126" s="8">
        <v>5</v>
      </c>
      <c r="H126" s="8">
        <v>1</v>
      </c>
      <c r="I126" s="8">
        <v>4</v>
      </c>
      <c r="J126" s="8">
        <v>41</v>
      </c>
      <c r="K126" s="8">
        <v>44</v>
      </c>
      <c r="L126" s="8">
        <v>39</v>
      </c>
      <c r="M126" s="10">
        <v>13500</v>
      </c>
      <c r="N126" s="10">
        <v>2700</v>
      </c>
      <c r="O126" s="10">
        <v>10800</v>
      </c>
      <c r="P126" s="28">
        <f t="shared" ca="1" si="1"/>
        <v>27000</v>
      </c>
    </row>
    <row r="127" spans="1:16" x14ac:dyDescent="0.3">
      <c r="A127" s="27" t="s">
        <v>280</v>
      </c>
      <c r="B127" s="9" t="s">
        <v>281</v>
      </c>
      <c r="C127" s="9" t="s">
        <v>26</v>
      </c>
      <c r="D127" s="9" t="s">
        <v>89</v>
      </c>
      <c r="E127" s="9" t="s">
        <v>37</v>
      </c>
      <c r="F127" s="8">
        <v>6</v>
      </c>
      <c r="G127" s="8">
        <v>3</v>
      </c>
      <c r="H127" s="8">
        <v>3</v>
      </c>
      <c r="I127" s="8">
        <v>5</v>
      </c>
      <c r="J127" s="8">
        <v>43</v>
      </c>
      <c r="K127" s="8">
        <v>46</v>
      </c>
      <c r="L127" s="8">
        <v>40</v>
      </c>
      <c r="M127" s="10">
        <v>8100</v>
      </c>
      <c r="N127" s="10">
        <v>8100</v>
      </c>
      <c r="O127" s="10">
        <v>13500</v>
      </c>
      <c r="P127" s="28">
        <f t="shared" ca="1" si="1"/>
        <v>29700</v>
      </c>
    </row>
    <row r="128" spans="1:16" x14ac:dyDescent="0.3">
      <c r="A128" s="27" t="s">
        <v>282</v>
      </c>
      <c r="B128" s="9" t="s">
        <v>283</v>
      </c>
      <c r="C128" s="9" t="s">
        <v>26</v>
      </c>
      <c r="D128" s="9" t="s">
        <v>27</v>
      </c>
      <c r="E128" s="9" t="s">
        <v>28</v>
      </c>
      <c r="F128" s="8">
        <v>7</v>
      </c>
      <c r="G128" s="8">
        <v>1</v>
      </c>
      <c r="H128" s="8">
        <v>4</v>
      </c>
      <c r="I128" s="8">
        <v>5</v>
      </c>
      <c r="J128" s="8">
        <v>79</v>
      </c>
      <c r="K128" s="8">
        <v>85</v>
      </c>
      <c r="L128" s="8">
        <v>74</v>
      </c>
      <c r="M128" s="10">
        <v>2700</v>
      </c>
      <c r="N128" s="10">
        <v>10800</v>
      </c>
      <c r="O128" s="10">
        <v>13500</v>
      </c>
      <c r="P128" s="28">
        <f t="shared" ca="1" si="1"/>
        <v>27000</v>
      </c>
    </row>
    <row r="129" spans="1:16" x14ac:dyDescent="0.3">
      <c r="A129" s="27" t="s">
        <v>284</v>
      </c>
      <c r="B129" s="9" t="s">
        <v>285</v>
      </c>
      <c r="C129" s="9" t="s">
        <v>31</v>
      </c>
      <c r="D129" s="9" t="s">
        <v>27</v>
      </c>
      <c r="E129" s="9" t="s">
        <v>28</v>
      </c>
      <c r="F129" s="8">
        <v>6</v>
      </c>
      <c r="G129" s="8">
        <v>1</v>
      </c>
      <c r="H129" s="8">
        <v>1</v>
      </c>
      <c r="I129" s="8">
        <v>5</v>
      </c>
      <c r="J129" s="8">
        <v>66</v>
      </c>
      <c r="K129" s="8">
        <v>71</v>
      </c>
      <c r="L129" s="8">
        <v>62</v>
      </c>
      <c r="M129" s="10">
        <v>2700</v>
      </c>
      <c r="N129" s="10">
        <v>2700</v>
      </c>
      <c r="O129" s="10">
        <v>13500</v>
      </c>
      <c r="P129" s="28">
        <f t="shared" ca="1" si="1"/>
        <v>18900</v>
      </c>
    </row>
    <row r="130" spans="1:16" x14ac:dyDescent="0.3">
      <c r="A130" s="27" t="s">
        <v>286</v>
      </c>
      <c r="B130" s="9" t="s">
        <v>287</v>
      </c>
      <c r="C130" s="9" t="s">
        <v>35</v>
      </c>
      <c r="D130" s="9" t="s">
        <v>36</v>
      </c>
      <c r="E130" s="9" t="s">
        <v>32</v>
      </c>
      <c r="F130" s="8">
        <v>8</v>
      </c>
      <c r="G130" s="8">
        <v>3</v>
      </c>
      <c r="H130" s="8">
        <v>4</v>
      </c>
      <c r="I130" s="8">
        <v>4</v>
      </c>
      <c r="J130" s="8">
        <v>89</v>
      </c>
      <c r="K130" s="8">
        <v>95</v>
      </c>
      <c r="L130" s="8">
        <v>84</v>
      </c>
      <c r="M130" s="10">
        <v>8100</v>
      </c>
      <c r="N130" s="10">
        <v>10800</v>
      </c>
      <c r="O130" s="10">
        <v>10800</v>
      </c>
      <c r="P130" s="28">
        <f t="shared" ca="1" si="1"/>
        <v>29700</v>
      </c>
    </row>
    <row r="131" spans="1:16" x14ac:dyDescent="0.3">
      <c r="A131" s="27" t="s">
        <v>288</v>
      </c>
      <c r="B131" s="9" t="s">
        <v>289</v>
      </c>
      <c r="C131" s="9" t="s">
        <v>31</v>
      </c>
      <c r="D131" s="9" t="s">
        <v>36</v>
      </c>
      <c r="E131" s="9" t="s">
        <v>28</v>
      </c>
      <c r="F131" s="8">
        <v>9</v>
      </c>
      <c r="G131" s="8">
        <v>3</v>
      </c>
      <c r="H131" s="8">
        <v>4</v>
      </c>
      <c r="I131" s="8">
        <v>5</v>
      </c>
      <c r="J131" s="8">
        <v>76</v>
      </c>
      <c r="K131" s="8">
        <v>81</v>
      </c>
      <c r="L131" s="8">
        <v>71</v>
      </c>
      <c r="M131" s="10">
        <v>8100</v>
      </c>
      <c r="N131" s="10">
        <v>10800</v>
      </c>
      <c r="O131" s="10">
        <v>13500</v>
      </c>
      <c r="P131" s="28">
        <f t="shared" ca="1" si="1"/>
        <v>32400</v>
      </c>
    </row>
    <row r="132" spans="1:16" x14ac:dyDescent="0.3">
      <c r="A132" s="27" t="s">
        <v>290</v>
      </c>
      <c r="B132" s="9" t="s">
        <v>291</v>
      </c>
      <c r="C132" s="9" t="s">
        <v>31</v>
      </c>
      <c r="D132" s="9" t="s">
        <v>42</v>
      </c>
      <c r="E132" s="9" t="s">
        <v>32</v>
      </c>
      <c r="F132" s="8">
        <v>7</v>
      </c>
      <c r="G132" s="8">
        <v>4</v>
      </c>
      <c r="H132" s="8">
        <v>3</v>
      </c>
      <c r="I132" s="8">
        <v>4</v>
      </c>
      <c r="J132" s="8">
        <v>85</v>
      </c>
      <c r="K132" s="8">
        <v>91</v>
      </c>
      <c r="L132" s="8">
        <v>80</v>
      </c>
      <c r="M132" s="10">
        <v>10800</v>
      </c>
      <c r="N132" s="10">
        <v>8100</v>
      </c>
      <c r="O132" s="10">
        <v>10800</v>
      </c>
      <c r="P132" s="28">
        <f t="shared" ca="1" si="1"/>
        <v>29700</v>
      </c>
    </row>
    <row r="133" spans="1:16" x14ac:dyDescent="0.3">
      <c r="A133" s="27" t="s">
        <v>292</v>
      </c>
      <c r="B133" s="9" t="s">
        <v>293</v>
      </c>
      <c r="C133" s="9" t="s">
        <v>26</v>
      </c>
      <c r="D133" s="9" t="s">
        <v>45</v>
      </c>
      <c r="E133" s="9" t="s">
        <v>37</v>
      </c>
      <c r="F133" s="8">
        <v>4</v>
      </c>
      <c r="G133" s="8">
        <v>2</v>
      </c>
      <c r="H133" s="8">
        <v>4</v>
      </c>
      <c r="I133" s="8">
        <v>2</v>
      </c>
      <c r="J133" s="8">
        <v>50</v>
      </c>
      <c r="K133" s="8">
        <v>54</v>
      </c>
      <c r="L133" s="8">
        <v>47</v>
      </c>
      <c r="M133" s="10">
        <v>5400</v>
      </c>
      <c r="N133" s="10">
        <v>10800</v>
      </c>
      <c r="O133" s="10">
        <v>5400</v>
      </c>
      <c r="P133" s="28">
        <f t="shared" ca="1" si="1"/>
        <v>21600</v>
      </c>
    </row>
    <row r="134" spans="1:16" x14ac:dyDescent="0.3">
      <c r="A134" s="27" t="s">
        <v>294</v>
      </c>
      <c r="B134" s="9" t="s">
        <v>295</v>
      </c>
      <c r="C134" s="9" t="s">
        <v>26</v>
      </c>
      <c r="D134" s="9" t="s">
        <v>45</v>
      </c>
      <c r="E134" s="9" t="s">
        <v>37</v>
      </c>
      <c r="F134" s="8">
        <v>7</v>
      </c>
      <c r="G134" s="8">
        <v>5</v>
      </c>
      <c r="H134" s="8">
        <v>4</v>
      </c>
      <c r="I134" s="8">
        <v>2</v>
      </c>
      <c r="J134" s="8">
        <v>87</v>
      </c>
      <c r="K134" s="8">
        <v>93</v>
      </c>
      <c r="L134" s="8">
        <v>82</v>
      </c>
      <c r="M134" s="10">
        <v>13500</v>
      </c>
      <c r="N134" s="10">
        <v>10800</v>
      </c>
      <c r="O134" s="10">
        <v>5400</v>
      </c>
      <c r="P134" s="28">
        <f t="shared" ca="1" si="1"/>
        <v>29700</v>
      </c>
    </row>
    <row r="135" spans="1:16" x14ac:dyDescent="0.3">
      <c r="A135" s="27" t="s">
        <v>296</v>
      </c>
      <c r="B135" s="9" t="s">
        <v>297</v>
      </c>
      <c r="C135" s="9" t="s">
        <v>31</v>
      </c>
      <c r="D135" s="9" t="s">
        <v>45</v>
      </c>
      <c r="E135" s="9" t="s">
        <v>32</v>
      </c>
      <c r="F135" s="8">
        <v>4</v>
      </c>
      <c r="G135" s="8">
        <v>3</v>
      </c>
      <c r="H135" s="8">
        <v>4</v>
      </c>
      <c r="I135" s="8">
        <v>5</v>
      </c>
      <c r="J135" s="8">
        <v>47</v>
      </c>
      <c r="K135" s="8">
        <v>50</v>
      </c>
      <c r="L135" s="8">
        <v>44</v>
      </c>
      <c r="M135" s="10">
        <v>8100</v>
      </c>
      <c r="N135" s="10">
        <v>10800</v>
      </c>
      <c r="O135" s="10">
        <v>13500</v>
      </c>
      <c r="P135" s="28">
        <f t="shared" ca="1" si="1"/>
        <v>32400</v>
      </c>
    </row>
    <row r="136" spans="1:16" x14ac:dyDescent="0.3">
      <c r="A136" s="27" t="s">
        <v>298</v>
      </c>
      <c r="B136" s="9" t="s">
        <v>299</v>
      </c>
      <c r="C136" s="9" t="s">
        <v>35</v>
      </c>
      <c r="D136" s="9" t="s">
        <v>52</v>
      </c>
      <c r="E136" s="9" t="s">
        <v>32</v>
      </c>
      <c r="F136" s="8">
        <v>7</v>
      </c>
      <c r="G136" s="8">
        <v>1</v>
      </c>
      <c r="H136" s="8">
        <v>3</v>
      </c>
      <c r="I136" s="8">
        <v>3</v>
      </c>
      <c r="J136" s="8">
        <v>81</v>
      </c>
      <c r="K136" s="8">
        <v>87</v>
      </c>
      <c r="L136" s="8">
        <v>76</v>
      </c>
      <c r="M136" s="10">
        <v>2700</v>
      </c>
      <c r="N136" s="10">
        <v>8100</v>
      </c>
      <c r="O136" s="10">
        <v>8100</v>
      </c>
      <c r="P136" s="28">
        <f t="shared" ref="P136:P199" ca="1" si="2">Payment_Semester_1+Payment_Semester_2+Payment_Semester_3</f>
        <v>18900</v>
      </c>
    </row>
    <row r="137" spans="1:16" x14ac:dyDescent="0.3">
      <c r="A137" s="27" t="s">
        <v>300</v>
      </c>
      <c r="B137" s="9" t="s">
        <v>301</v>
      </c>
      <c r="C137" s="9" t="s">
        <v>31</v>
      </c>
      <c r="D137" s="9" t="s">
        <v>52</v>
      </c>
      <c r="E137" s="9" t="s">
        <v>32</v>
      </c>
      <c r="F137" s="8">
        <v>6</v>
      </c>
      <c r="G137" s="8">
        <v>5</v>
      </c>
      <c r="H137" s="8">
        <v>1</v>
      </c>
      <c r="I137" s="8">
        <v>3</v>
      </c>
      <c r="J137" s="8">
        <v>88</v>
      </c>
      <c r="K137" s="8">
        <v>94</v>
      </c>
      <c r="L137" s="8">
        <v>83</v>
      </c>
      <c r="M137" s="10">
        <v>13500</v>
      </c>
      <c r="N137" s="10">
        <v>2700</v>
      </c>
      <c r="O137" s="10">
        <v>8100</v>
      </c>
      <c r="P137" s="28">
        <f t="shared" ca="1" si="2"/>
        <v>24300</v>
      </c>
    </row>
    <row r="138" spans="1:16" x14ac:dyDescent="0.3">
      <c r="A138" s="27" t="s">
        <v>302</v>
      </c>
      <c r="B138" s="9" t="s">
        <v>303</v>
      </c>
      <c r="C138" s="9" t="s">
        <v>31</v>
      </c>
      <c r="D138" s="9" t="s">
        <v>57</v>
      </c>
      <c r="E138" s="9" t="s">
        <v>28</v>
      </c>
      <c r="F138" s="8">
        <v>7</v>
      </c>
      <c r="G138" s="8">
        <v>5</v>
      </c>
      <c r="H138" s="8">
        <v>2</v>
      </c>
      <c r="I138" s="8">
        <v>2</v>
      </c>
      <c r="J138" s="8">
        <v>48</v>
      </c>
      <c r="K138" s="8">
        <v>51</v>
      </c>
      <c r="L138" s="8">
        <v>45</v>
      </c>
      <c r="M138" s="10">
        <v>13500</v>
      </c>
      <c r="N138" s="10">
        <v>5400</v>
      </c>
      <c r="O138" s="10">
        <v>5400</v>
      </c>
      <c r="P138" s="28">
        <f t="shared" ca="1" si="2"/>
        <v>24300</v>
      </c>
    </row>
    <row r="139" spans="1:16" x14ac:dyDescent="0.3">
      <c r="A139" s="27" t="s">
        <v>304</v>
      </c>
      <c r="B139" s="9" t="s">
        <v>305</v>
      </c>
      <c r="C139" s="9" t="s">
        <v>26</v>
      </c>
      <c r="D139" s="9" t="s">
        <v>57</v>
      </c>
      <c r="E139" s="9" t="s">
        <v>32</v>
      </c>
      <c r="F139" s="8">
        <v>4</v>
      </c>
      <c r="G139" s="8">
        <v>4</v>
      </c>
      <c r="H139" s="8">
        <v>3</v>
      </c>
      <c r="I139" s="8">
        <v>2</v>
      </c>
      <c r="J139" s="8">
        <v>70</v>
      </c>
      <c r="K139" s="8">
        <v>75</v>
      </c>
      <c r="L139" s="8">
        <v>66</v>
      </c>
      <c r="M139" s="10">
        <v>10800</v>
      </c>
      <c r="N139" s="10">
        <v>8100</v>
      </c>
      <c r="O139" s="10">
        <v>5400</v>
      </c>
      <c r="P139" s="28">
        <f t="shared" ca="1" si="2"/>
        <v>24300</v>
      </c>
    </row>
    <row r="140" spans="1:16" x14ac:dyDescent="0.3">
      <c r="A140" s="27" t="s">
        <v>306</v>
      </c>
      <c r="B140" s="9" t="s">
        <v>307</v>
      </c>
      <c r="C140" s="9" t="s">
        <v>26</v>
      </c>
      <c r="D140" s="9" t="s">
        <v>57</v>
      </c>
      <c r="E140" s="9" t="s">
        <v>37</v>
      </c>
      <c r="F140" s="8">
        <v>6</v>
      </c>
      <c r="G140" s="8">
        <v>2</v>
      </c>
      <c r="H140" s="8">
        <v>3</v>
      </c>
      <c r="I140" s="8">
        <v>5</v>
      </c>
      <c r="J140" s="8">
        <v>46</v>
      </c>
      <c r="K140" s="8">
        <v>49</v>
      </c>
      <c r="L140" s="8">
        <v>43</v>
      </c>
      <c r="M140" s="10">
        <v>5400</v>
      </c>
      <c r="N140" s="10">
        <v>8100</v>
      </c>
      <c r="O140" s="10">
        <v>13500</v>
      </c>
      <c r="P140" s="28">
        <f t="shared" ca="1" si="2"/>
        <v>27000</v>
      </c>
    </row>
    <row r="141" spans="1:16" x14ac:dyDescent="0.3">
      <c r="A141" s="27" t="s">
        <v>308</v>
      </c>
      <c r="B141" s="9" t="s">
        <v>309</v>
      </c>
      <c r="C141" s="9" t="s">
        <v>31</v>
      </c>
      <c r="D141" s="9" t="s">
        <v>64</v>
      </c>
      <c r="E141" s="9" t="s">
        <v>28</v>
      </c>
      <c r="F141" s="8">
        <v>7</v>
      </c>
      <c r="G141" s="8">
        <v>2</v>
      </c>
      <c r="H141" s="8">
        <v>4</v>
      </c>
      <c r="I141" s="8">
        <v>2</v>
      </c>
      <c r="J141" s="8">
        <v>57</v>
      </c>
      <c r="K141" s="8">
        <v>61</v>
      </c>
      <c r="L141" s="8">
        <v>54</v>
      </c>
      <c r="M141" s="10">
        <v>5400</v>
      </c>
      <c r="N141" s="10">
        <v>10800</v>
      </c>
      <c r="O141" s="10">
        <v>5400</v>
      </c>
      <c r="P141" s="28">
        <f t="shared" ca="1" si="2"/>
        <v>21600</v>
      </c>
    </row>
    <row r="142" spans="1:16" x14ac:dyDescent="0.3">
      <c r="A142" s="27" t="s">
        <v>310</v>
      </c>
      <c r="B142" s="9" t="s">
        <v>311</v>
      </c>
      <c r="C142" s="9" t="s">
        <v>35</v>
      </c>
      <c r="D142" s="9" t="s">
        <v>67</v>
      </c>
      <c r="E142" s="9" t="s">
        <v>28</v>
      </c>
      <c r="F142" s="8">
        <v>7</v>
      </c>
      <c r="G142" s="8">
        <v>5</v>
      </c>
      <c r="H142" s="8">
        <v>1</v>
      </c>
      <c r="I142" s="8">
        <v>4</v>
      </c>
      <c r="J142" s="8">
        <v>75</v>
      </c>
      <c r="K142" s="8">
        <v>80</v>
      </c>
      <c r="L142" s="8">
        <v>71</v>
      </c>
      <c r="M142" s="10">
        <v>13500</v>
      </c>
      <c r="N142" s="10">
        <v>2700</v>
      </c>
      <c r="O142" s="10">
        <v>10800</v>
      </c>
      <c r="P142" s="28">
        <f t="shared" ca="1" si="2"/>
        <v>27000</v>
      </c>
    </row>
    <row r="143" spans="1:16" x14ac:dyDescent="0.3">
      <c r="A143" s="27" t="s">
        <v>312</v>
      </c>
      <c r="B143" s="9" t="s">
        <v>313</v>
      </c>
      <c r="C143" s="9" t="s">
        <v>31</v>
      </c>
      <c r="D143" s="9" t="s">
        <v>67</v>
      </c>
      <c r="E143" s="9" t="s">
        <v>32</v>
      </c>
      <c r="F143" s="8">
        <v>4</v>
      </c>
      <c r="G143" s="8">
        <v>4</v>
      </c>
      <c r="H143" s="8">
        <v>2</v>
      </c>
      <c r="I143" s="8">
        <v>5</v>
      </c>
      <c r="J143" s="8">
        <v>51</v>
      </c>
      <c r="K143" s="8">
        <v>55</v>
      </c>
      <c r="L143" s="8">
        <v>48</v>
      </c>
      <c r="M143" s="10">
        <v>10800</v>
      </c>
      <c r="N143" s="10">
        <v>5400</v>
      </c>
      <c r="O143" s="10">
        <v>13500</v>
      </c>
      <c r="P143" s="28">
        <f t="shared" ca="1" si="2"/>
        <v>29700</v>
      </c>
    </row>
    <row r="144" spans="1:16" x14ac:dyDescent="0.3">
      <c r="A144" s="27" t="s">
        <v>314</v>
      </c>
      <c r="B144" s="9" t="s">
        <v>315</v>
      </c>
      <c r="C144" s="9" t="s">
        <v>31</v>
      </c>
      <c r="D144" s="9" t="s">
        <v>72</v>
      </c>
      <c r="E144" s="9" t="s">
        <v>28</v>
      </c>
      <c r="F144" s="8">
        <v>8</v>
      </c>
      <c r="G144" s="8">
        <v>1</v>
      </c>
      <c r="H144" s="8">
        <v>1</v>
      </c>
      <c r="I144" s="8">
        <v>2</v>
      </c>
      <c r="J144" s="8">
        <v>56</v>
      </c>
      <c r="K144" s="8">
        <v>60</v>
      </c>
      <c r="L144" s="8">
        <v>53</v>
      </c>
      <c r="M144" s="10">
        <v>2700</v>
      </c>
      <c r="N144" s="10">
        <v>2700</v>
      </c>
      <c r="O144" s="10">
        <v>5400</v>
      </c>
      <c r="P144" s="28">
        <f t="shared" ca="1" si="2"/>
        <v>10800</v>
      </c>
    </row>
    <row r="145" spans="1:16" x14ac:dyDescent="0.3">
      <c r="A145" s="27" t="s">
        <v>316</v>
      </c>
      <c r="B145" s="9" t="s">
        <v>317</v>
      </c>
      <c r="C145" s="9" t="s">
        <v>26</v>
      </c>
      <c r="D145" s="9" t="s">
        <v>75</v>
      </c>
      <c r="E145" s="9" t="s">
        <v>32</v>
      </c>
      <c r="F145" s="8">
        <v>4</v>
      </c>
      <c r="G145" s="8">
        <v>4</v>
      </c>
      <c r="H145" s="8">
        <v>2</v>
      </c>
      <c r="I145" s="8">
        <v>2</v>
      </c>
      <c r="J145" s="8">
        <v>81</v>
      </c>
      <c r="K145" s="8">
        <v>87</v>
      </c>
      <c r="L145" s="8">
        <v>76</v>
      </c>
      <c r="M145" s="10">
        <v>10800</v>
      </c>
      <c r="N145" s="10">
        <v>5400</v>
      </c>
      <c r="O145" s="10">
        <v>5400</v>
      </c>
      <c r="P145" s="28">
        <f t="shared" ca="1" si="2"/>
        <v>21600</v>
      </c>
    </row>
    <row r="146" spans="1:16" x14ac:dyDescent="0.3">
      <c r="A146" s="27" t="s">
        <v>318</v>
      </c>
      <c r="B146" s="9" t="s">
        <v>319</v>
      </c>
      <c r="C146" s="9" t="s">
        <v>26</v>
      </c>
      <c r="D146" s="9" t="s">
        <v>75</v>
      </c>
      <c r="E146" s="9" t="s">
        <v>37</v>
      </c>
      <c r="F146" s="8">
        <v>5</v>
      </c>
      <c r="G146" s="8">
        <v>5</v>
      </c>
      <c r="H146" s="8">
        <v>4</v>
      </c>
      <c r="I146" s="8">
        <v>5</v>
      </c>
      <c r="J146" s="8">
        <v>60</v>
      </c>
      <c r="K146" s="8">
        <v>64</v>
      </c>
      <c r="L146" s="8">
        <v>56</v>
      </c>
      <c r="M146" s="10">
        <v>13500</v>
      </c>
      <c r="N146" s="10">
        <v>10800</v>
      </c>
      <c r="O146" s="10">
        <v>13500</v>
      </c>
      <c r="P146" s="28">
        <f t="shared" ca="1" si="2"/>
        <v>37800</v>
      </c>
    </row>
    <row r="147" spans="1:16" x14ac:dyDescent="0.3">
      <c r="A147" s="27" t="s">
        <v>320</v>
      </c>
      <c r="B147" s="9" t="s">
        <v>321</v>
      </c>
      <c r="C147" s="9" t="s">
        <v>31</v>
      </c>
      <c r="D147" s="9" t="s">
        <v>80</v>
      </c>
      <c r="E147" s="9" t="s">
        <v>37</v>
      </c>
      <c r="F147" s="8">
        <v>7</v>
      </c>
      <c r="G147" s="8">
        <v>2</v>
      </c>
      <c r="H147" s="8">
        <v>4</v>
      </c>
      <c r="I147" s="8">
        <v>3</v>
      </c>
      <c r="J147" s="8">
        <v>49</v>
      </c>
      <c r="K147" s="8">
        <v>52</v>
      </c>
      <c r="L147" s="8">
        <v>46</v>
      </c>
      <c r="M147" s="10">
        <v>5400</v>
      </c>
      <c r="N147" s="10">
        <v>10800</v>
      </c>
      <c r="O147" s="10">
        <v>8100</v>
      </c>
      <c r="P147" s="28">
        <f t="shared" ca="1" si="2"/>
        <v>24300</v>
      </c>
    </row>
    <row r="148" spans="1:16" x14ac:dyDescent="0.3">
      <c r="A148" s="27" t="s">
        <v>322</v>
      </c>
      <c r="B148" s="9" t="s">
        <v>323</v>
      </c>
      <c r="C148" s="9" t="s">
        <v>35</v>
      </c>
      <c r="D148" s="9" t="s">
        <v>80</v>
      </c>
      <c r="E148" s="9" t="s">
        <v>32</v>
      </c>
      <c r="F148" s="8">
        <v>4</v>
      </c>
      <c r="G148" s="8">
        <v>3</v>
      </c>
      <c r="H148" s="8">
        <v>4</v>
      </c>
      <c r="I148" s="8">
        <v>4</v>
      </c>
      <c r="J148" s="8">
        <v>57</v>
      </c>
      <c r="K148" s="8">
        <v>61</v>
      </c>
      <c r="L148" s="8">
        <v>54</v>
      </c>
      <c r="M148" s="10">
        <v>8100</v>
      </c>
      <c r="N148" s="10">
        <v>10800</v>
      </c>
      <c r="O148" s="10">
        <v>10800</v>
      </c>
      <c r="P148" s="28">
        <f t="shared" ca="1" si="2"/>
        <v>29700</v>
      </c>
    </row>
    <row r="149" spans="1:16" x14ac:dyDescent="0.3">
      <c r="A149" s="27" t="s">
        <v>324</v>
      </c>
      <c r="B149" s="9" t="s">
        <v>325</v>
      </c>
      <c r="C149" s="9" t="s">
        <v>31</v>
      </c>
      <c r="D149" s="9" t="s">
        <v>80</v>
      </c>
      <c r="E149" s="9" t="s">
        <v>32</v>
      </c>
      <c r="F149" s="8">
        <v>6</v>
      </c>
      <c r="G149" s="8">
        <v>3</v>
      </c>
      <c r="H149" s="8">
        <v>4</v>
      </c>
      <c r="I149" s="8">
        <v>3</v>
      </c>
      <c r="J149" s="8">
        <v>67</v>
      </c>
      <c r="K149" s="8">
        <v>72</v>
      </c>
      <c r="L149" s="8">
        <v>63</v>
      </c>
      <c r="M149" s="10">
        <v>8100</v>
      </c>
      <c r="N149" s="10">
        <v>10800</v>
      </c>
      <c r="O149" s="10">
        <v>8100</v>
      </c>
      <c r="P149" s="28">
        <f t="shared" ca="1" si="2"/>
        <v>27000</v>
      </c>
    </row>
    <row r="150" spans="1:16" x14ac:dyDescent="0.3">
      <c r="A150" s="27" t="s">
        <v>326</v>
      </c>
      <c r="B150" s="9" t="s">
        <v>327</v>
      </c>
      <c r="C150" s="9" t="s">
        <v>31</v>
      </c>
      <c r="D150" s="9" t="s">
        <v>80</v>
      </c>
      <c r="E150" s="9" t="s">
        <v>32</v>
      </c>
      <c r="F150" s="8">
        <v>4</v>
      </c>
      <c r="G150" s="8">
        <v>2</v>
      </c>
      <c r="H150" s="8">
        <v>2</v>
      </c>
      <c r="I150" s="8">
        <v>4</v>
      </c>
      <c r="J150" s="8">
        <v>65</v>
      </c>
      <c r="K150" s="8">
        <v>70</v>
      </c>
      <c r="L150" s="8">
        <v>61</v>
      </c>
      <c r="M150" s="10">
        <v>5400</v>
      </c>
      <c r="N150" s="10">
        <v>5400</v>
      </c>
      <c r="O150" s="10">
        <v>10800</v>
      </c>
      <c r="P150" s="28">
        <f t="shared" ca="1" si="2"/>
        <v>21600</v>
      </c>
    </row>
    <row r="151" spans="1:16" x14ac:dyDescent="0.3">
      <c r="A151" s="27" t="s">
        <v>328</v>
      </c>
      <c r="B151" s="9" t="s">
        <v>329</v>
      </c>
      <c r="C151" s="9" t="s">
        <v>26</v>
      </c>
      <c r="D151" s="9" t="s">
        <v>89</v>
      </c>
      <c r="E151" s="9" t="s">
        <v>28</v>
      </c>
      <c r="F151" s="8">
        <v>7</v>
      </c>
      <c r="G151" s="8">
        <v>1</v>
      </c>
      <c r="H151" s="8">
        <v>4</v>
      </c>
      <c r="I151" s="8">
        <v>3</v>
      </c>
      <c r="J151" s="8">
        <v>71</v>
      </c>
      <c r="K151" s="8">
        <v>76</v>
      </c>
      <c r="L151" s="8">
        <v>67</v>
      </c>
      <c r="M151" s="10">
        <v>2700</v>
      </c>
      <c r="N151" s="10">
        <v>10800</v>
      </c>
      <c r="O151" s="10">
        <v>8100</v>
      </c>
      <c r="P151" s="28">
        <f t="shared" ca="1" si="2"/>
        <v>21600</v>
      </c>
    </row>
    <row r="152" spans="1:16" x14ac:dyDescent="0.3">
      <c r="A152" s="27" t="s">
        <v>330</v>
      </c>
      <c r="B152" s="9" t="s">
        <v>331</v>
      </c>
      <c r="C152" s="9" t="s">
        <v>26</v>
      </c>
      <c r="D152" s="9" t="s">
        <v>27</v>
      </c>
      <c r="E152" s="9" t="s">
        <v>32</v>
      </c>
      <c r="F152" s="8">
        <v>6</v>
      </c>
      <c r="G152" s="8">
        <v>5</v>
      </c>
      <c r="H152" s="8">
        <v>2</v>
      </c>
      <c r="I152" s="8">
        <v>3</v>
      </c>
      <c r="J152" s="8">
        <v>70</v>
      </c>
      <c r="K152" s="8">
        <v>75</v>
      </c>
      <c r="L152" s="8">
        <v>66</v>
      </c>
      <c r="M152" s="10">
        <v>13500</v>
      </c>
      <c r="N152" s="10">
        <v>5400</v>
      </c>
      <c r="O152" s="10">
        <v>8100</v>
      </c>
      <c r="P152" s="28">
        <f t="shared" ca="1" si="2"/>
        <v>27000</v>
      </c>
    </row>
    <row r="153" spans="1:16" x14ac:dyDescent="0.3">
      <c r="A153" s="27" t="s">
        <v>332</v>
      </c>
      <c r="B153" s="9" t="s">
        <v>333</v>
      </c>
      <c r="C153" s="9" t="s">
        <v>31</v>
      </c>
      <c r="D153" s="9" t="s">
        <v>27</v>
      </c>
      <c r="E153" s="9" t="s">
        <v>37</v>
      </c>
      <c r="F153" s="8">
        <v>5</v>
      </c>
      <c r="G153" s="8">
        <v>2</v>
      </c>
      <c r="H153" s="8">
        <v>2</v>
      </c>
      <c r="I153" s="8">
        <v>3</v>
      </c>
      <c r="J153" s="8">
        <v>77</v>
      </c>
      <c r="K153" s="8">
        <v>82</v>
      </c>
      <c r="L153" s="8">
        <v>72</v>
      </c>
      <c r="M153" s="10">
        <v>5400</v>
      </c>
      <c r="N153" s="10">
        <v>5400</v>
      </c>
      <c r="O153" s="10">
        <v>8100</v>
      </c>
      <c r="P153" s="28">
        <f t="shared" ca="1" si="2"/>
        <v>18900</v>
      </c>
    </row>
    <row r="154" spans="1:16" x14ac:dyDescent="0.3">
      <c r="A154" s="27" t="s">
        <v>334</v>
      </c>
      <c r="B154" s="9" t="s">
        <v>335</v>
      </c>
      <c r="C154" s="9" t="s">
        <v>35</v>
      </c>
      <c r="D154" s="9" t="s">
        <v>36</v>
      </c>
      <c r="E154" s="9" t="s">
        <v>28</v>
      </c>
      <c r="F154" s="8">
        <v>5</v>
      </c>
      <c r="G154" s="8">
        <v>5</v>
      </c>
      <c r="H154" s="8">
        <v>1</v>
      </c>
      <c r="I154" s="8">
        <v>3</v>
      </c>
      <c r="J154" s="8">
        <v>76</v>
      </c>
      <c r="K154" s="8">
        <v>81</v>
      </c>
      <c r="L154" s="8">
        <v>71</v>
      </c>
      <c r="M154" s="10">
        <v>13500</v>
      </c>
      <c r="N154" s="10">
        <v>2700</v>
      </c>
      <c r="O154" s="10">
        <v>8100</v>
      </c>
      <c r="P154" s="28">
        <f t="shared" ca="1" si="2"/>
        <v>24300</v>
      </c>
    </row>
    <row r="155" spans="1:16" x14ac:dyDescent="0.3">
      <c r="A155" s="27" t="s">
        <v>336</v>
      </c>
      <c r="B155" s="9" t="s">
        <v>337</v>
      </c>
      <c r="C155" s="9" t="s">
        <v>31</v>
      </c>
      <c r="D155" s="9" t="s">
        <v>36</v>
      </c>
      <c r="E155" s="9" t="s">
        <v>28</v>
      </c>
      <c r="F155" s="8">
        <v>8</v>
      </c>
      <c r="G155" s="8">
        <v>4</v>
      </c>
      <c r="H155" s="8">
        <v>1</v>
      </c>
      <c r="I155" s="8">
        <v>2</v>
      </c>
      <c r="J155" s="8">
        <v>74</v>
      </c>
      <c r="K155" s="8">
        <v>79</v>
      </c>
      <c r="L155" s="8">
        <v>70</v>
      </c>
      <c r="M155" s="10">
        <v>10800</v>
      </c>
      <c r="N155" s="10">
        <v>2700</v>
      </c>
      <c r="O155" s="10">
        <v>5400</v>
      </c>
      <c r="P155" s="28">
        <f t="shared" ca="1" si="2"/>
        <v>18900</v>
      </c>
    </row>
    <row r="156" spans="1:16" x14ac:dyDescent="0.3">
      <c r="A156" s="27" t="s">
        <v>338</v>
      </c>
      <c r="B156" s="9" t="s">
        <v>339</v>
      </c>
      <c r="C156" s="9" t="s">
        <v>31</v>
      </c>
      <c r="D156" s="9" t="s">
        <v>42</v>
      </c>
      <c r="E156" s="9" t="s">
        <v>32</v>
      </c>
      <c r="F156" s="8">
        <v>5</v>
      </c>
      <c r="G156" s="8">
        <v>4</v>
      </c>
      <c r="H156" s="8">
        <v>3</v>
      </c>
      <c r="I156" s="8">
        <v>5</v>
      </c>
      <c r="J156" s="8">
        <v>67</v>
      </c>
      <c r="K156" s="8">
        <v>72</v>
      </c>
      <c r="L156" s="8">
        <v>63</v>
      </c>
      <c r="M156" s="10">
        <v>10800</v>
      </c>
      <c r="N156" s="10">
        <v>8100</v>
      </c>
      <c r="O156" s="10">
        <v>13500</v>
      </c>
      <c r="P156" s="28">
        <f t="shared" ca="1" si="2"/>
        <v>32400</v>
      </c>
    </row>
    <row r="157" spans="1:16" x14ac:dyDescent="0.3">
      <c r="A157" s="27" t="s">
        <v>340</v>
      </c>
      <c r="B157" s="9" t="s">
        <v>341</v>
      </c>
      <c r="C157" s="9" t="s">
        <v>26</v>
      </c>
      <c r="D157" s="9" t="s">
        <v>45</v>
      </c>
      <c r="E157" s="9" t="s">
        <v>28</v>
      </c>
      <c r="F157" s="8">
        <v>7</v>
      </c>
      <c r="G157" s="8">
        <v>3</v>
      </c>
      <c r="H157" s="8">
        <v>4</v>
      </c>
      <c r="I157" s="8">
        <v>2</v>
      </c>
      <c r="J157" s="8">
        <v>81</v>
      </c>
      <c r="K157" s="8">
        <v>87</v>
      </c>
      <c r="L157" s="8">
        <v>76</v>
      </c>
      <c r="M157" s="10">
        <v>8100</v>
      </c>
      <c r="N157" s="10">
        <v>10800</v>
      </c>
      <c r="O157" s="10">
        <v>5400</v>
      </c>
      <c r="P157" s="28">
        <f t="shared" ca="1" si="2"/>
        <v>24300</v>
      </c>
    </row>
    <row r="158" spans="1:16" x14ac:dyDescent="0.3">
      <c r="A158" s="27" t="s">
        <v>342</v>
      </c>
      <c r="B158" s="9" t="s">
        <v>343</v>
      </c>
      <c r="C158" s="9" t="s">
        <v>26</v>
      </c>
      <c r="D158" s="9" t="s">
        <v>45</v>
      </c>
      <c r="E158" s="9" t="s">
        <v>32</v>
      </c>
      <c r="F158" s="8">
        <v>7</v>
      </c>
      <c r="G158" s="8">
        <v>4</v>
      </c>
      <c r="H158" s="8">
        <v>3</v>
      </c>
      <c r="I158" s="8">
        <v>3</v>
      </c>
      <c r="J158" s="8">
        <v>86</v>
      </c>
      <c r="K158" s="8">
        <v>92</v>
      </c>
      <c r="L158" s="8">
        <v>81</v>
      </c>
      <c r="M158" s="10">
        <v>10800</v>
      </c>
      <c r="N158" s="10">
        <v>8100</v>
      </c>
      <c r="O158" s="10">
        <v>8100</v>
      </c>
      <c r="P158" s="28">
        <f t="shared" ca="1" si="2"/>
        <v>27000</v>
      </c>
    </row>
    <row r="159" spans="1:16" x14ac:dyDescent="0.3">
      <c r="A159" s="27" t="s">
        <v>344</v>
      </c>
      <c r="B159" s="9" t="s">
        <v>345</v>
      </c>
      <c r="C159" s="9" t="s">
        <v>31</v>
      </c>
      <c r="D159" s="9" t="s">
        <v>45</v>
      </c>
      <c r="E159" s="9" t="s">
        <v>37</v>
      </c>
      <c r="F159" s="8">
        <v>7</v>
      </c>
      <c r="G159" s="8">
        <v>1</v>
      </c>
      <c r="H159" s="8">
        <v>4</v>
      </c>
      <c r="I159" s="8">
        <v>2</v>
      </c>
      <c r="J159" s="8">
        <v>50</v>
      </c>
      <c r="K159" s="8">
        <v>54</v>
      </c>
      <c r="L159" s="8">
        <v>47</v>
      </c>
      <c r="M159" s="10">
        <v>2700</v>
      </c>
      <c r="N159" s="10">
        <v>10800</v>
      </c>
      <c r="O159" s="10">
        <v>5400</v>
      </c>
      <c r="P159" s="28">
        <f t="shared" ca="1" si="2"/>
        <v>18900</v>
      </c>
    </row>
    <row r="160" spans="1:16" x14ac:dyDescent="0.3">
      <c r="A160" s="27" t="s">
        <v>346</v>
      </c>
      <c r="B160" s="9" t="s">
        <v>347</v>
      </c>
      <c r="C160" s="9" t="s">
        <v>35</v>
      </c>
      <c r="D160" s="9" t="s">
        <v>52</v>
      </c>
      <c r="E160" s="9" t="s">
        <v>37</v>
      </c>
      <c r="F160" s="8">
        <v>4</v>
      </c>
      <c r="G160" s="8">
        <v>3</v>
      </c>
      <c r="H160" s="8">
        <v>1</v>
      </c>
      <c r="I160" s="8">
        <v>4</v>
      </c>
      <c r="J160" s="8">
        <v>67</v>
      </c>
      <c r="K160" s="8">
        <v>72</v>
      </c>
      <c r="L160" s="8">
        <v>63</v>
      </c>
      <c r="M160" s="10">
        <v>8100</v>
      </c>
      <c r="N160" s="10">
        <v>2700</v>
      </c>
      <c r="O160" s="10">
        <v>10800</v>
      </c>
      <c r="P160" s="28">
        <f t="shared" ca="1" si="2"/>
        <v>21600</v>
      </c>
    </row>
    <row r="161" spans="1:16" x14ac:dyDescent="0.3">
      <c r="A161" s="27" t="s">
        <v>348</v>
      </c>
      <c r="B161" s="9" t="s">
        <v>349</v>
      </c>
      <c r="C161" s="9" t="s">
        <v>31</v>
      </c>
      <c r="D161" s="9" t="s">
        <v>52</v>
      </c>
      <c r="E161" s="9" t="s">
        <v>32</v>
      </c>
      <c r="F161" s="8">
        <v>8</v>
      </c>
      <c r="G161" s="8">
        <v>5</v>
      </c>
      <c r="H161" s="8">
        <v>2</v>
      </c>
      <c r="I161" s="8">
        <v>5</v>
      </c>
      <c r="J161" s="8">
        <v>53</v>
      </c>
      <c r="K161" s="8">
        <v>57</v>
      </c>
      <c r="L161" s="8">
        <v>50</v>
      </c>
      <c r="M161" s="10">
        <v>13500</v>
      </c>
      <c r="N161" s="10">
        <v>5400</v>
      </c>
      <c r="O161" s="10">
        <v>13500</v>
      </c>
      <c r="P161" s="28">
        <f t="shared" ca="1" si="2"/>
        <v>32400</v>
      </c>
    </row>
    <row r="162" spans="1:16" x14ac:dyDescent="0.3">
      <c r="A162" s="27" t="s">
        <v>350</v>
      </c>
      <c r="B162" s="9" t="s">
        <v>351</v>
      </c>
      <c r="C162" s="9" t="s">
        <v>31</v>
      </c>
      <c r="D162" s="9" t="s">
        <v>57</v>
      </c>
      <c r="E162" s="9" t="s">
        <v>32</v>
      </c>
      <c r="F162" s="8">
        <v>6</v>
      </c>
      <c r="G162" s="8">
        <v>3</v>
      </c>
      <c r="H162" s="8">
        <v>1</v>
      </c>
      <c r="I162" s="8">
        <v>3</v>
      </c>
      <c r="J162" s="8">
        <v>75</v>
      </c>
      <c r="K162" s="8">
        <v>80</v>
      </c>
      <c r="L162" s="8">
        <v>71</v>
      </c>
      <c r="M162" s="10">
        <v>8100</v>
      </c>
      <c r="N162" s="10">
        <v>2700</v>
      </c>
      <c r="O162" s="10">
        <v>8100</v>
      </c>
      <c r="P162" s="28">
        <f t="shared" ca="1" si="2"/>
        <v>18900</v>
      </c>
    </row>
    <row r="163" spans="1:16" x14ac:dyDescent="0.3">
      <c r="A163" s="27" t="s">
        <v>352</v>
      </c>
      <c r="B163" s="9" t="s">
        <v>353</v>
      </c>
      <c r="C163" s="9" t="s">
        <v>26</v>
      </c>
      <c r="D163" s="9" t="s">
        <v>57</v>
      </c>
      <c r="E163" s="9" t="s">
        <v>32</v>
      </c>
      <c r="F163" s="8">
        <v>6</v>
      </c>
      <c r="G163" s="8">
        <v>3</v>
      </c>
      <c r="H163" s="8">
        <v>3</v>
      </c>
      <c r="I163" s="8">
        <v>2</v>
      </c>
      <c r="J163" s="8">
        <v>56</v>
      </c>
      <c r="K163" s="8">
        <v>60</v>
      </c>
      <c r="L163" s="8">
        <v>53</v>
      </c>
      <c r="M163" s="10">
        <v>8100</v>
      </c>
      <c r="N163" s="10">
        <v>8100</v>
      </c>
      <c r="O163" s="10">
        <v>5400</v>
      </c>
      <c r="P163" s="28">
        <f t="shared" ca="1" si="2"/>
        <v>21600</v>
      </c>
    </row>
    <row r="164" spans="1:16" x14ac:dyDescent="0.3">
      <c r="A164" s="27" t="s">
        <v>354</v>
      </c>
      <c r="B164" s="9" t="s">
        <v>355</v>
      </c>
      <c r="C164" s="9" t="s">
        <v>26</v>
      </c>
      <c r="D164" s="9" t="s">
        <v>57</v>
      </c>
      <c r="E164" s="9" t="s">
        <v>28</v>
      </c>
      <c r="F164" s="8">
        <v>7</v>
      </c>
      <c r="G164" s="8">
        <v>2</v>
      </c>
      <c r="H164" s="8">
        <v>3</v>
      </c>
      <c r="I164" s="8">
        <v>5</v>
      </c>
      <c r="J164" s="8">
        <v>68</v>
      </c>
      <c r="K164" s="8">
        <v>73</v>
      </c>
      <c r="L164" s="8">
        <v>64</v>
      </c>
      <c r="M164" s="10">
        <v>5400</v>
      </c>
      <c r="N164" s="10">
        <v>8100</v>
      </c>
      <c r="O164" s="10">
        <v>13500</v>
      </c>
      <c r="P164" s="28">
        <f t="shared" ca="1" si="2"/>
        <v>27000</v>
      </c>
    </row>
    <row r="165" spans="1:16" x14ac:dyDescent="0.3">
      <c r="A165" s="27" t="s">
        <v>356</v>
      </c>
      <c r="B165" s="9" t="s">
        <v>357</v>
      </c>
      <c r="C165" s="9" t="s">
        <v>31</v>
      </c>
      <c r="D165" s="9" t="s">
        <v>64</v>
      </c>
      <c r="E165" s="9" t="s">
        <v>32</v>
      </c>
      <c r="F165" s="8">
        <v>7</v>
      </c>
      <c r="G165" s="8">
        <v>2</v>
      </c>
      <c r="H165" s="8">
        <v>4</v>
      </c>
      <c r="I165" s="8">
        <v>3</v>
      </c>
      <c r="J165" s="8">
        <v>42</v>
      </c>
      <c r="K165" s="8">
        <v>45</v>
      </c>
      <c r="L165" s="8">
        <v>39</v>
      </c>
      <c r="M165" s="10">
        <v>5400</v>
      </c>
      <c r="N165" s="10">
        <v>10800</v>
      </c>
      <c r="O165" s="10">
        <v>8100</v>
      </c>
      <c r="P165" s="28">
        <f t="shared" ca="1" si="2"/>
        <v>24300</v>
      </c>
    </row>
    <row r="166" spans="1:16" x14ac:dyDescent="0.3">
      <c r="A166" s="27" t="s">
        <v>358</v>
      </c>
      <c r="B166" s="9" t="s">
        <v>359</v>
      </c>
      <c r="C166" s="9" t="s">
        <v>35</v>
      </c>
      <c r="D166" s="9" t="s">
        <v>67</v>
      </c>
      <c r="E166" s="9" t="s">
        <v>37</v>
      </c>
      <c r="F166" s="8">
        <v>5</v>
      </c>
      <c r="G166" s="8">
        <v>2</v>
      </c>
      <c r="H166" s="8">
        <v>2</v>
      </c>
      <c r="I166" s="8">
        <v>4</v>
      </c>
      <c r="J166" s="8">
        <v>59</v>
      </c>
      <c r="K166" s="8">
        <v>63</v>
      </c>
      <c r="L166" s="8">
        <v>55</v>
      </c>
      <c r="M166" s="10">
        <v>5400</v>
      </c>
      <c r="N166" s="10">
        <v>5400</v>
      </c>
      <c r="O166" s="10">
        <v>10800</v>
      </c>
      <c r="P166" s="28">
        <f t="shared" ca="1" si="2"/>
        <v>21600</v>
      </c>
    </row>
    <row r="167" spans="1:16" x14ac:dyDescent="0.3">
      <c r="A167" s="27" t="s">
        <v>360</v>
      </c>
      <c r="B167" s="9" t="s">
        <v>361</v>
      </c>
      <c r="C167" s="9" t="s">
        <v>31</v>
      </c>
      <c r="D167" s="9" t="s">
        <v>67</v>
      </c>
      <c r="E167" s="9" t="s">
        <v>28</v>
      </c>
      <c r="F167" s="8">
        <v>6</v>
      </c>
      <c r="G167" s="8">
        <v>1</v>
      </c>
      <c r="H167" s="8">
        <v>2</v>
      </c>
      <c r="I167" s="8">
        <v>5</v>
      </c>
      <c r="J167" s="8">
        <v>41</v>
      </c>
      <c r="K167" s="8">
        <v>44</v>
      </c>
      <c r="L167" s="8">
        <v>39</v>
      </c>
      <c r="M167" s="10">
        <v>2700</v>
      </c>
      <c r="N167" s="10">
        <v>5400</v>
      </c>
      <c r="O167" s="10">
        <v>13500</v>
      </c>
      <c r="P167" s="28">
        <f t="shared" ca="1" si="2"/>
        <v>21600</v>
      </c>
    </row>
    <row r="168" spans="1:16" x14ac:dyDescent="0.3">
      <c r="A168" s="27" t="s">
        <v>362</v>
      </c>
      <c r="B168" s="9" t="s">
        <v>363</v>
      </c>
      <c r="C168" s="9" t="s">
        <v>31</v>
      </c>
      <c r="D168" s="9" t="s">
        <v>72</v>
      </c>
      <c r="E168" s="9" t="s">
        <v>28</v>
      </c>
      <c r="F168" s="8">
        <v>7</v>
      </c>
      <c r="G168" s="8">
        <v>5</v>
      </c>
      <c r="H168" s="8">
        <v>2</v>
      </c>
      <c r="I168" s="8">
        <v>4</v>
      </c>
      <c r="J168" s="8">
        <v>85</v>
      </c>
      <c r="K168" s="8">
        <v>91</v>
      </c>
      <c r="L168" s="8">
        <v>80</v>
      </c>
      <c r="M168" s="10">
        <v>13500</v>
      </c>
      <c r="N168" s="10">
        <v>5400</v>
      </c>
      <c r="O168" s="10">
        <v>10800</v>
      </c>
      <c r="P168" s="28">
        <f t="shared" ca="1" si="2"/>
        <v>29700</v>
      </c>
    </row>
    <row r="169" spans="1:16" x14ac:dyDescent="0.3">
      <c r="A169" s="27" t="s">
        <v>364</v>
      </c>
      <c r="B169" s="9" t="s">
        <v>365</v>
      </c>
      <c r="C169" s="9" t="s">
        <v>26</v>
      </c>
      <c r="D169" s="9" t="s">
        <v>75</v>
      </c>
      <c r="E169" s="9" t="s">
        <v>32</v>
      </c>
      <c r="F169" s="8">
        <v>5</v>
      </c>
      <c r="G169" s="8">
        <v>5</v>
      </c>
      <c r="H169" s="8">
        <v>3</v>
      </c>
      <c r="I169" s="8">
        <v>2</v>
      </c>
      <c r="J169" s="8">
        <v>68</v>
      </c>
      <c r="K169" s="8">
        <v>73</v>
      </c>
      <c r="L169" s="8">
        <v>64</v>
      </c>
      <c r="M169" s="10">
        <v>13500</v>
      </c>
      <c r="N169" s="10">
        <v>8100</v>
      </c>
      <c r="O169" s="10">
        <v>5400</v>
      </c>
      <c r="P169" s="28">
        <f t="shared" ca="1" si="2"/>
        <v>27000</v>
      </c>
    </row>
    <row r="170" spans="1:16" x14ac:dyDescent="0.3">
      <c r="A170" s="27" t="s">
        <v>366</v>
      </c>
      <c r="B170" s="9" t="s">
        <v>367</v>
      </c>
      <c r="C170" s="9" t="s">
        <v>26</v>
      </c>
      <c r="D170" s="9" t="s">
        <v>75</v>
      </c>
      <c r="E170" s="9" t="s">
        <v>28</v>
      </c>
      <c r="F170" s="8">
        <v>5</v>
      </c>
      <c r="G170" s="8">
        <v>1</v>
      </c>
      <c r="H170" s="8">
        <v>4</v>
      </c>
      <c r="I170" s="8">
        <v>3</v>
      </c>
      <c r="J170" s="8">
        <v>67</v>
      </c>
      <c r="K170" s="8">
        <v>72</v>
      </c>
      <c r="L170" s="8">
        <v>63</v>
      </c>
      <c r="M170" s="10">
        <v>2700</v>
      </c>
      <c r="N170" s="10">
        <v>10800</v>
      </c>
      <c r="O170" s="10">
        <v>8100</v>
      </c>
      <c r="P170" s="28">
        <f t="shared" ca="1" si="2"/>
        <v>21600</v>
      </c>
    </row>
    <row r="171" spans="1:16" x14ac:dyDescent="0.3">
      <c r="A171" s="27" t="s">
        <v>368</v>
      </c>
      <c r="B171" s="9" t="s">
        <v>369</v>
      </c>
      <c r="C171" s="9" t="s">
        <v>31</v>
      </c>
      <c r="D171" s="9" t="s">
        <v>80</v>
      </c>
      <c r="E171" s="9" t="s">
        <v>32</v>
      </c>
      <c r="F171" s="8">
        <v>6</v>
      </c>
      <c r="G171" s="8">
        <v>3</v>
      </c>
      <c r="H171" s="8">
        <v>2</v>
      </c>
      <c r="I171" s="8">
        <v>3</v>
      </c>
      <c r="J171" s="8">
        <v>81</v>
      </c>
      <c r="K171" s="8">
        <v>87</v>
      </c>
      <c r="L171" s="8">
        <v>76</v>
      </c>
      <c r="M171" s="10">
        <v>8100</v>
      </c>
      <c r="N171" s="10">
        <v>5400</v>
      </c>
      <c r="O171" s="10">
        <v>8100</v>
      </c>
      <c r="P171" s="28">
        <f t="shared" ca="1" si="2"/>
        <v>21600</v>
      </c>
    </row>
    <row r="172" spans="1:16" x14ac:dyDescent="0.3">
      <c r="A172" s="27" t="s">
        <v>370</v>
      </c>
      <c r="B172" s="9" t="s">
        <v>371</v>
      </c>
      <c r="C172" s="9" t="s">
        <v>35</v>
      </c>
      <c r="D172" s="9" t="s">
        <v>80</v>
      </c>
      <c r="E172" s="9" t="s">
        <v>37</v>
      </c>
      <c r="F172" s="8">
        <v>8</v>
      </c>
      <c r="G172" s="8">
        <v>2</v>
      </c>
      <c r="H172" s="8">
        <v>4</v>
      </c>
      <c r="I172" s="8">
        <v>2</v>
      </c>
      <c r="J172" s="8">
        <v>85</v>
      </c>
      <c r="K172" s="8">
        <v>91</v>
      </c>
      <c r="L172" s="8">
        <v>80</v>
      </c>
      <c r="M172" s="10">
        <v>5400</v>
      </c>
      <c r="N172" s="10">
        <v>10800</v>
      </c>
      <c r="O172" s="10">
        <v>5400</v>
      </c>
      <c r="P172" s="28">
        <f t="shared" ca="1" si="2"/>
        <v>21600</v>
      </c>
    </row>
    <row r="173" spans="1:16" x14ac:dyDescent="0.3">
      <c r="A173" s="27" t="s">
        <v>372</v>
      </c>
      <c r="B173" s="9" t="s">
        <v>373</v>
      </c>
      <c r="C173" s="9" t="s">
        <v>31</v>
      </c>
      <c r="D173" s="9" t="s">
        <v>80</v>
      </c>
      <c r="E173" s="9" t="s">
        <v>37</v>
      </c>
      <c r="F173" s="8">
        <v>6</v>
      </c>
      <c r="G173" s="8">
        <v>1</v>
      </c>
      <c r="H173" s="8">
        <v>3</v>
      </c>
      <c r="I173" s="8">
        <v>5</v>
      </c>
      <c r="J173" s="8">
        <v>51</v>
      </c>
      <c r="K173" s="8">
        <v>55</v>
      </c>
      <c r="L173" s="8">
        <v>48</v>
      </c>
      <c r="M173" s="10">
        <v>2700</v>
      </c>
      <c r="N173" s="10">
        <v>8100</v>
      </c>
      <c r="O173" s="10">
        <v>13500</v>
      </c>
      <c r="P173" s="28">
        <f t="shared" ca="1" si="2"/>
        <v>24300</v>
      </c>
    </row>
    <row r="174" spans="1:16" x14ac:dyDescent="0.3">
      <c r="A174" s="27" t="s">
        <v>374</v>
      </c>
      <c r="B174" s="9" t="s">
        <v>375</v>
      </c>
      <c r="C174" s="9" t="s">
        <v>31</v>
      </c>
      <c r="D174" s="9" t="s">
        <v>80</v>
      </c>
      <c r="E174" s="9" t="s">
        <v>32</v>
      </c>
      <c r="F174" s="8">
        <v>5</v>
      </c>
      <c r="G174" s="8">
        <v>1</v>
      </c>
      <c r="H174" s="8">
        <v>1</v>
      </c>
      <c r="I174" s="8">
        <v>2</v>
      </c>
      <c r="J174" s="8">
        <v>69</v>
      </c>
      <c r="K174" s="8">
        <v>74</v>
      </c>
      <c r="L174" s="8">
        <v>65</v>
      </c>
      <c r="M174" s="10">
        <v>2700</v>
      </c>
      <c r="N174" s="10">
        <v>2700</v>
      </c>
      <c r="O174" s="10">
        <v>5400</v>
      </c>
      <c r="P174" s="28">
        <f t="shared" ca="1" si="2"/>
        <v>10800</v>
      </c>
    </row>
    <row r="175" spans="1:16" x14ac:dyDescent="0.3">
      <c r="A175" s="27" t="s">
        <v>376</v>
      </c>
      <c r="B175" s="9" t="s">
        <v>377</v>
      </c>
      <c r="C175" s="9" t="s">
        <v>26</v>
      </c>
      <c r="D175" s="9" t="s">
        <v>89</v>
      </c>
      <c r="E175" s="9" t="s">
        <v>32</v>
      </c>
      <c r="F175" s="8">
        <v>5</v>
      </c>
      <c r="G175" s="8">
        <v>4</v>
      </c>
      <c r="H175" s="8">
        <v>1</v>
      </c>
      <c r="I175" s="8">
        <v>2</v>
      </c>
      <c r="J175" s="8">
        <v>87</v>
      </c>
      <c r="K175" s="8">
        <v>93</v>
      </c>
      <c r="L175" s="8">
        <v>82</v>
      </c>
      <c r="M175" s="10">
        <v>10800</v>
      </c>
      <c r="N175" s="10">
        <v>2700</v>
      </c>
      <c r="O175" s="10">
        <v>5400</v>
      </c>
      <c r="P175" s="28">
        <f t="shared" ca="1" si="2"/>
        <v>18900</v>
      </c>
    </row>
    <row r="176" spans="1:16" x14ac:dyDescent="0.3">
      <c r="A176" s="27" t="s">
        <v>378</v>
      </c>
      <c r="B176" s="9" t="s">
        <v>379</v>
      </c>
      <c r="C176" s="9" t="s">
        <v>26</v>
      </c>
      <c r="D176" s="9" t="s">
        <v>27</v>
      </c>
      <c r="E176" s="9" t="s">
        <v>32</v>
      </c>
      <c r="F176" s="8">
        <v>8</v>
      </c>
      <c r="G176" s="8">
        <v>4</v>
      </c>
      <c r="H176" s="8">
        <v>3</v>
      </c>
      <c r="I176" s="8">
        <v>5</v>
      </c>
      <c r="J176" s="8">
        <v>88</v>
      </c>
      <c r="K176" s="8">
        <v>94</v>
      </c>
      <c r="L176" s="8">
        <v>83</v>
      </c>
      <c r="M176" s="10">
        <v>10800</v>
      </c>
      <c r="N176" s="10">
        <v>8100</v>
      </c>
      <c r="O176" s="10">
        <v>13500</v>
      </c>
      <c r="P176" s="28">
        <f t="shared" ca="1" si="2"/>
        <v>32400</v>
      </c>
    </row>
    <row r="177" spans="1:16" x14ac:dyDescent="0.3">
      <c r="A177" s="27" t="s">
        <v>380</v>
      </c>
      <c r="B177" s="9" t="s">
        <v>381</v>
      </c>
      <c r="C177" s="9" t="s">
        <v>31</v>
      </c>
      <c r="D177" s="9" t="s">
        <v>27</v>
      </c>
      <c r="E177" s="9" t="s">
        <v>28</v>
      </c>
      <c r="F177" s="8">
        <v>7</v>
      </c>
      <c r="G177" s="8">
        <v>2</v>
      </c>
      <c r="H177" s="8">
        <v>4</v>
      </c>
      <c r="I177" s="8">
        <v>3</v>
      </c>
      <c r="J177" s="8">
        <v>41</v>
      </c>
      <c r="K177" s="8">
        <v>44</v>
      </c>
      <c r="L177" s="8">
        <v>39</v>
      </c>
      <c r="M177" s="10">
        <v>5400</v>
      </c>
      <c r="N177" s="10">
        <v>10800</v>
      </c>
      <c r="O177" s="10">
        <v>8100</v>
      </c>
      <c r="P177" s="28">
        <f t="shared" ca="1" si="2"/>
        <v>24300</v>
      </c>
    </row>
    <row r="178" spans="1:16" x14ac:dyDescent="0.3">
      <c r="A178" s="27" t="s">
        <v>382</v>
      </c>
      <c r="B178" s="9" t="s">
        <v>383</v>
      </c>
      <c r="C178" s="9" t="s">
        <v>35</v>
      </c>
      <c r="D178" s="9" t="s">
        <v>36</v>
      </c>
      <c r="E178" s="9" t="s">
        <v>32</v>
      </c>
      <c r="F178" s="8">
        <v>5</v>
      </c>
      <c r="G178" s="8">
        <v>5</v>
      </c>
      <c r="H178" s="8">
        <v>1</v>
      </c>
      <c r="I178" s="8">
        <v>4</v>
      </c>
      <c r="J178" s="8">
        <v>71</v>
      </c>
      <c r="K178" s="8">
        <v>76</v>
      </c>
      <c r="L178" s="8">
        <v>67</v>
      </c>
      <c r="M178" s="10">
        <v>13500</v>
      </c>
      <c r="N178" s="10">
        <v>2700</v>
      </c>
      <c r="O178" s="10">
        <v>10800</v>
      </c>
      <c r="P178" s="28">
        <f t="shared" ca="1" si="2"/>
        <v>27000</v>
      </c>
    </row>
    <row r="179" spans="1:16" x14ac:dyDescent="0.3">
      <c r="A179" s="27" t="s">
        <v>384</v>
      </c>
      <c r="B179" s="9" t="s">
        <v>385</v>
      </c>
      <c r="C179" s="9" t="s">
        <v>31</v>
      </c>
      <c r="D179" s="9" t="s">
        <v>36</v>
      </c>
      <c r="E179" s="9" t="s">
        <v>37</v>
      </c>
      <c r="F179" s="8">
        <v>7</v>
      </c>
      <c r="G179" s="8">
        <v>3</v>
      </c>
      <c r="H179" s="8">
        <v>1</v>
      </c>
      <c r="I179" s="8">
        <v>4</v>
      </c>
      <c r="J179" s="8">
        <v>68</v>
      </c>
      <c r="K179" s="8">
        <v>73</v>
      </c>
      <c r="L179" s="8">
        <v>64</v>
      </c>
      <c r="M179" s="10">
        <v>8100</v>
      </c>
      <c r="N179" s="10">
        <v>2700</v>
      </c>
      <c r="O179" s="10">
        <v>10800</v>
      </c>
      <c r="P179" s="28">
        <f t="shared" ca="1" si="2"/>
        <v>21600</v>
      </c>
    </row>
    <row r="180" spans="1:16" x14ac:dyDescent="0.3">
      <c r="A180" s="27" t="s">
        <v>386</v>
      </c>
      <c r="B180" s="9" t="s">
        <v>387</v>
      </c>
      <c r="C180" s="9" t="s">
        <v>31</v>
      </c>
      <c r="D180" s="9" t="s">
        <v>42</v>
      </c>
      <c r="E180" s="9" t="s">
        <v>28</v>
      </c>
      <c r="F180" s="8">
        <v>5</v>
      </c>
      <c r="G180" s="8">
        <v>4</v>
      </c>
      <c r="H180" s="8">
        <v>4</v>
      </c>
      <c r="I180" s="8">
        <v>2</v>
      </c>
      <c r="J180" s="8">
        <v>49</v>
      </c>
      <c r="K180" s="8">
        <v>52</v>
      </c>
      <c r="L180" s="8">
        <v>46</v>
      </c>
      <c r="M180" s="10">
        <v>10800</v>
      </c>
      <c r="N180" s="10">
        <v>10800</v>
      </c>
      <c r="O180" s="10">
        <v>5400</v>
      </c>
      <c r="P180" s="28">
        <f t="shared" ca="1" si="2"/>
        <v>27000</v>
      </c>
    </row>
    <row r="181" spans="1:16" x14ac:dyDescent="0.3">
      <c r="A181" s="27" t="s">
        <v>388</v>
      </c>
      <c r="B181" s="9" t="s">
        <v>389</v>
      </c>
      <c r="C181" s="9" t="s">
        <v>26</v>
      </c>
      <c r="D181" s="9" t="s">
        <v>45</v>
      </c>
      <c r="E181" s="9" t="s">
        <v>28</v>
      </c>
      <c r="F181" s="8">
        <v>5</v>
      </c>
      <c r="G181" s="8">
        <v>4</v>
      </c>
      <c r="H181" s="8">
        <v>2</v>
      </c>
      <c r="I181" s="8">
        <v>2</v>
      </c>
      <c r="J181" s="8">
        <v>74</v>
      </c>
      <c r="K181" s="8">
        <v>79</v>
      </c>
      <c r="L181" s="8">
        <v>70</v>
      </c>
      <c r="M181" s="10">
        <v>10800</v>
      </c>
      <c r="N181" s="10">
        <v>5400</v>
      </c>
      <c r="O181" s="10">
        <v>5400</v>
      </c>
      <c r="P181" s="28">
        <f t="shared" ca="1" si="2"/>
        <v>21600</v>
      </c>
    </row>
    <row r="182" spans="1:16" x14ac:dyDescent="0.3">
      <c r="A182" s="27" t="s">
        <v>390</v>
      </c>
      <c r="B182" s="9" t="s">
        <v>391</v>
      </c>
      <c r="C182" s="9" t="s">
        <v>26</v>
      </c>
      <c r="D182" s="9" t="s">
        <v>45</v>
      </c>
      <c r="E182" s="9" t="s">
        <v>32</v>
      </c>
      <c r="F182" s="8">
        <v>5</v>
      </c>
      <c r="G182" s="8">
        <v>5</v>
      </c>
      <c r="H182" s="8">
        <v>4</v>
      </c>
      <c r="I182" s="8">
        <v>3</v>
      </c>
      <c r="J182" s="8">
        <v>84</v>
      </c>
      <c r="K182" s="8">
        <v>90</v>
      </c>
      <c r="L182" s="8">
        <v>79</v>
      </c>
      <c r="M182" s="10">
        <v>13500</v>
      </c>
      <c r="N182" s="10">
        <v>10800</v>
      </c>
      <c r="O182" s="10">
        <v>8100</v>
      </c>
      <c r="P182" s="28">
        <f t="shared" ca="1" si="2"/>
        <v>32400</v>
      </c>
    </row>
    <row r="183" spans="1:16" x14ac:dyDescent="0.3">
      <c r="A183" s="27" t="s">
        <v>392</v>
      </c>
      <c r="B183" s="9" t="s">
        <v>393</v>
      </c>
      <c r="C183" s="9" t="s">
        <v>31</v>
      </c>
      <c r="D183" s="9" t="s">
        <v>45</v>
      </c>
      <c r="E183" s="9" t="s">
        <v>28</v>
      </c>
      <c r="F183" s="8">
        <v>6</v>
      </c>
      <c r="G183" s="8">
        <v>4</v>
      </c>
      <c r="H183" s="8">
        <v>4</v>
      </c>
      <c r="I183" s="8">
        <v>2</v>
      </c>
      <c r="J183" s="8">
        <v>59</v>
      </c>
      <c r="K183" s="8">
        <v>63</v>
      </c>
      <c r="L183" s="8">
        <v>55</v>
      </c>
      <c r="M183" s="10">
        <v>10800</v>
      </c>
      <c r="N183" s="10">
        <v>10800</v>
      </c>
      <c r="O183" s="10">
        <v>5400</v>
      </c>
      <c r="P183" s="28">
        <f t="shared" ca="1" si="2"/>
        <v>27000</v>
      </c>
    </row>
    <row r="184" spans="1:16" x14ac:dyDescent="0.3">
      <c r="A184" s="27" t="s">
        <v>394</v>
      </c>
      <c r="B184" s="9" t="s">
        <v>395</v>
      </c>
      <c r="C184" s="9" t="s">
        <v>35</v>
      </c>
      <c r="D184" s="9" t="s">
        <v>52</v>
      </c>
      <c r="E184" s="9" t="s">
        <v>32</v>
      </c>
      <c r="F184" s="8">
        <v>3</v>
      </c>
      <c r="G184" s="8">
        <v>5</v>
      </c>
      <c r="H184" s="8">
        <v>3</v>
      </c>
      <c r="I184" s="8">
        <v>4</v>
      </c>
      <c r="J184" s="8">
        <v>58</v>
      </c>
      <c r="K184" s="8">
        <v>62</v>
      </c>
      <c r="L184" s="8">
        <v>55</v>
      </c>
      <c r="M184" s="10">
        <v>13500</v>
      </c>
      <c r="N184" s="10">
        <v>8100</v>
      </c>
      <c r="O184" s="10">
        <v>10800</v>
      </c>
      <c r="P184" s="28">
        <f t="shared" ca="1" si="2"/>
        <v>32400</v>
      </c>
    </row>
    <row r="185" spans="1:16" x14ac:dyDescent="0.3">
      <c r="A185" s="27" t="s">
        <v>396</v>
      </c>
      <c r="B185" s="9" t="s">
        <v>397</v>
      </c>
      <c r="C185" s="9" t="s">
        <v>31</v>
      </c>
      <c r="D185" s="9" t="s">
        <v>52</v>
      </c>
      <c r="E185" s="9" t="s">
        <v>37</v>
      </c>
      <c r="F185" s="8">
        <v>7</v>
      </c>
      <c r="G185" s="8">
        <v>4</v>
      </c>
      <c r="H185" s="8">
        <v>2</v>
      </c>
      <c r="I185" s="8">
        <v>3</v>
      </c>
      <c r="J185" s="8">
        <v>61</v>
      </c>
      <c r="K185" s="8">
        <v>65</v>
      </c>
      <c r="L185" s="8">
        <v>57</v>
      </c>
      <c r="M185" s="10">
        <v>10800</v>
      </c>
      <c r="N185" s="10">
        <v>5400</v>
      </c>
      <c r="O185" s="10">
        <v>8100</v>
      </c>
      <c r="P185" s="28">
        <f t="shared" ca="1" si="2"/>
        <v>24300</v>
      </c>
    </row>
    <row r="186" spans="1:16" x14ac:dyDescent="0.3">
      <c r="A186" s="27" t="s">
        <v>398</v>
      </c>
      <c r="B186" s="9" t="s">
        <v>399</v>
      </c>
      <c r="C186" s="9" t="s">
        <v>31</v>
      </c>
      <c r="D186" s="9" t="s">
        <v>57</v>
      </c>
      <c r="E186" s="9" t="s">
        <v>37</v>
      </c>
      <c r="F186" s="8">
        <v>7</v>
      </c>
      <c r="G186" s="8">
        <v>1</v>
      </c>
      <c r="H186" s="8">
        <v>4</v>
      </c>
      <c r="I186" s="8">
        <v>3</v>
      </c>
      <c r="J186" s="8">
        <v>85</v>
      </c>
      <c r="K186" s="8">
        <v>91</v>
      </c>
      <c r="L186" s="8">
        <v>80</v>
      </c>
      <c r="M186" s="10">
        <v>2700</v>
      </c>
      <c r="N186" s="10">
        <v>10800</v>
      </c>
      <c r="O186" s="10">
        <v>8100</v>
      </c>
      <c r="P186" s="28">
        <f t="shared" ca="1" si="2"/>
        <v>21600</v>
      </c>
    </row>
    <row r="187" spans="1:16" x14ac:dyDescent="0.3">
      <c r="A187" s="27" t="s">
        <v>400</v>
      </c>
      <c r="B187" s="9" t="s">
        <v>401</v>
      </c>
      <c r="C187" s="9" t="s">
        <v>26</v>
      </c>
      <c r="D187" s="9" t="s">
        <v>57</v>
      </c>
      <c r="E187" s="9" t="s">
        <v>32</v>
      </c>
      <c r="F187" s="8">
        <v>5</v>
      </c>
      <c r="G187" s="8">
        <v>4</v>
      </c>
      <c r="H187" s="8">
        <v>4</v>
      </c>
      <c r="I187" s="8">
        <v>3</v>
      </c>
      <c r="J187" s="8">
        <v>84</v>
      </c>
      <c r="K187" s="8">
        <v>90</v>
      </c>
      <c r="L187" s="8">
        <v>79</v>
      </c>
      <c r="M187" s="10">
        <v>10800</v>
      </c>
      <c r="N187" s="10">
        <v>10800</v>
      </c>
      <c r="O187" s="10">
        <v>8100</v>
      </c>
      <c r="P187" s="28">
        <f t="shared" ca="1" si="2"/>
        <v>29700</v>
      </c>
    </row>
    <row r="188" spans="1:16" x14ac:dyDescent="0.3">
      <c r="A188" s="27" t="s">
        <v>402</v>
      </c>
      <c r="B188" s="9" t="s">
        <v>403</v>
      </c>
      <c r="C188" s="9" t="s">
        <v>26</v>
      </c>
      <c r="D188" s="9" t="s">
        <v>57</v>
      </c>
      <c r="E188" s="9" t="s">
        <v>32</v>
      </c>
      <c r="F188" s="8">
        <v>6</v>
      </c>
      <c r="G188" s="8">
        <v>3</v>
      </c>
      <c r="H188" s="8">
        <v>2</v>
      </c>
      <c r="I188" s="8">
        <v>2</v>
      </c>
      <c r="J188" s="8">
        <v>41</v>
      </c>
      <c r="K188" s="8">
        <v>44</v>
      </c>
      <c r="L188" s="8">
        <v>39</v>
      </c>
      <c r="M188" s="10">
        <v>8100</v>
      </c>
      <c r="N188" s="10">
        <v>5400</v>
      </c>
      <c r="O188" s="10">
        <v>5400</v>
      </c>
      <c r="P188" s="28">
        <f t="shared" ca="1" si="2"/>
        <v>18900</v>
      </c>
    </row>
    <row r="189" spans="1:16" x14ac:dyDescent="0.3">
      <c r="A189" s="27" t="s">
        <v>404</v>
      </c>
      <c r="B189" s="9" t="s">
        <v>405</v>
      </c>
      <c r="C189" s="9" t="s">
        <v>31</v>
      </c>
      <c r="D189" s="9" t="s">
        <v>64</v>
      </c>
      <c r="E189" s="9" t="s">
        <v>32</v>
      </c>
      <c r="F189" s="8">
        <v>8</v>
      </c>
      <c r="G189" s="8">
        <v>4</v>
      </c>
      <c r="H189" s="8">
        <v>1</v>
      </c>
      <c r="I189" s="8">
        <v>5</v>
      </c>
      <c r="J189" s="8">
        <v>73</v>
      </c>
      <c r="K189" s="8">
        <v>78</v>
      </c>
      <c r="L189" s="8">
        <v>69</v>
      </c>
      <c r="M189" s="10">
        <v>10800</v>
      </c>
      <c r="N189" s="10">
        <v>2700</v>
      </c>
      <c r="O189" s="10">
        <v>13500</v>
      </c>
      <c r="P189" s="28">
        <f t="shared" ca="1" si="2"/>
        <v>27000</v>
      </c>
    </row>
    <row r="190" spans="1:16" x14ac:dyDescent="0.3">
      <c r="A190" s="27" t="s">
        <v>406</v>
      </c>
      <c r="B190" s="9" t="s">
        <v>407</v>
      </c>
      <c r="C190" s="9" t="s">
        <v>35</v>
      </c>
      <c r="D190" s="9" t="s">
        <v>67</v>
      </c>
      <c r="E190" s="9" t="s">
        <v>28</v>
      </c>
      <c r="F190" s="8">
        <v>7</v>
      </c>
      <c r="G190" s="8">
        <v>5</v>
      </c>
      <c r="H190" s="8">
        <v>3</v>
      </c>
      <c r="I190" s="8">
        <v>4</v>
      </c>
      <c r="J190" s="8">
        <v>79</v>
      </c>
      <c r="K190" s="8">
        <v>85</v>
      </c>
      <c r="L190" s="8">
        <v>74</v>
      </c>
      <c r="M190" s="10">
        <v>13500</v>
      </c>
      <c r="N190" s="10">
        <v>8100</v>
      </c>
      <c r="O190" s="10">
        <v>10800</v>
      </c>
      <c r="P190" s="28">
        <f t="shared" ca="1" si="2"/>
        <v>32400</v>
      </c>
    </row>
    <row r="191" spans="1:16" x14ac:dyDescent="0.3">
      <c r="A191" s="27" t="s">
        <v>408</v>
      </c>
      <c r="B191" s="9" t="s">
        <v>409</v>
      </c>
      <c r="C191" s="9" t="s">
        <v>31</v>
      </c>
      <c r="D191" s="9" t="s">
        <v>67</v>
      </c>
      <c r="E191" s="9" t="s">
        <v>32</v>
      </c>
      <c r="F191" s="8">
        <v>5</v>
      </c>
      <c r="G191" s="8">
        <v>2</v>
      </c>
      <c r="H191" s="8">
        <v>1</v>
      </c>
      <c r="I191" s="8">
        <v>2</v>
      </c>
      <c r="J191" s="8">
        <v>56</v>
      </c>
      <c r="K191" s="8">
        <v>60</v>
      </c>
      <c r="L191" s="8">
        <v>53</v>
      </c>
      <c r="M191" s="10">
        <v>5400</v>
      </c>
      <c r="N191" s="10">
        <v>2700</v>
      </c>
      <c r="O191" s="10">
        <v>5400</v>
      </c>
      <c r="P191" s="28">
        <f t="shared" ca="1" si="2"/>
        <v>13500</v>
      </c>
    </row>
    <row r="192" spans="1:16" x14ac:dyDescent="0.3">
      <c r="A192" s="27" t="s">
        <v>410</v>
      </c>
      <c r="B192" s="9" t="s">
        <v>411</v>
      </c>
      <c r="C192" s="9" t="s">
        <v>31</v>
      </c>
      <c r="D192" s="9" t="s">
        <v>72</v>
      </c>
      <c r="E192" s="9" t="s">
        <v>37</v>
      </c>
      <c r="F192" s="8">
        <v>8</v>
      </c>
      <c r="G192" s="8">
        <v>2</v>
      </c>
      <c r="H192" s="8">
        <v>3</v>
      </c>
      <c r="I192" s="8">
        <v>3</v>
      </c>
      <c r="J192" s="8">
        <v>85</v>
      </c>
      <c r="K192" s="8">
        <v>91</v>
      </c>
      <c r="L192" s="8">
        <v>80</v>
      </c>
      <c r="M192" s="10">
        <v>5400</v>
      </c>
      <c r="N192" s="10">
        <v>8100</v>
      </c>
      <c r="O192" s="10">
        <v>8100</v>
      </c>
      <c r="P192" s="28">
        <f t="shared" ca="1" si="2"/>
        <v>21600</v>
      </c>
    </row>
    <row r="193" spans="1:16" x14ac:dyDescent="0.3">
      <c r="A193" s="27" t="s">
        <v>412</v>
      </c>
      <c r="B193" s="9" t="s">
        <v>413</v>
      </c>
      <c r="C193" s="9" t="s">
        <v>26</v>
      </c>
      <c r="D193" s="9" t="s">
        <v>75</v>
      </c>
      <c r="E193" s="9" t="s">
        <v>28</v>
      </c>
      <c r="F193" s="8">
        <v>4</v>
      </c>
      <c r="G193" s="8">
        <v>4</v>
      </c>
      <c r="H193" s="8">
        <v>1</v>
      </c>
      <c r="I193" s="8">
        <v>4</v>
      </c>
      <c r="J193" s="8">
        <v>55</v>
      </c>
      <c r="K193" s="8">
        <v>59</v>
      </c>
      <c r="L193" s="8">
        <v>52</v>
      </c>
      <c r="M193" s="10">
        <v>10800</v>
      </c>
      <c r="N193" s="10">
        <v>2700</v>
      </c>
      <c r="O193" s="10">
        <v>10800</v>
      </c>
      <c r="P193" s="28">
        <f t="shared" ca="1" si="2"/>
        <v>24300</v>
      </c>
    </row>
    <row r="194" spans="1:16" x14ac:dyDescent="0.3">
      <c r="A194" s="27" t="s">
        <v>414</v>
      </c>
      <c r="B194" s="9" t="s">
        <v>415</v>
      </c>
      <c r="C194" s="9" t="s">
        <v>26</v>
      </c>
      <c r="D194" s="9" t="s">
        <v>75</v>
      </c>
      <c r="E194" s="9" t="s">
        <v>28</v>
      </c>
      <c r="F194" s="8">
        <v>7</v>
      </c>
      <c r="G194" s="8">
        <v>5</v>
      </c>
      <c r="H194" s="8">
        <v>1</v>
      </c>
      <c r="I194" s="8">
        <v>2</v>
      </c>
      <c r="J194" s="8">
        <v>51</v>
      </c>
      <c r="K194" s="8">
        <v>55</v>
      </c>
      <c r="L194" s="8">
        <v>48</v>
      </c>
      <c r="M194" s="10">
        <v>13500</v>
      </c>
      <c r="N194" s="10">
        <v>2700</v>
      </c>
      <c r="O194" s="10">
        <v>5400</v>
      </c>
      <c r="P194" s="28">
        <f t="shared" ca="1" si="2"/>
        <v>21600</v>
      </c>
    </row>
    <row r="195" spans="1:16" x14ac:dyDescent="0.3">
      <c r="A195" s="27" t="s">
        <v>416</v>
      </c>
      <c r="B195" s="9" t="s">
        <v>417</v>
      </c>
      <c r="C195" s="9" t="s">
        <v>31</v>
      </c>
      <c r="D195" s="9" t="s">
        <v>80</v>
      </c>
      <c r="E195" s="9" t="s">
        <v>32</v>
      </c>
      <c r="F195" s="8">
        <v>7</v>
      </c>
      <c r="G195" s="8">
        <v>2</v>
      </c>
      <c r="H195" s="8">
        <v>4</v>
      </c>
      <c r="I195" s="8">
        <v>4</v>
      </c>
      <c r="J195" s="8">
        <v>44</v>
      </c>
      <c r="K195" s="8">
        <v>47</v>
      </c>
      <c r="L195" s="8">
        <v>41</v>
      </c>
      <c r="M195" s="10">
        <v>5400</v>
      </c>
      <c r="N195" s="10">
        <v>10800</v>
      </c>
      <c r="O195" s="10">
        <v>10800</v>
      </c>
      <c r="P195" s="28">
        <f t="shared" ca="1" si="2"/>
        <v>27000</v>
      </c>
    </row>
    <row r="196" spans="1:16" x14ac:dyDescent="0.3">
      <c r="A196" s="27" t="s">
        <v>418</v>
      </c>
      <c r="B196" s="9" t="s">
        <v>419</v>
      </c>
      <c r="C196" s="9" t="s">
        <v>35</v>
      </c>
      <c r="D196" s="9" t="s">
        <v>80</v>
      </c>
      <c r="E196" s="9" t="s">
        <v>28</v>
      </c>
      <c r="F196" s="8">
        <v>9</v>
      </c>
      <c r="G196" s="8">
        <v>2</v>
      </c>
      <c r="H196" s="8">
        <v>1</v>
      </c>
      <c r="I196" s="8">
        <v>5</v>
      </c>
      <c r="J196" s="8">
        <v>66</v>
      </c>
      <c r="K196" s="8">
        <v>71</v>
      </c>
      <c r="L196" s="8">
        <v>62</v>
      </c>
      <c r="M196" s="10">
        <v>5400</v>
      </c>
      <c r="N196" s="10">
        <v>2700</v>
      </c>
      <c r="O196" s="10">
        <v>13500</v>
      </c>
      <c r="P196" s="28">
        <f t="shared" ca="1" si="2"/>
        <v>21600</v>
      </c>
    </row>
    <row r="197" spans="1:16" x14ac:dyDescent="0.3">
      <c r="A197" s="27" t="s">
        <v>420</v>
      </c>
      <c r="B197" s="9" t="s">
        <v>421</v>
      </c>
      <c r="C197" s="9" t="s">
        <v>31</v>
      </c>
      <c r="D197" s="9" t="s">
        <v>80</v>
      </c>
      <c r="E197" s="9" t="s">
        <v>32</v>
      </c>
      <c r="F197" s="8">
        <v>8</v>
      </c>
      <c r="G197" s="8">
        <v>5</v>
      </c>
      <c r="H197" s="8">
        <v>1</v>
      </c>
      <c r="I197" s="8">
        <v>5</v>
      </c>
      <c r="J197" s="8">
        <v>65</v>
      </c>
      <c r="K197" s="8">
        <v>70</v>
      </c>
      <c r="L197" s="8">
        <v>61</v>
      </c>
      <c r="M197" s="10">
        <v>13500</v>
      </c>
      <c r="N197" s="10">
        <v>2700</v>
      </c>
      <c r="O197" s="10">
        <v>13500</v>
      </c>
      <c r="P197" s="28">
        <f t="shared" ca="1" si="2"/>
        <v>29700</v>
      </c>
    </row>
    <row r="198" spans="1:16" x14ac:dyDescent="0.3">
      <c r="A198" s="27" t="s">
        <v>422</v>
      </c>
      <c r="B198" s="9" t="s">
        <v>423</v>
      </c>
      <c r="C198" s="9" t="s">
        <v>31</v>
      </c>
      <c r="D198" s="9" t="s">
        <v>80</v>
      </c>
      <c r="E198" s="9" t="s">
        <v>37</v>
      </c>
      <c r="F198" s="8">
        <v>6</v>
      </c>
      <c r="G198" s="8">
        <v>3</v>
      </c>
      <c r="H198" s="8">
        <v>4</v>
      </c>
      <c r="I198" s="8">
        <v>4</v>
      </c>
      <c r="J198" s="8">
        <v>81</v>
      </c>
      <c r="K198" s="8">
        <v>87</v>
      </c>
      <c r="L198" s="8">
        <v>76</v>
      </c>
      <c r="M198" s="10">
        <v>8100</v>
      </c>
      <c r="N198" s="10">
        <v>10800</v>
      </c>
      <c r="O198" s="10">
        <v>10800</v>
      </c>
      <c r="P198" s="28">
        <f t="shared" ca="1" si="2"/>
        <v>29700</v>
      </c>
    </row>
    <row r="199" spans="1:16" x14ac:dyDescent="0.3">
      <c r="A199" s="27" t="s">
        <v>424</v>
      </c>
      <c r="B199" s="9" t="s">
        <v>425</v>
      </c>
      <c r="C199" s="9" t="s">
        <v>26</v>
      </c>
      <c r="D199" s="9" t="s">
        <v>89</v>
      </c>
      <c r="E199" s="9" t="s">
        <v>37</v>
      </c>
      <c r="F199" s="8">
        <v>8</v>
      </c>
      <c r="G199" s="8">
        <v>4</v>
      </c>
      <c r="H199" s="8">
        <v>1</v>
      </c>
      <c r="I199" s="8">
        <v>4</v>
      </c>
      <c r="J199" s="8">
        <v>78</v>
      </c>
      <c r="K199" s="8">
        <v>83</v>
      </c>
      <c r="L199" s="8">
        <v>73</v>
      </c>
      <c r="M199" s="10">
        <v>10800</v>
      </c>
      <c r="N199" s="10">
        <v>2700</v>
      </c>
      <c r="O199" s="10">
        <v>10800</v>
      </c>
      <c r="P199" s="28">
        <f t="shared" ca="1" si="2"/>
        <v>24300</v>
      </c>
    </row>
    <row r="200" spans="1:16" x14ac:dyDescent="0.3">
      <c r="A200" s="27" t="s">
        <v>426</v>
      </c>
      <c r="B200" s="9" t="s">
        <v>427</v>
      </c>
      <c r="C200" s="9" t="s">
        <v>26</v>
      </c>
      <c r="D200" s="9" t="s">
        <v>27</v>
      </c>
      <c r="E200" s="9" t="s">
        <v>32</v>
      </c>
      <c r="F200" s="8">
        <v>8</v>
      </c>
      <c r="G200" s="8">
        <v>3</v>
      </c>
      <c r="H200" s="8">
        <v>1</v>
      </c>
      <c r="I200" s="8">
        <v>2</v>
      </c>
      <c r="J200" s="8">
        <v>71</v>
      </c>
      <c r="K200" s="8">
        <v>76</v>
      </c>
      <c r="L200" s="8">
        <v>67</v>
      </c>
      <c r="M200" s="10">
        <v>8100</v>
      </c>
      <c r="N200" s="10">
        <v>2700</v>
      </c>
      <c r="O200" s="10">
        <v>5400</v>
      </c>
      <c r="P200" s="28">
        <f t="shared" ref="P200:P255" ca="1" si="3">Payment_Semester_1+Payment_Semester_2+Payment_Semester_3</f>
        <v>16200</v>
      </c>
    </row>
    <row r="201" spans="1:16" x14ac:dyDescent="0.3">
      <c r="A201" s="27" t="s">
        <v>428</v>
      </c>
      <c r="B201" s="9" t="s">
        <v>429</v>
      </c>
      <c r="C201" s="9" t="s">
        <v>31</v>
      </c>
      <c r="D201" s="9" t="s">
        <v>27</v>
      </c>
      <c r="E201" s="9" t="s">
        <v>32</v>
      </c>
      <c r="F201" s="8">
        <v>6</v>
      </c>
      <c r="G201" s="8">
        <v>5</v>
      </c>
      <c r="H201" s="8">
        <v>2</v>
      </c>
      <c r="I201" s="8">
        <v>4</v>
      </c>
      <c r="J201" s="8">
        <v>77</v>
      </c>
      <c r="K201" s="8">
        <v>82</v>
      </c>
      <c r="L201" s="8">
        <v>72</v>
      </c>
      <c r="M201" s="10">
        <v>13500</v>
      </c>
      <c r="N201" s="10">
        <v>5400</v>
      </c>
      <c r="O201" s="10">
        <v>10800</v>
      </c>
      <c r="P201" s="28">
        <f t="shared" ca="1" si="3"/>
        <v>29700</v>
      </c>
    </row>
    <row r="202" spans="1:16" x14ac:dyDescent="0.3">
      <c r="A202" s="27" t="s">
        <v>430</v>
      </c>
      <c r="B202" s="9" t="s">
        <v>431</v>
      </c>
      <c r="C202" s="9" t="s">
        <v>35</v>
      </c>
      <c r="D202" s="9" t="s">
        <v>36</v>
      </c>
      <c r="E202" s="9" t="s">
        <v>32</v>
      </c>
      <c r="F202" s="8">
        <v>8</v>
      </c>
      <c r="G202" s="8">
        <v>1</v>
      </c>
      <c r="H202" s="8">
        <v>4</v>
      </c>
      <c r="I202" s="8">
        <v>2</v>
      </c>
      <c r="J202" s="8">
        <v>65</v>
      </c>
      <c r="K202" s="8">
        <v>70</v>
      </c>
      <c r="L202" s="8">
        <v>61</v>
      </c>
      <c r="M202" s="10">
        <v>2700</v>
      </c>
      <c r="N202" s="10">
        <v>10800</v>
      </c>
      <c r="O202" s="10">
        <v>5400</v>
      </c>
      <c r="P202" s="28">
        <f t="shared" ca="1" si="3"/>
        <v>18900</v>
      </c>
    </row>
    <row r="203" spans="1:16" x14ac:dyDescent="0.3">
      <c r="A203" s="27" t="s">
        <v>432</v>
      </c>
      <c r="B203" s="9" t="s">
        <v>433</v>
      </c>
      <c r="C203" s="9" t="s">
        <v>31</v>
      </c>
      <c r="D203" s="9" t="s">
        <v>36</v>
      </c>
      <c r="E203" s="9" t="s">
        <v>28</v>
      </c>
      <c r="F203" s="8">
        <v>8</v>
      </c>
      <c r="G203" s="8">
        <v>3</v>
      </c>
      <c r="H203" s="8">
        <v>4</v>
      </c>
      <c r="I203" s="8">
        <v>3</v>
      </c>
      <c r="J203" s="8">
        <v>64</v>
      </c>
      <c r="K203" s="8">
        <v>68</v>
      </c>
      <c r="L203" s="8">
        <v>60</v>
      </c>
      <c r="M203" s="10">
        <v>8100</v>
      </c>
      <c r="N203" s="10">
        <v>10800</v>
      </c>
      <c r="O203" s="10">
        <v>8100</v>
      </c>
      <c r="P203" s="28">
        <f t="shared" ca="1" si="3"/>
        <v>27000</v>
      </c>
    </row>
    <row r="204" spans="1:16" x14ac:dyDescent="0.3">
      <c r="A204" s="27" t="s">
        <v>434</v>
      </c>
      <c r="B204" s="9" t="s">
        <v>435</v>
      </c>
      <c r="C204" s="9" t="s">
        <v>31</v>
      </c>
      <c r="D204" s="9" t="s">
        <v>42</v>
      </c>
      <c r="E204" s="9" t="s">
        <v>32</v>
      </c>
      <c r="F204" s="8">
        <v>6</v>
      </c>
      <c r="G204" s="8">
        <v>4</v>
      </c>
      <c r="H204" s="8">
        <v>3</v>
      </c>
      <c r="I204" s="8">
        <v>2</v>
      </c>
      <c r="J204" s="8">
        <v>57</v>
      </c>
      <c r="K204" s="8">
        <v>61</v>
      </c>
      <c r="L204" s="8">
        <v>54</v>
      </c>
      <c r="M204" s="10">
        <v>10800</v>
      </c>
      <c r="N204" s="10">
        <v>8100</v>
      </c>
      <c r="O204" s="10">
        <v>5400</v>
      </c>
      <c r="P204" s="28">
        <f t="shared" ca="1" si="3"/>
        <v>24300</v>
      </c>
    </row>
    <row r="205" spans="1:16" x14ac:dyDescent="0.3">
      <c r="A205" s="27" t="s">
        <v>436</v>
      </c>
      <c r="B205" s="9" t="s">
        <v>437</v>
      </c>
      <c r="C205" s="9" t="s">
        <v>26</v>
      </c>
      <c r="D205" s="9" t="s">
        <v>45</v>
      </c>
      <c r="E205" s="9" t="s">
        <v>37</v>
      </c>
      <c r="F205" s="8">
        <v>6</v>
      </c>
      <c r="G205" s="8">
        <v>2</v>
      </c>
      <c r="H205" s="8">
        <v>4</v>
      </c>
      <c r="I205" s="8">
        <v>3</v>
      </c>
      <c r="J205" s="8">
        <v>45</v>
      </c>
      <c r="K205" s="8">
        <v>48</v>
      </c>
      <c r="L205" s="8">
        <v>42</v>
      </c>
      <c r="M205" s="10">
        <v>5400</v>
      </c>
      <c r="N205" s="10">
        <v>10800</v>
      </c>
      <c r="O205" s="10">
        <v>8100</v>
      </c>
      <c r="P205" s="28">
        <f t="shared" ca="1" si="3"/>
        <v>24300</v>
      </c>
    </row>
    <row r="206" spans="1:16" x14ac:dyDescent="0.3">
      <c r="A206" s="27" t="s">
        <v>438</v>
      </c>
      <c r="B206" s="9" t="s">
        <v>439</v>
      </c>
      <c r="C206" s="9" t="s">
        <v>26</v>
      </c>
      <c r="D206" s="9" t="s">
        <v>45</v>
      </c>
      <c r="E206" s="9" t="s">
        <v>28</v>
      </c>
      <c r="F206" s="8">
        <v>6</v>
      </c>
      <c r="G206" s="8">
        <v>3</v>
      </c>
      <c r="H206" s="8">
        <v>1</v>
      </c>
      <c r="I206" s="8">
        <v>3</v>
      </c>
      <c r="J206" s="8">
        <v>42</v>
      </c>
      <c r="K206" s="8">
        <v>45</v>
      </c>
      <c r="L206" s="8">
        <v>39</v>
      </c>
      <c r="M206" s="10">
        <v>8100</v>
      </c>
      <c r="N206" s="10">
        <v>2700</v>
      </c>
      <c r="O206" s="10">
        <v>8100</v>
      </c>
      <c r="P206" s="28">
        <f t="shared" ca="1" si="3"/>
        <v>18900</v>
      </c>
    </row>
    <row r="207" spans="1:16" x14ac:dyDescent="0.3">
      <c r="A207" s="27" t="s">
        <v>440</v>
      </c>
      <c r="B207" s="9" t="s">
        <v>441</v>
      </c>
      <c r="C207" s="9" t="s">
        <v>31</v>
      </c>
      <c r="D207" s="9" t="s">
        <v>45</v>
      </c>
      <c r="E207" s="9" t="s">
        <v>28</v>
      </c>
      <c r="F207" s="8">
        <v>7</v>
      </c>
      <c r="G207" s="8">
        <v>2</v>
      </c>
      <c r="H207" s="8">
        <v>2</v>
      </c>
      <c r="I207" s="8">
        <v>5</v>
      </c>
      <c r="J207" s="8">
        <v>61</v>
      </c>
      <c r="K207" s="8">
        <v>65</v>
      </c>
      <c r="L207" s="8">
        <v>57</v>
      </c>
      <c r="M207" s="10">
        <v>5400</v>
      </c>
      <c r="N207" s="10">
        <v>5400</v>
      </c>
      <c r="O207" s="10">
        <v>13500</v>
      </c>
      <c r="P207" s="28">
        <f t="shared" ca="1" si="3"/>
        <v>24300</v>
      </c>
    </row>
    <row r="208" spans="1:16" x14ac:dyDescent="0.3">
      <c r="A208" s="27" t="s">
        <v>442</v>
      </c>
      <c r="B208" s="9" t="s">
        <v>443</v>
      </c>
      <c r="C208" s="9" t="s">
        <v>35</v>
      </c>
      <c r="D208" s="9" t="s">
        <v>52</v>
      </c>
      <c r="E208" s="9" t="s">
        <v>32</v>
      </c>
      <c r="F208" s="8">
        <v>6</v>
      </c>
      <c r="G208" s="8">
        <v>3</v>
      </c>
      <c r="H208" s="8">
        <v>2</v>
      </c>
      <c r="I208" s="8">
        <v>2</v>
      </c>
      <c r="J208" s="8">
        <v>80</v>
      </c>
      <c r="K208" s="8">
        <v>86</v>
      </c>
      <c r="L208" s="8">
        <v>75</v>
      </c>
      <c r="M208" s="10">
        <v>8100</v>
      </c>
      <c r="N208" s="10">
        <v>5400</v>
      </c>
      <c r="O208" s="10">
        <v>5400</v>
      </c>
      <c r="P208" s="28">
        <f t="shared" ca="1" si="3"/>
        <v>18900</v>
      </c>
    </row>
    <row r="209" spans="1:16" x14ac:dyDescent="0.3">
      <c r="A209" s="27" t="s">
        <v>444</v>
      </c>
      <c r="B209" s="9" t="s">
        <v>445</v>
      </c>
      <c r="C209" s="9" t="s">
        <v>31</v>
      </c>
      <c r="D209" s="9" t="s">
        <v>52</v>
      </c>
      <c r="E209" s="9" t="s">
        <v>28</v>
      </c>
      <c r="F209" s="8">
        <v>5</v>
      </c>
      <c r="G209" s="8">
        <v>3</v>
      </c>
      <c r="H209" s="8">
        <v>2</v>
      </c>
      <c r="I209" s="8">
        <v>5</v>
      </c>
      <c r="J209" s="8">
        <v>87</v>
      </c>
      <c r="K209" s="8">
        <v>93</v>
      </c>
      <c r="L209" s="8">
        <v>82</v>
      </c>
      <c r="M209" s="10">
        <v>8100</v>
      </c>
      <c r="N209" s="10">
        <v>5400</v>
      </c>
      <c r="O209" s="10">
        <v>13500</v>
      </c>
      <c r="P209" s="28">
        <f t="shared" ca="1" si="3"/>
        <v>27000</v>
      </c>
    </row>
    <row r="210" spans="1:16" x14ac:dyDescent="0.3">
      <c r="A210" s="27" t="s">
        <v>446</v>
      </c>
      <c r="B210" s="9" t="s">
        <v>447</v>
      </c>
      <c r="C210" s="9" t="s">
        <v>31</v>
      </c>
      <c r="D210" s="9" t="s">
        <v>57</v>
      </c>
      <c r="E210" s="9" t="s">
        <v>32</v>
      </c>
      <c r="F210" s="8">
        <v>8</v>
      </c>
      <c r="G210" s="8">
        <v>4</v>
      </c>
      <c r="H210" s="8">
        <v>3</v>
      </c>
      <c r="I210" s="8">
        <v>3</v>
      </c>
      <c r="J210" s="8">
        <v>76</v>
      </c>
      <c r="K210" s="8">
        <v>81</v>
      </c>
      <c r="L210" s="8">
        <v>71</v>
      </c>
      <c r="M210" s="10">
        <v>10800</v>
      </c>
      <c r="N210" s="10">
        <v>8100</v>
      </c>
      <c r="O210" s="10">
        <v>8100</v>
      </c>
      <c r="P210" s="28">
        <f t="shared" ca="1" si="3"/>
        <v>27000</v>
      </c>
    </row>
    <row r="211" spans="1:16" x14ac:dyDescent="0.3">
      <c r="A211" s="27" t="s">
        <v>448</v>
      </c>
      <c r="B211" s="9" t="s">
        <v>449</v>
      </c>
      <c r="C211" s="9" t="s">
        <v>26</v>
      </c>
      <c r="D211" s="9" t="s">
        <v>57</v>
      </c>
      <c r="E211" s="9" t="s">
        <v>37</v>
      </c>
      <c r="F211" s="8">
        <v>7</v>
      </c>
      <c r="G211" s="8">
        <v>2</v>
      </c>
      <c r="H211" s="8">
        <v>2</v>
      </c>
      <c r="I211" s="8">
        <v>3</v>
      </c>
      <c r="J211" s="8">
        <v>48</v>
      </c>
      <c r="K211" s="8">
        <v>51</v>
      </c>
      <c r="L211" s="8">
        <v>45</v>
      </c>
      <c r="M211" s="10">
        <v>5400</v>
      </c>
      <c r="N211" s="10">
        <v>5400</v>
      </c>
      <c r="O211" s="10">
        <v>8100</v>
      </c>
      <c r="P211" s="28">
        <f t="shared" ca="1" si="3"/>
        <v>18900</v>
      </c>
    </row>
    <row r="212" spans="1:16" x14ac:dyDescent="0.3">
      <c r="A212" s="27" t="s">
        <v>450</v>
      </c>
      <c r="B212" s="9" t="s">
        <v>451</v>
      </c>
      <c r="C212" s="9" t="s">
        <v>26</v>
      </c>
      <c r="D212" s="9" t="s">
        <v>57</v>
      </c>
      <c r="E212" s="9" t="s">
        <v>37</v>
      </c>
      <c r="F212" s="8">
        <v>5</v>
      </c>
      <c r="G212" s="8">
        <v>4</v>
      </c>
      <c r="H212" s="8">
        <v>4</v>
      </c>
      <c r="I212" s="8">
        <v>2</v>
      </c>
      <c r="J212" s="8">
        <v>42</v>
      </c>
      <c r="K212" s="8">
        <v>45</v>
      </c>
      <c r="L212" s="8">
        <v>39</v>
      </c>
      <c r="M212" s="10">
        <v>10800</v>
      </c>
      <c r="N212" s="10">
        <v>10800</v>
      </c>
      <c r="O212" s="10">
        <v>5400</v>
      </c>
      <c r="P212" s="28">
        <f t="shared" ca="1" si="3"/>
        <v>27000</v>
      </c>
    </row>
    <row r="213" spans="1:16" x14ac:dyDescent="0.3">
      <c r="A213" s="27" t="s">
        <v>452</v>
      </c>
      <c r="B213" s="9" t="s">
        <v>453</v>
      </c>
      <c r="C213" s="9" t="s">
        <v>31</v>
      </c>
      <c r="D213" s="9" t="s">
        <v>64</v>
      </c>
      <c r="E213" s="9" t="s">
        <v>32</v>
      </c>
      <c r="F213" s="8">
        <v>7</v>
      </c>
      <c r="G213" s="8">
        <v>4</v>
      </c>
      <c r="H213" s="8">
        <v>3</v>
      </c>
      <c r="I213" s="8">
        <v>4</v>
      </c>
      <c r="J213" s="8">
        <v>81</v>
      </c>
      <c r="K213" s="8">
        <v>87</v>
      </c>
      <c r="L213" s="8">
        <v>76</v>
      </c>
      <c r="M213" s="10">
        <v>10800</v>
      </c>
      <c r="N213" s="10">
        <v>8100</v>
      </c>
      <c r="O213" s="10">
        <v>10800</v>
      </c>
      <c r="P213" s="28">
        <f t="shared" ca="1" si="3"/>
        <v>29700</v>
      </c>
    </row>
    <row r="214" spans="1:16" x14ac:dyDescent="0.3">
      <c r="A214" s="27" t="s">
        <v>454</v>
      </c>
      <c r="B214" s="9" t="s">
        <v>455</v>
      </c>
      <c r="C214" s="9" t="s">
        <v>35</v>
      </c>
      <c r="D214" s="9" t="s">
        <v>67</v>
      </c>
      <c r="E214" s="9" t="s">
        <v>32</v>
      </c>
      <c r="F214" s="8">
        <v>9</v>
      </c>
      <c r="G214" s="8">
        <v>1</v>
      </c>
      <c r="H214" s="8">
        <v>2</v>
      </c>
      <c r="I214" s="8">
        <v>2</v>
      </c>
      <c r="J214" s="8">
        <v>47</v>
      </c>
      <c r="K214" s="8">
        <v>50</v>
      </c>
      <c r="L214" s="8">
        <v>44</v>
      </c>
      <c r="M214" s="10">
        <v>2700</v>
      </c>
      <c r="N214" s="10">
        <v>5400</v>
      </c>
      <c r="O214" s="10">
        <v>5400</v>
      </c>
      <c r="P214" s="28">
        <f t="shared" ca="1" si="3"/>
        <v>13500</v>
      </c>
    </row>
    <row r="215" spans="1:16" x14ac:dyDescent="0.3">
      <c r="A215" s="27" t="s">
        <v>456</v>
      </c>
      <c r="B215" s="9" t="s">
        <v>457</v>
      </c>
      <c r="C215" s="9" t="s">
        <v>31</v>
      </c>
      <c r="D215" s="9" t="s">
        <v>67</v>
      </c>
      <c r="E215" s="9" t="s">
        <v>32</v>
      </c>
      <c r="F215" s="8">
        <v>5</v>
      </c>
      <c r="G215" s="8">
        <v>2</v>
      </c>
      <c r="H215" s="8">
        <v>2</v>
      </c>
      <c r="I215" s="8">
        <v>4</v>
      </c>
      <c r="J215" s="8">
        <v>78</v>
      </c>
      <c r="K215" s="8">
        <v>83</v>
      </c>
      <c r="L215" s="8">
        <v>73</v>
      </c>
      <c r="M215" s="10">
        <v>5400</v>
      </c>
      <c r="N215" s="10">
        <v>5400</v>
      </c>
      <c r="O215" s="10">
        <v>10800</v>
      </c>
      <c r="P215" s="28">
        <f t="shared" ca="1" si="3"/>
        <v>21600</v>
      </c>
    </row>
    <row r="216" spans="1:16" x14ac:dyDescent="0.3">
      <c r="A216" s="27" t="s">
        <v>458</v>
      </c>
      <c r="B216" s="9" t="s">
        <v>459</v>
      </c>
      <c r="C216" s="9" t="s">
        <v>31</v>
      </c>
      <c r="D216" s="9" t="s">
        <v>72</v>
      </c>
      <c r="E216" s="9" t="s">
        <v>28</v>
      </c>
      <c r="F216" s="8">
        <v>7</v>
      </c>
      <c r="G216" s="8">
        <v>3</v>
      </c>
      <c r="H216" s="8">
        <v>1</v>
      </c>
      <c r="I216" s="8">
        <v>3</v>
      </c>
      <c r="J216" s="8">
        <v>75</v>
      </c>
      <c r="K216" s="8">
        <v>80</v>
      </c>
      <c r="L216" s="8">
        <v>71</v>
      </c>
      <c r="M216" s="10">
        <v>8100</v>
      </c>
      <c r="N216" s="10">
        <v>2700</v>
      </c>
      <c r="O216" s="10">
        <v>8100</v>
      </c>
      <c r="P216" s="28">
        <f t="shared" ca="1" si="3"/>
        <v>18900</v>
      </c>
    </row>
    <row r="217" spans="1:16" x14ac:dyDescent="0.3">
      <c r="A217" s="27" t="s">
        <v>460</v>
      </c>
      <c r="B217" s="9" t="s">
        <v>461</v>
      </c>
      <c r="C217" s="9" t="s">
        <v>26</v>
      </c>
      <c r="D217" s="9" t="s">
        <v>75</v>
      </c>
      <c r="E217" s="9" t="s">
        <v>32</v>
      </c>
      <c r="F217" s="8">
        <v>6</v>
      </c>
      <c r="G217" s="8">
        <v>1</v>
      </c>
      <c r="H217" s="8">
        <v>1</v>
      </c>
      <c r="I217" s="8">
        <v>5</v>
      </c>
      <c r="J217" s="8">
        <v>78</v>
      </c>
      <c r="K217" s="8">
        <v>83</v>
      </c>
      <c r="L217" s="8">
        <v>73</v>
      </c>
      <c r="M217" s="10">
        <v>2700</v>
      </c>
      <c r="N217" s="10">
        <v>2700</v>
      </c>
      <c r="O217" s="10">
        <v>13500</v>
      </c>
      <c r="P217" s="28">
        <f t="shared" ca="1" si="3"/>
        <v>18900</v>
      </c>
    </row>
    <row r="218" spans="1:16" x14ac:dyDescent="0.3">
      <c r="A218" s="27" t="s">
        <v>462</v>
      </c>
      <c r="B218" s="9" t="s">
        <v>463</v>
      </c>
      <c r="C218" s="9" t="s">
        <v>26</v>
      </c>
      <c r="D218" s="9" t="s">
        <v>75</v>
      </c>
      <c r="E218" s="9" t="s">
        <v>37</v>
      </c>
      <c r="F218" s="8">
        <v>8</v>
      </c>
      <c r="G218" s="8">
        <v>5</v>
      </c>
      <c r="H218" s="8">
        <v>4</v>
      </c>
      <c r="I218" s="8">
        <v>2</v>
      </c>
      <c r="J218" s="8">
        <v>50</v>
      </c>
      <c r="K218" s="8">
        <v>54</v>
      </c>
      <c r="L218" s="8">
        <v>47</v>
      </c>
      <c r="M218" s="10">
        <v>13500</v>
      </c>
      <c r="N218" s="10">
        <v>10800</v>
      </c>
      <c r="O218" s="10">
        <v>5400</v>
      </c>
      <c r="P218" s="28">
        <f t="shared" ca="1" si="3"/>
        <v>29700</v>
      </c>
    </row>
    <row r="219" spans="1:16" x14ac:dyDescent="0.3">
      <c r="A219" s="27" t="s">
        <v>464</v>
      </c>
      <c r="B219" s="9" t="s">
        <v>465</v>
      </c>
      <c r="C219" s="9" t="s">
        <v>31</v>
      </c>
      <c r="D219" s="9" t="s">
        <v>80</v>
      </c>
      <c r="E219" s="9" t="s">
        <v>28</v>
      </c>
      <c r="F219" s="8">
        <v>3</v>
      </c>
      <c r="G219" s="8">
        <v>3</v>
      </c>
      <c r="H219" s="8">
        <v>3</v>
      </c>
      <c r="I219" s="8">
        <v>3</v>
      </c>
      <c r="J219" s="8">
        <v>68</v>
      </c>
      <c r="K219" s="8">
        <v>73</v>
      </c>
      <c r="L219" s="8">
        <v>64</v>
      </c>
      <c r="M219" s="10">
        <v>8100</v>
      </c>
      <c r="N219" s="10">
        <v>8100</v>
      </c>
      <c r="O219" s="10">
        <v>8100</v>
      </c>
      <c r="P219" s="28">
        <f t="shared" ca="1" si="3"/>
        <v>24300</v>
      </c>
    </row>
    <row r="220" spans="1:16" x14ac:dyDescent="0.3">
      <c r="A220" s="27" t="s">
        <v>466</v>
      </c>
      <c r="B220" s="9" t="s">
        <v>467</v>
      </c>
      <c r="C220" s="9" t="s">
        <v>35</v>
      </c>
      <c r="D220" s="9" t="s">
        <v>80</v>
      </c>
      <c r="E220" s="9" t="s">
        <v>28</v>
      </c>
      <c r="F220" s="8">
        <v>5</v>
      </c>
      <c r="G220" s="8">
        <v>2</v>
      </c>
      <c r="H220" s="8">
        <v>2</v>
      </c>
      <c r="I220" s="8">
        <v>5</v>
      </c>
      <c r="J220" s="8">
        <v>71</v>
      </c>
      <c r="K220" s="8">
        <v>76</v>
      </c>
      <c r="L220" s="8">
        <v>67</v>
      </c>
      <c r="M220" s="10">
        <v>5400</v>
      </c>
      <c r="N220" s="10">
        <v>5400</v>
      </c>
      <c r="O220" s="10">
        <v>13500</v>
      </c>
      <c r="P220" s="28">
        <f t="shared" ca="1" si="3"/>
        <v>24300</v>
      </c>
    </row>
    <row r="221" spans="1:16" x14ac:dyDescent="0.3">
      <c r="A221" s="27" t="s">
        <v>468</v>
      </c>
      <c r="B221" s="9" t="s">
        <v>469</v>
      </c>
      <c r="C221" s="9" t="s">
        <v>31</v>
      </c>
      <c r="D221" s="9" t="s">
        <v>80</v>
      </c>
      <c r="E221" s="9" t="s">
        <v>32</v>
      </c>
      <c r="F221" s="8">
        <v>4</v>
      </c>
      <c r="G221" s="8">
        <v>5</v>
      </c>
      <c r="H221" s="8">
        <v>1</v>
      </c>
      <c r="I221" s="8">
        <v>3</v>
      </c>
      <c r="J221" s="8">
        <v>78</v>
      </c>
      <c r="K221" s="8">
        <v>83</v>
      </c>
      <c r="L221" s="8">
        <v>73</v>
      </c>
      <c r="M221" s="10">
        <v>13500</v>
      </c>
      <c r="N221" s="10">
        <v>2700</v>
      </c>
      <c r="O221" s="10">
        <v>8100</v>
      </c>
      <c r="P221" s="28">
        <f t="shared" ca="1" si="3"/>
        <v>24300</v>
      </c>
    </row>
    <row r="222" spans="1:16" x14ac:dyDescent="0.3">
      <c r="A222" s="27" t="s">
        <v>470</v>
      </c>
      <c r="B222" s="9" t="s">
        <v>471</v>
      </c>
      <c r="C222" s="9" t="s">
        <v>31</v>
      </c>
      <c r="D222" s="9" t="s">
        <v>80</v>
      </c>
      <c r="E222" s="9" t="s">
        <v>28</v>
      </c>
      <c r="F222" s="8">
        <v>4</v>
      </c>
      <c r="G222" s="8">
        <v>1</v>
      </c>
      <c r="H222" s="8">
        <v>2</v>
      </c>
      <c r="I222" s="8">
        <v>3</v>
      </c>
      <c r="J222" s="8">
        <v>41</v>
      </c>
      <c r="K222" s="8">
        <v>44</v>
      </c>
      <c r="L222" s="8">
        <v>39</v>
      </c>
      <c r="M222" s="10">
        <v>2700</v>
      </c>
      <c r="N222" s="10">
        <v>5400</v>
      </c>
      <c r="O222" s="10">
        <v>8100</v>
      </c>
      <c r="P222" s="28">
        <f t="shared" ca="1" si="3"/>
        <v>16200</v>
      </c>
    </row>
    <row r="223" spans="1:16" x14ac:dyDescent="0.3">
      <c r="A223" s="27" t="s">
        <v>472</v>
      </c>
      <c r="B223" s="9" t="s">
        <v>473</v>
      </c>
      <c r="C223" s="9" t="s">
        <v>26</v>
      </c>
      <c r="D223" s="9" t="s">
        <v>89</v>
      </c>
      <c r="E223" s="9" t="s">
        <v>32</v>
      </c>
      <c r="F223" s="8">
        <v>4</v>
      </c>
      <c r="G223" s="8">
        <v>5</v>
      </c>
      <c r="H223" s="8">
        <v>3</v>
      </c>
      <c r="I223" s="8">
        <v>5</v>
      </c>
      <c r="J223" s="8">
        <v>88</v>
      </c>
      <c r="K223" s="8">
        <v>94</v>
      </c>
      <c r="L223" s="8">
        <v>83</v>
      </c>
      <c r="M223" s="10">
        <v>13500</v>
      </c>
      <c r="N223" s="10">
        <v>8100</v>
      </c>
      <c r="O223" s="10">
        <v>13500</v>
      </c>
      <c r="P223" s="28">
        <f t="shared" ca="1" si="3"/>
        <v>35100</v>
      </c>
    </row>
    <row r="224" spans="1:16" x14ac:dyDescent="0.3">
      <c r="A224" s="27" t="s">
        <v>474</v>
      </c>
      <c r="B224" s="9" t="s">
        <v>475</v>
      </c>
      <c r="C224" s="9" t="s">
        <v>26</v>
      </c>
      <c r="D224" s="9" t="s">
        <v>27</v>
      </c>
      <c r="E224" s="9" t="s">
        <v>37</v>
      </c>
      <c r="F224" s="8">
        <v>6</v>
      </c>
      <c r="G224" s="8">
        <v>5</v>
      </c>
      <c r="H224" s="8">
        <v>3</v>
      </c>
      <c r="I224" s="8">
        <v>2</v>
      </c>
      <c r="J224" s="8">
        <v>47</v>
      </c>
      <c r="K224" s="8">
        <v>50</v>
      </c>
      <c r="L224" s="8">
        <v>44</v>
      </c>
      <c r="M224" s="10">
        <v>13500</v>
      </c>
      <c r="N224" s="10">
        <v>8100</v>
      </c>
      <c r="O224" s="10">
        <v>5400</v>
      </c>
      <c r="P224" s="28">
        <f t="shared" ca="1" si="3"/>
        <v>27000</v>
      </c>
    </row>
    <row r="225" spans="1:16" x14ac:dyDescent="0.3">
      <c r="A225" s="27" t="s">
        <v>476</v>
      </c>
      <c r="B225" s="9" t="s">
        <v>477</v>
      </c>
      <c r="C225" s="9" t="s">
        <v>31</v>
      </c>
      <c r="D225" s="9" t="s">
        <v>27</v>
      </c>
      <c r="E225" s="9" t="s">
        <v>37</v>
      </c>
      <c r="F225" s="8">
        <v>4</v>
      </c>
      <c r="G225" s="8">
        <v>4</v>
      </c>
      <c r="H225" s="8">
        <v>2</v>
      </c>
      <c r="I225" s="8">
        <v>5</v>
      </c>
      <c r="J225" s="8">
        <v>84</v>
      </c>
      <c r="K225" s="8">
        <v>90</v>
      </c>
      <c r="L225" s="8">
        <v>79</v>
      </c>
      <c r="M225" s="10">
        <v>10800</v>
      </c>
      <c r="N225" s="10">
        <v>5400</v>
      </c>
      <c r="O225" s="10">
        <v>13500</v>
      </c>
      <c r="P225" s="28">
        <f t="shared" ca="1" si="3"/>
        <v>29700</v>
      </c>
    </row>
    <row r="226" spans="1:16" x14ac:dyDescent="0.3">
      <c r="A226" s="27" t="s">
        <v>478</v>
      </c>
      <c r="B226" s="9" t="s">
        <v>479</v>
      </c>
      <c r="C226" s="9" t="s">
        <v>35</v>
      </c>
      <c r="D226" s="9" t="s">
        <v>36</v>
      </c>
      <c r="E226" s="9" t="s">
        <v>32</v>
      </c>
      <c r="F226" s="8">
        <v>6</v>
      </c>
      <c r="G226" s="8">
        <v>2</v>
      </c>
      <c r="H226" s="8">
        <v>3</v>
      </c>
      <c r="I226" s="8">
        <v>3</v>
      </c>
      <c r="J226" s="8">
        <v>43</v>
      </c>
      <c r="K226" s="8">
        <v>46</v>
      </c>
      <c r="L226" s="8">
        <v>40</v>
      </c>
      <c r="M226" s="10">
        <v>5400</v>
      </c>
      <c r="N226" s="10">
        <v>8100</v>
      </c>
      <c r="O226" s="10">
        <v>8100</v>
      </c>
      <c r="P226" s="28">
        <f t="shared" ca="1" si="3"/>
        <v>21600</v>
      </c>
    </row>
    <row r="227" spans="1:16" x14ac:dyDescent="0.3">
      <c r="A227" s="27" t="s">
        <v>480</v>
      </c>
      <c r="B227" s="9" t="s">
        <v>481</v>
      </c>
      <c r="C227" s="9" t="s">
        <v>31</v>
      </c>
      <c r="D227" s="9" t="s">
        <v>36</v>
      </c>
      <c r="E227" s="9" t="s">
        <v>32</v>
      </c>
      <c r="F227" s="8">
        <v>7</v>
      </c>
      <c r="G227" s="8">
        <v>2</v>
      </c>
      <c r="H227" s="8">
        <v>2</v>
      </c>
      <c r="I227" s="8">
        <v>4</v>
      </c>
      <c r="J227" s="8">
        <v>52</v>
      </c>
      <c r="K227" s="8">
        <v>56</v>
      </c>
      <c r="L227" s="8">
        <v>49</v>
      </c>
      <c r="M227" s="10">
        <v>5400</v>
      </c>
      <c r="N227" s="10">
        <v>5400</v>
      </c>
      <c r="O227" s="10">
        <v>10800</v>
      </c>
      <c r="P227" s="28">
        <f t="shared" ca="1" si="3"/>
        <v>21600</v>
      </c>
    </row>
    <row r="228" spans="1:16" x14ac:dyDescent="0.3">
      <c r="A228" s="27" t="s">
        <v>482</v>
      </c>
      <c r="B228" s="9" t="s">
        <v>483</v>
      </c>
      <c r="C228" s="9" t="s">
        <v>31</v>
      </c>
      <c r="D228" s="9" t="s">
        <v>42</v>
      </c>
      <c r="E228" s="9" t="s">
        <v>32</v>
      </c>
      <c r="F228" s="8">
        <v>6</v>
      </c>
      <c r="G228" s="8">
        <v>1</v>
      </c>
      <c r="H228" s="8">
        <v>1</v>
      </c>
      <c r="I228" s="8">
        <v>2</v>
      </c>
      <c r="J228" s="8">
        <v>83</v>
      </c>
      <c r="K228" s="8">
        <v>89</v>
      </c>
      <c r="L228" s="8">
        <v>78</v>
      </c>
      <c r="M228" s="10">
        <v>2700</v>
      </c>
      <c r="N228" s="10">
        <v>2700</v>
      </c>
      <c r="O228" s="10">
        <v>5400</v>
      </c>
      <c r="P228" s="28">
        <f t="shared" ca="1" si="3"/>
        <v>10800</v>
      </c>
    </row>
    <row r="229" spans="1:16" x14ac:dyDescent="0.3">
      <c r="A229" s="27" t="s">
        <v>484</v>
      </c>
      <c r="B229" s="9" t="s">
        <v>485</v>
      </c>
      <c r="C229" s="9" t="s">
        <v>26</v>
      </c>
      <c r="D229" s="9" t="s">
        <v>45</v>
      </c>
      <c r="E229" s="9" t="s">
        <v>28</v>
      </c>
      <c r="F229" s="8">
        <v>3</v>
      </c>
      <c r="G229" s="8">
        <v>3</v>
      </c>
      <c r="H229" s="8">
        <v>3</v>
      </c>
      <c r="I229" s="8">
        <v>3</v>
      </c>
      <c r="J229" s="8">
        <v>46</v>
      </c>
      <c r="K229" s="8">
        <v>49</v>
      </c>
      <c r="L229" s="8">
        <v>43</v>
      </c>
      <c r="M229" s="10">
        <v>8100</v>
      </c>
      <c r="N229" s="10">
        <v>8100</v>
      </c>
      <c r="O229" s="10">
        <v>8100</v>
      </c>
      <c r="P229" s="28">
        <f t="shared" ca="1" si="3"/>
        <v>24300</v>
      </c>
    </row>
    <row r="230" spans="1:16" x14ac:dyDescent="0.3">
      <c r="A230" s="27" t="s">
        <v>486</v>
      </c>
      <c r="B230" s="9" t="s">
        <v>487</v>
      </c>
      <c r="C230" s="9" t="s">
        <v>26</v>
      </c>
      <c r="D230" s="9" t="s">
        <v>45</v>
      </c>
      <c r="E230" s="9" t="s">
        <v>32</v>
      </c>
      <c r="F230" s="8">
        <v>7</v>
      </c>
      <c r="G230" s="8">
        <v>5</v>
      </c>
      <c r="H230" s="8">
        <v>2</v>
      </c>
      <c r="I230" s="8">
        <v>5</v>
      </c>
      <c r="J230" s="8">
        <v>69</v>
      </c>
      <c r="K230" s="8">
        <v>74</v>
      </c>
      <c r="L230" s="8">
        <v>65</v>
      </c>
      <c r="M230" s="10">
        <v>13500</v>
      </c>
      <c r="N230" s="10">
        <v>5400</v>
      </c>
      <c r="O230" s="10">
        <v>13500</v>
      </c>
      <c r="P230" s="28">
        <f t="shared" ca="1" si="3"/>
        <v>32400</v>
      </c>
    </row>
    <row r="231" spans="1:16" x14ac:dyDescent="0.3">
      <c r="A231" s="27" t="s">
        <v>488</v>
      </c>
      <c r="B231" s="9" t="s">
        <v>489</v>
      </c>
      <c r="C231" s="9" t="s">
        <v>31</v>
      </c>
      <c r="D231" s="9" t="s">
        <v>45</v>
      </c>
      <c r="E231" s="9" t="s">
        <v>37</v>
      </c>
      <c r="F231" s="8">
        <v>4</v>
      </c>
      <c r="G231" s="8">
        <v>2</v>
      </c>
      <c r="H231" s="8">
        <v>4</v>
      </c>
      <c r="I231" s="8">
        <v>5</v>
      </c>
      <c r="J231" s="8">
        <v>72</v>
      </c>
      <c r="K231" s="8">
        <v>77</v>
      </c>
      <c r="L231" s="8">
        <v>68</v>
      </c>
      <c r="M231" s="10">
        <v>5400</v>
      </c>
      <c r="N231" s="10">
        <v>10800</v>
      </c>
      <c r="O231" s="10">
        <v>13500</v>
      </c>
      <c r="P231" s="28">
        <f t="shared" ca="1" si="3"/>
        <v>29700</v>
      </c>
    </row>
    <row r="232" spans="1:16" x14ac:dyDescent="0.3">
      <c r="A232" s="27" t="s">
        <v>490</v>
      </c>
      <c r="B232" s="9" t="s">
        <v>491</v>
      </c>
      <c r="C232" s="9" t="s">
        <v>35</v>
      </c>
      <c r="D232" s="9" t="s">
        <v>52</v>
      </c>
      <c r="E232" s="9" t="s">
        <v>28</v>
      </c>
      <c r="F232" s="8">
        <v>7</v>
      </c>
      <c r="G232" s="8">
        <v>5</v>
      </c>
      <c r="H232" s="8">
        <v>2</v>
      </c>
      <c r="I232" s="8">
        <v>5</v>
      </c>
      <c r="J232" s="8">
        <v>53</v>
      </c>
      <c r="K232" s="8">
        <v>57</v>
      </c>
      <c r="L232" s="8">
        <v>50</v>
      </c>
      <c r="M232" s="10">
        <v>13500</v>
      </c>
      <c r="N232" s="10">
        <v>5400</v>
      </c>
      <c r="O232" s="10">
        <v>13500</v>
      </c>
      <c r="P232" s="28">
        <f t="shared" ca="1" si="3"/>
        <v>32400</v>
      </c>
    </row>
    <row r="233" spans="1:16" x14ac:dyDescent="0.3">
      <c r="A233" s="27" t="s">
        <v>492</v>
      </c>
      <c r="B233" s="9" t="s">
        <v>493</v>
      </c>
      <c r="C233" s="9" t="s">
        <v>31</v>
      </c>
      <c r="D233" s="9" t="s">
        <v>52</v>
      </c>
      <c r="E233" s="9" t="s">
        <v>28</v>
      </c>
      <c r="F233" s="8">
        <v>5</v>
      </c>
      <c r="G233" s="8">
        <v>3</v>
      </c>
      <c r="H233" s="8">
        <v>3</v>
      </c>
      <c r="I233" s="8">
        <v>2</v>
      </c>
      <c r="J233" s="8">
        <v>80</v>
      </c>
      <c r="K233" s="8">
        <v>86</v>
      </c>
      <c r="L233" s="8">
        <v>75</v>
      </c>
      <c r="M233" s="10">
        <v>8100</v>
      </c>
      <c r="N233" s="10">
        <v>8100</v>
      </c>
      <c r="O233" s="10">
        <v>5400</v>
      </c>
      <c r="P233" s="28">
        <f t="shared" ca="1" si="3"/>
        <v>21600</v>
      </c>
    </row>
    <row r="234" spans="1:16" x14ac:dyDescent="0.3">
      <c r="A234" s="27" t="s">
        <v>494</v>
      </c>
      <c r="B234" s="9" t="s">
        <v>495</v>
      </c>
      <c r="C234" s="9" t="s">
        <v>31</v>
      </c>
      <c r="D234" s="9" t="s">
        <v>57</v>
      </c>
      <c r="E234" s="9" t="s">
        <v>32</v>
      </c>
      <c r="F234" s="8">
        <v>7</v>
      </c>
      <c r="G234" s="8">
        <v>2</v>
      </c>
      <c r="H234" s="8">
        <v>3</v>
      </c>
      <c r="I234" s="8">
        <v>2</v>
      </c>
      <c r="J234" s="8">
        <v>55</v>
      </c>
      <c r="K234" s="8">
        <v>59</v>
      </c>
      <c r="L234" s="8">
        <v>52</v>
      </c>
      <c r="M234" s="10">
        <v>5400</v>
      </c>
      <c r="N234" s="10">
        <v>8100</v>
      </c>
      <c r="O234" s="10">
        <v>5400</v>
      </c>
      <c r="P234" s="28">
        <f t="shared" ca="1" si="3"/>
        <v>18900</v>
      </c>
    </row>
    <row r="235" spans="1:16" x14ac:dyDescent="0.3">
      <c r="A235" s="27" t="s">
        <v>496</v>
      </c>
      <c r="B235" s="9" t="s">
        <v>497</v>
      </c>
      <c r="C235" s="9" t="s">
        <v>26</v>
      </c>
      <c r="D235" s="9" t="s">
        <v>57</v>
      </c>
      <c r="E235" s="9" t="s">
        <v>28</v>
      </c>
      <c r="F235" s="8">
        <v>5</v>
      </c>
      <c r="G235" s="8">
        <v>2</v>
      </c>
      <c r="H235" s="8">
        <v>1</v>
      </c>
      <c r="I235" s="8">
        <v>3</v>
      </c>
      <c r="J235" s="8">
        <v>63</v>
      </c>
      <c r="K235" s="8">
        <v>67</v>
      </c>
      <c r="L235" s="8">
        <v>59</v>
      </c>
      <c r="M235" s="10">
        <v>5400</v>
      </c>
      <c r="N235" s="10">
        <v>2700</v>
      </c>
      <c r="O235" s="10">
        <v>8100</v>
      </c>
      <c r="P235" s="28">
        <f t="shared" ca="1" si="3"/>
        <v>16200</v>
      </c>
    </row>
    <row r="236" spans="1:16" x14ac:dyDescent="0.3">
      <c r="A236" s="27" t="s">
        <v>498</v>
      </c>
      <c r="B236" s="9" t="s">
        <v>499</v>
      </c>
      <c r="C236" s="9" t="s">
        <v>26</v>
      </c>
      <c r="D236" s="9" t="s">
        <v>57</v>
      </c>
      <c r="E236" s="9" t="s">
        <v>32</v>
      </c>
      <c r="F236" s="8">
        <v>7</v>
      </c>
      <c r="G236" s="8">
        <v>2</v>
      </c>
      <c r="H236" s="8">
        <v>3</v>
      </c>
      <c r="I236" s="8">
        <v>2</v>
      </c>
      <c r="J236" s="8">
        <v>82</v>
      </c>
      <c r="K236" s="8">
        <v>88</v>
      </c>
      <c r="L236" s="8">
        <v>77</v>
      </c>
      <c r="M236" s="10">
        <v>5400</v>
      </c>
      <c r="N236" s="10">
        <v>8100</v>
      </c>
      <c r="O236" s="10">
        <v>5400</v>
      </c>
      <c r="P236" s="28">
        <f t="shared" ca="1" si="3"/>
        <v>18900</v>
      </c>
    </row>
    <row r="237" spans="1:16" x14ac:dyDescent="0.3">
      <c r="A237" s="27" t="s">
        <v>500</v>
      </c>
      <c r="B237" s="9" t="s">
        <v>501</v>
      </c>
      <c r="C237" s="9" t="s">
        <v>31</v>
      </c>
      <c r="D237" s="9" t="s">
        <v>64</v>
      </c>
      <c r="E237" s="9" t="s">
        <v>37</v>
      </c>
      <c r="F237" s="8">
        <v>8</v>
      </c>
      <c r="G237" s="8">
        <v>3</v>
      </c>
      <c r="H237" s="8">
        <v>3</v>
      </c>
      <c r="I237" s="8">
        <v>4</v>
      </c>
      <c r="J237" s="8">
        <v>62</v>
      </c>
      <c r="K237" s="8">
        <v>66</v>
      </c>
      <c r="L237" s="8">
        <v>58</v>
      </c>
      <c r="M237" s="10">
        <v>8100</v>
      </c>
      <c r="N237" s="10">
        <v>8100</v>
      </c>
      <c r="O237" s="10">
        <v>10800</v>
      </c>
      <c r="P237" s="28">
        <f t="shared" ca="1" si="3"/>
        <v>27000</v>
      </c>
    </row>
    <row r="238" spans="1:16" x14ac:dyDescent="0.3">
      <c r="A238" s="27" t="s">
        <v>502</v>
      </c>
      <c r="B238" s="9" t="s">
        <v>503</v>
      </c>
      <c r="C238" s="9" t="s">
        <v>35</v>
      </c>
      <c r="D238" s="9" t="s">
        <v>67</v>
      </c>
      <c r="E238" s="9" t="s">
        <v>37</v>
      </c>
      <c r="F238" s="8">
        <v>6</v>
      </c>
      <c r="G238" s="8">
        <v>4</v>
      </c>
      <c r="H238" s="8">
        <v>1</v>
      </c>
      <c r="I238" s="8">
        <v>4</v>
      </c>
      <c r="J238" s="8">
        <v>41</v>
      </c>
      <c r="K238" s="8">
        <v>44</v>
      </c>
      <c r="L238" s="8">
        <v>39</v>
      </c>
      <c r="M238" s="10">
        <v>10800</v>
      </c>
      <c r="N238" s="10">
        <v>2700</v>
      </c>
      <c r="O238" s="10">
        <v>10800</v>
      </c>
      <c r="P238" s="28">
        <f t="shared" ca="1" si="3"/>
        <v>24300</v>
      </c>
    </row>
    <row r="239" spans="1:16" x14ac:dyDescent="0.3">
      <c r="A239" s="27" t="s">
        <v>504</v>
      </c>
      <c r="B239" s="9" t="s">
        <v>505</v>
      </c>
      <c r="C239" s="9" t="s">
        <v>31</v>
      </c>
      <c r="D239" s="9" t="s">
        <v>67</v>
      </c>
      <c r="E239" s="9" t="s">
        <v>32</v>
      </c>
      <c r="F239" s="8">
        <v>7</v>
      </c>
      <c r="G239" s="8">
        <v>4</v>
      </c>
      <c r="H239" s="8">
        <v>4</v>
      </c>
      <c r="I239" s="8">
        <v>5</v>
      </c>
      <c r="J239" s="8">
        <v>78</v>
      </c>
      <c r="K239" s="8">
        <v>83</v>
      </c>
      <c r="L239" s="8">
        <v>73</v>
      </c>
      <c r="M239" s="10">
        <v>10800</v>
      </c>
      <c r="N239" s="10">
        <v>10800</v>
      </c>
      <c r="O239" s="10">
        <v>13500</v>
      </c>
      <c r="P239" s="28">
        <f t="shared" ca="1" si="3"/>
        <v>35100</v>
      </c>
    </row>
    <row r="240" spans="1:16" x14ac:dyDescent="0.3">
      <c r="A240" s="27" t="s">
        <v>506</v>
      </c>
      <c r="B240" s="9" t="s">
        <v>507</v>
      </c>
      <c r="C240" s="9" t="s">
        <v>31</v>
      </c>
      <c r="D240" s="9" t="s">
        <v>72</v>
      </c>
      <c r="E240" s="9" t="s">
        <v>32</v>
      </c>
      <c r="F240" s="8">
        <v>5</v>
      </c>
      <c r="G240" s="8">
        <v>3</v>
      </c>
      <c r="H240" s="8">
        <v>1</v>
      </c>
      <c r="I240" s="8">
        <v>2</v>
      </c>
      <c r="J240" s="8">
        <v>55</v>
      </c>
      <c r="K240" s="8">
        <v>59</v>
      </c>
      <c r="L240" s="8">
        <v>52</v>
      </c>
      <c r="M240" s="10">
        <v>8100</v>
      </c>
      <c r="N240" s="10">
        <v>2700</v>
      </c>
      <c r="O240" s="10">
        <v>5400</v>
      </c>
      <c r="P240" s="28">
        <f t="shared" ca="1" si="3"/>
        <v>16200</v>
      </c>
    </row>
    <row r="241" spans="1:16" x14ac:dyDescent="0.3">
      <c r="A241" s="27" t="s">
        <v>508</v>
      </c>
      <c r="B241" s="9" t="s">
        <v>509</v>
      </c>
      <c r="C241" s="9" t="s">
        <v>26</v>
      </c>
      <c r="D241" s="9" t="s">
        <v>75</v>
      </c>
      <c r="E241" s="9" t="s">
        <v>32</v>
      </c>
      <c r="F241" s="8">
        <v>7</v>
      </c>
      <c r="G241" s="8">
        <v>2</v>
      </c>
      <c r="H241" s="8">
        <v>3</v>
      </c>
      <c r="I241" s="8">
        <v>3</v>
      </c>
      <c r="J241" s="8">
        <v>59</v>
      </c>
      <c r="K241" s="8">
        <v>63</v>
      </c>
      <c r="L241" s="8">
        <v>55</v>
      </c>
      <c r="M241" s="10">
        <v>5400</v>
      </c>
      <c r="N241" s="10">
        <v>8100</v>
      </c>
      <c r="O241" s="10">
        <v>8100</v>
      </c>
      <c r="P241" s="28">
        <f t="shared" ca="1" si="3"/>
        <v>21600</v>
      </c>
    </row>
    <row r="242" spans="1:16" x14ac:dyDescent="0.3">
      <c r="A242" s="27" t="s">
        <v>510</v>
      </c>
      <c r="B242" s="9" t="s">
        <v>511</v>
      </c>
      <c r="C242" s="9" t="s">
        <v>26</v>
      </c>
      <c r="D242" s="9" t="s">
        <v>75</v>
      </c>
      <c r="E242" s="9" t="s">
        <v>28</v>
      </c>
      <c r="F242" s="8">
        <v>5</v>
      </c>
      <c r="G242" s="8">
        <v>2</v>
      </c>
      <c r="H242" s="8">
        <v>1</v>
      </c>
      <c r="I242" s="8">
        <v>5</v>
      </c>
      <c r="J242" s="8">
        <v>82</v>
      </c>
      <c r="K242" s="8">
        <v>88</v>
      </c>
      <c r="L242" s="8">
        <v>77</v>
      </c>
      <c r="M242" s="10">
        <v>5400</v>
      </c>
      <c r="N242" s="10">
        <v>2700</v>
      </c>
      <c r="O242" s="10">
        <v>13500</v>
      </c>
      <c r="P242" s="28">
        <f t="shared" ca="1" si="3"/>
        <v>21600</v>
      </c>
    </row>
    <row r="243" spans="1:16" x14ac:dyDescent="0.3">
      <c r="A243" s="27" t="s">
        <v>512</v>
      </c>
      <c r="B243" s="9" t="s">
        <v>513</v>
      </c>
      <c r="C243" s="9" t="s">
        <v>31</v>
      </c>
      <c r="D243" s="9" t="s">
        <v>80</v>
      </c>
      <c r="E243" s="9" t="s">
        <v>32</v>
      </c>
      <c r="F243" s="8">
        <v>8</v>
      </c>
      <c r="G243" s="8">
        <v>1</v>
      </c>
      <c r="H243" s="8">
        <v>2</v>
      </c>
      <c r="I243" s="8">
        <v>2</v>
      </c>
      <c r="J243" s="8">
        <v>53</v>
      </c>
      <c r="K243" s="8">
        <v>57</v>
      </c>
      <c r="L243" s="8">
        <v>50</v>
      </c>
      <c r="M243" s="10">
        <v>2700</v>
      </c>
      <c r="N243" s="10">
        <v>5400</v>
      </c>
      <c r="O243" s="10">
        <v>5400</v>
      </c>
      <c r="P243" s="28">
        <f t="shared" ca="1" si="3"/>
        <v>13500</v>
      </c>
    </row>
    <row r="244" spans="1:16" x14ac:dyDescent="0.3">
      <c r="A244" s="27" t="s">
        <v>514</v>
      </c>
      <c r="B244" s="9" t="s">
        <v>515</v>
      </c>
      <c r="C244" s="9" t="s">
        <v>35</v>
      </c>
      <c r="D244" s="9" t="s">
        <v>80</v>
      </c>
      <c r="E244" s="9" t="s">
        <v>37</v>
      </c>
      <c r="F244" s="8">
        <v>5</v>
      </c>
      <c r="G244" s="8">
        <v>3</v>
      </c>
      <c r="H244" s="8">
        <v>4</v>
      </c>
      <c r="I244" s="8">
        <v>2</v>
      </c>
      <c r="J244" s="8">
        <v>67</v>
      </c>
      <c r="K244" s="8">
        <v>72</v>
      </c>
      <c r="L244" s="8">
        <v>63</v>
      </c>
      <c r="M244" s="10">
        <v>8100</v>
      </c>
      <c r="N244" s="10">
        <v>10800</v>
      </c>
      <c r="O244" s="10">
        <v>5400</v>
      </c>
      <c r="P244" s="28">
        <f t="shared" ca="1" si="3"/>
        <v>24300</v>
      </c>
    </row>
    <row r="245" spans="1:16" x14ac:dyDescent="0.3">
      <c r="A245" s="27" t="s">
        <v>516</v>
      </c>
      <c r="B245" s="9" t="s">
        <v>517</v>
      </c>
      <c r="C245" s="9" t="s">
        <v>31</v>
      </c>
      <c r="D245" s="9" t="s">
        <v>80</v>
      </c>
      <c r="E245" s="9" t="s">
        <v>28</v>
      </c>
      <c r="F245" s="8">
        <v>3</v>
      </c>
      <c r="G245" s="8">
        <v>4</v>
      </c>
      <c r="H245" s="8">
        <v>1</v>
      </c>
      <c r="I245" s="8">
        <v>4</v>
      </c>
      <c r="J245" s="8">
        <v>62</v>
      </c>
      <c r="K245" s="8">
        <v>66</v>
      </c>
      <c r="L245" s="8">
        <v>58</v>
      </c>
      <c r="M245" s="10">
        <v>10800</v>
      </c>
      <c r="N245" s="10">
        <v>2700</v>
      </c>
      <c r="O245" s="10">
        <v>10800</v>
      </c>
      <c r="P245" s="28">
        <f t="shared" ca="1" si="3"/>
        <v>24300</v>
      </c>
    </row>
    <row r="246" spans="1:16" x14ac:dyDescent="0.3">
      <c r="A246" s="27" t="s">
        <v>518</v>
      </c>
      <c r="B246" s="9" t="s">
        <v>519</v>
      </c>
      <c r="C246" s="9" t="s">
        <v>31</v>
      </c>
      <c r="D246" s="9" t="s">
        <v>80</v>
      </c>
      <c r="E246" s="9" t="s">
        <v>28</v>
      </c>
      <c r="F246" s="8">
        <v>4</v>
      </c>
      <c r="G246" s="8">
        <v>5</v>
      </c>
      <c r="H246" s="8">
        <v>3</v>
      </c>
      <c r="I246" s="8">
        <v>3</v>
      </c>
      <c r="J246" s="8">
        <v>68</v>
      </c>
      <c r="K246" s="8">
        <v>73</v>
      </c>
      <c r="L246" s="8">
        <v>64</v>
      </c>
      <c r="M246" s="10">
        <v>13500</v>
      </c>
      <c r="N246" s="10">
        <v>8100</v>
      </c>
      <c r="O246" s="10">
        <v>8100</v>
      </c>
      <c r="P246" s="28">
        <f t="shared" ca="1" si="3"/>
        <v>29700</v>
      </c>
    </row>
    <row r="247" spans="1:16" x14ac:dyDescent="0.3">
      <c r="A247" s="27" t="s">
        <v>520</v>
      </c>
      <c r="B247" s="9" t="s">
        <v>521</v>
      </c>
      <c r="C247" s="9" t="s">
        <v>26</v>
      </c>
      <c r="D247" s="9" t="s">
        <v>89</v>
      </c>
      <c r="E247" s="9" t="s">
        <v>32</v>
      </c>
      <c r="F247" s="8">
        <v>8</v>
      </c>
      <c r="G247" s="8">
        <v>3</v>
      </c>
      <c r="H247" s="8">
        <v>2</v>
      </c>
      <c r="I247" s="8">
        <v>3</v>
      </c>
      <c r="J247" s="8">
        <v>64</v>
      </c>
      <c r="K247" s="8">
        <v>68</v>
      </c>
      <c r="L247" s="8">
        <v>60</v>
      </c>
      <c r="M247" s="10">
        <v>8100</v>
      </c>
      <c r="N247" s="10">
        <v>5400</v>
      </c>
      <c r="O247" s="10">
        <v>8100</v>
      </c>
      <c r="P247" s="28">
        <f t="shared" ca="1" si="3"/>
        <v>21600</v>
      </c>
    </row>
    <row r="248" spans="1:16" x14ac:dyDescent="0.3">
      <c r="A248" s="27" t="s">
        <v>522</v>
      </c>
      <c r="B248" s="9" t="s">
        <v>523</v>
      </c>
      <c r="C248" s="9" t="s">
        <v>26</v>
      </c>
      <c r="D248" s="9" t="s">
        <v>27</v>
      </c>
      <c r="E248" s="9" t="s">
        <v>28</v>
      </c>
      <c r="F248" s="8">
        <v>7</v>
      </c>
      <c r="G248" s="8">
        <v>3</v>
      </c>
      <c r="H248" s="8">
        <v>2</v>
      </c>
      <c r="I248" s="8">
        <v>2</v>
      </c>
      <c r="J248" s="8">
        <v>62</v>
      </c>
      <c r="K248" s="8">
        <v>66</v>
      </c>
      <c r="L248" s="8">
        <v>58</v>
      </c>
      <c r="M248" s="10">
        <v>8100</v>
      </c>
      <c r="N248" s="10">
        <v>5400</v>
      </c>
      <c r="O248" s="10">
        <v>5400</v>
      </c>
      <c r="P248" s="28">
        <f t="shared" ca="1" si="3"/>
        <v>18900</v>
      </c>
    </row>
    <row r="249" spans="1:16" x14ac:dyDescent="0.3">
      <c r="A249" s="27" t="s">
        <v>524</v>
      </c>
      <c r="B249" s="9" t="s">
        <v>525</v>
      </c>
      <c r="C249" s="9" t="s">
        <v>31</v>
      </c>
      <c r="D249" s="9" t="s">
        <v>27</v>
      </c>
      <c r="E249" s="9" t="s">
        <v>32</v>
      </c>
      <c r="F249" s="8">
        <v>8</v>
      </c>
      <c r="G249" s="8">
        <v>4</v>
      </c>
      <c r="H249" s="8">
        <v>1</v>
      </c>
      <c r="I249" s="8">
        <v>2</v>
      </c>
      <c r="J249" s="8">
        <v>61</v>
      </c>
      <c r="K249" s="8">
        <v>65</v>
      </c>
      <c r="L249" s="8">
        <v>57</v>
      </c>
      <c r="M249" s="10">
        <v>10800</v>
      </c>
      <c r="N249" s="10">
        <v>2700</v>
      </c>
      <c r="O249" s="10">
        <v>5400</v>
      </c>
      <c r="P249" s="28">
        <f t="shared" ca="1" si="3"/>
        <v>18900</v>
      </c>
    </row>
    <row r="250" spans="1:16" x14ac:dyDescent="0.3">
      <c r="A250" s="27" t="s">
        <v>526</v>
      </c>
      <c r="B250" s="9" t="s">
        <v>527</v>
      </c>
      <c r="C250" s="9" t="s">
        <v>35</v>
      </c>
      <c r="D250" s="9" t="s">
        <v>36</v>
      </c>
      <c r="E250" s="9" t="s">
        <v>37</v>
      </c>
      <c r="F250" s="8">
        <v>8</v>
      </c>
      <c r="G250" s="8">
        <v>2</v>
      </c>
      <c r="H250" s="8">
        <v>2</v>
      </c>
      <c r="I250" s="8">
        <v>3</v>
      </c>
      <c r="J250" s="8">
        <v>55</v>
      </c>
      <c r="K250" s="8">
        <v>59</v>
      </c>
      <c r="L250" s="8">
        <v>52</v>
      </c>
      <c r="M250" s="10">
        <v>5400</v>
      </c>
      <c r="N250" s="10">
        <v>5400</v>
      </c>
      <c r="O250" s="10">
        <v>8100</v>
      </c>
      <c r="P250" s="28">
        <f t="shared" ca="1" si="3"/>
        <v>18900</v>
      </c>
    </row>
    <row r="251" spans="1:16" x14ac:dyDescent="0.3">
      <c r="A251" s="27" t="s">
        <v>528</v>
      </c>
      <c r="B251" s="9" t="s">
        <v>529</v>
      </c>
      <c r="C251" s="9" t="s">
        <v>31</v>
      </c>
      <c r="D251" s="9" t="s">
        <v>36</v>
      </c>
      <c r="E251" s="9" t="s">
        <v>37</v>
      </c>
      <c r="F251" s="8">
        <v>5</v>
      </c>
      <c r="G251" s="8">
        <v>4</v>
      </c>
      <c r="H251" s="8">
        <v>4</v>
      </c>
      <c r="I251" s="8">
        <v>2</v>
      </c>
      <c r="J251" s="8">
        <v>69</v>
      </c>
      <c r="K251" s="8">
        <v>74</v>
      </c>
      <c r="L251" s="8">
        <v>65</v>
      </c>
      <c r="M251" s="10">
        <v>10800</v>
      </c>
      <c r="N251" s="10">
        <v>10800</v>
      </c>
      <c r="O251" s="10">
        <v>5400</v>
      </c>
      <c r="P251" s="28">
        <f t="shared" ca="1" si="3"/>
        <v>27000</v>
      </c>
    </row>
    <row r="252" spans="1:16" x14ac:dyDescent="0.3">
      <c r="A252" s="27" t="s">
        <v>530</v>
      </c>
      <c r="B252" s="9" t="s">
        <v>531</v>
      </c>
      <c r="C252" s="9" t="s">
        <v>31</v>
      </c>
      <c r="D252" s="9" t="s">
        <v>42</v>
      </c>
      <c r="E252" s="9" t="s">
        <v>32</v>
      </c>
      <c r="F252" s="8">
        <v>7</v>
      </c>
      <c r="G252" s="8">
        <v>5</v>
      </c>
      <c r="H252" s="8">
        <v>1</v>
      </c>
      <c r="I252" s="8">
        <v>3</v>
      </c>
      <c r="J252" s="8">
        <v>69</v>
      </c>
      <c r="K252" s="8">
        <v>74</v>
      </c>
      <c r="L252" s="8">
        <v>65</v>
      </c>
      <c r="M252" s="10">
        <v>13500</v>
      </c>
      <c r="N252" s="10">
        <v>2700</v>
      </c>
      <c r="O252" s="10">
        <v>8100</v>
      </c>
      <c r="P252" s="28">
        <f t="shared" ca="1" si="3"/>
        <v>24300</v>
      </c>
    </row>
    <row r="253" spans="1:16" x14ac:dyDescent="0.3">
      <c r="A253" s="27" t="s">
        <v>532</v>
      </c>
      <c r="B253" s="9" t="s">
        <v>533</v>
      </c>
      <c r="C253" s="9" t="s">
        <v>26</v>
      </c>
      <c r="D253" s="9" t="s">
        <v>45</v>
      </c>
      <c r="E253" s="9" t="s">
        <v>32</v>
      </c>
      <c r="F253" s="8">
        <v>7</v>
      </c>
      <c r="G253" s="8">
        <v>1</v>
      </c>
      <c r="H253" s="8">
        <v>3</v>
      </c>
      <c r="I253" s="8">
        <v>4</v>
      </c>
      <c r="J253" s="8">
        <v>86</v>
      </c>
      <c r="K253" s="8">
        <v>92</v>
      </c>
      <c r="L253" s="8">
        <v>81</v>
      </c>
      <c r="M253" s="10">
        <v>2700</v>
      </c>
      <c r="N253" s="10">
        <v>8100</v>
      </c>
      <c r="O253" s="10">
        <v>10800</v>
      </c>
      <c r="P253" s="28">
        <f t="shared" ca="1" si="3"/>
        <v>21600</v>
      </c>
    </row>
    <row r="254" spans="1:16" x14ac:dyDescent="0.3">
      <c r="A254" s="27" t="s">
        <v>534</v>
      </c>
      <c r="B254" s="9" t="s">
        <v>535</v>
      </c>
      <c r="C254" s="9" t="s">
        <v>26</v>
      </c>
      <c r="D254" s="9" t="s">
        <v>45</v>
      </c>
      <c r="E254" s="9" t="s">
        <v>32</v>
      </c>
      <c r="F254" s="8">
        <v>8</v>
      </c>
      <c r="G254" s="8">
        <v>2</v>
      </c>
      <c r="H254" s="8">
        <v>4</v>
      </c>
      <c r="I254" s="8">
        <v>5</v>
      </c>
      <c r="J254" s="8">
        <v>69</v>
      </c>
      <c r="K254" s="8">
        <v>74</v>
      </c>
      <c r="L254" s="8">
        <v>65</v>
      </c>
      <c r="M254" s="10">
        <v>5400</v>
      </c>
      <c r="N254" s="10">
        <v>10800</v>
      </c>
      <c r="O254" s="10">
        <v>13500</v>
      </c>
      <c r="P254" s="28">
        <f t="shared" ca="1" si="3"/>
        <v>29700</v>
      </c>
    </row>
    <row r="255" spans="1:16" x14ac:dyDescent="0.3">
      <c r="A255" s="33" t="s">
        <v>536</v>
      </c>
      <c r="B255" s="34" t="s">
        <v>537</v>
      </c>
      <c r="C255" s="34" t="s">
        <v>31</v>
      </c>
      <c r="D255" s="34" t="s">
        <v>45</v>
      </c>
      <c r="E255" s="34" t="s">
        <v>28</v>
      </c>
      <c r="F255" s="35">
        <v>5</v>
      </c>
      <c r="G255" s="35">
        <v>2</v>
      </c>
      <c r="H255" s="35">
        <v>2</v>
      </c>
      <c r="I255" s="35">
        <v>2</v>
      </c>
      <c r="J255" s="35">
        <v>74</v>
      </c>
      <c r="K255" s="35">
        <v>79</v>
      </c>
      <c r="L255" s="35">
        <v>70</v>
      </c>
      <c r="M255" s="36">
        <v>5400</v>
      </c>
      <c r="N255" s="36">
        <v>5400</v>
      </c>
      <c r="O255" s="36">
        <v>5400</v>
      </c>
      <c r="P255" s="37">
        <f t="shared" ca="1" si="3"/>
        <v>16200</v>
      </c>
    </row>
  </sheetData>
  <mergeCells count="7">
    <mergeCell ref="B6:C6"/>
    <mergeCell ref="B1:C3"/>
    <mergeCell ref="F1:H3"/>
    <mergeCell ref="O3:P5"/>
    <mergeCell ref="A4:B4"/>
    <mergeCell ref="F4:G4"/>
    <mergeCell ref="J4:L5"/>
  </mergeCells>
  <conditionalFormatting sqref="C4">
    <cfRule type="expression" dxfId="30" priority="1">
      <formula>AND(_xlfn.ISFORMULA($E$4),$E$4=248)</formula>
    </cfRule>
  </conditionalFormatting>
  <conditionalFormatting sqref="D6">
    <cfRule type="expression" dxfId="29" priority="2">
      <formula>AND(_xlfn.ISFORMULA($F$6),$F$6=3)</formula>
    </cfRule>
  </conditionalFormatting>
  <conditionalFormatting sqref="H4">
    <cfRule type="expression" dxfId="28" priority="3">
      <formula>AND(_xlfn.ISFORMULA($J$4),$J$4=1535)</formula>
    </cfRule>
  </conditionalFormatting>
  <conditionalFormatting sqref="P8:P255">
    <cfRule type="expression" dxfId="27" priority="4">
      <formula>AND(_xlfn.ISFORMULA(P8),P8=M8+N8+O8)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F425-6969-4A6E-8363-9FEF096060C3}">
  <dimension ref="A1:M55"/>
  <sheetViews>
    <sheetView showGridLines="0" topLeftCell="A21" workbookViewId="0">
      <selection activeCell="C20" sqref="C20"/>
    </sheetView>
  </sheetViews>
  <sheetFormatPr defaultRowHeight="14.4" x14ac:dyDescent="0.3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 x14ac:dyDescent="0.3">
      <c r="A1" s="58" t="s">
        <v>538</v>
      </c>
      <c r="B1" s="58"/>
      <c r="D1" s="58" t="s">
        <v>539</v>
      </c>
      <c r="E1" s="58"/>
      <c r="F1" s="58"/>
      <c r="G1" s="58"/>
      <c r="I1" s="58" t="s">
        <v>540</v>
      </c>
      <c r="J1" s="58"/>
      <c r="K1" s="58"/>
      <c r="L1" s="58"/>
    </row>
    <row r="2" spans="1:12" x14ac:dyDescent="0.3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 x14ac:dyDescent="0.3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 x14ac:dyDescent="0.35">
      <c r="A4" s="70" t="s">
        <v>541</v>
      </c>
      <c r="B4" s="70"/>
      <c r="C4" s="11"/>
      <c r="D4" s="11"/>
    </row>
    <row r="5" spans="1:12" ht="23.25" customHeight="1" x14ac:dyDescent="0.35">
      <c r="A5" s="12" t="s">
        <v>26</v>
      </c>
      <c r="B5" s="13">
        <f>COUNTIFS(Campus,A5)</f>
        <v>83</v>
      </c>
    </row>
    <row r="6" spans="1:12" ht="23.25" customHeight="1" x14ac:dyDescent="0.35">
      <c r="A6" s="12" t="s">
        <v>31</v>
      </c>
      <c r="B6" s="13">
        <f>COUNTIFS(Campus,A6)</f>
        <v>124</v>
      </c>
      <c r="E6" s="14"/>
    </row>
    <row r="7" spans="1:12" ht="23.25" customHeight="1" x14ac:dyDescent="0.35">
      <c r="A7" s="12" t="s">
        <v>35</v>
      </c>
      <c r="B7" s="13">
        <f>COUNTIFS(Campus,A7)</f>
        <v>41</v>
      </c>
    </row>
    <row r="8" spans="1:12" ht="12" customHeight="1" x14ac:dyDescent="0.35">
      <c r="A8" s="15"/>
    </row>
    <row r="9" spans="1:12" ht="15" customHeight="1" x14ac:dyDescent="0.3">
      <c r="A9" s="58" t="s">
        <v>542</v>
      </c>
      <c r="B9" s="58"/>
    </row>
    <row r="10" spans="1:12" x14ac:dyDescent="0.3">
      <c r="A10" s="58"/>
      <c r="B10" s="58"/>
    </row>
    <row r="11" spans="1:12" x14ac:dyDescent="0.3">
      <c r="A11" s="71"/>
      <c r="B11" s="71"/>
    </row>
    <row r="12" spans="1:12" ht="18" x14ac:dyDescent="0.3">
      <c r="A12" s="70" t="s">
        <v>543</v>
      </c>
      <c r="B12" s="70"/>
    </row>
    <row r="13" spans="1:12" ht="18" x14ac:dyDescent="0.35">
      <c r="A13" s="12" t="s">
        <v>28</v>
      </c>
      <c r="B13" s="2">
        <f>COUNTIFS(Course,A13)</f>
        <v>77</v>
      </c>
    </row>
    <row r="14" spans="1:12" ht="18" x14ac:dyDescent="0.35">
      <c r="A14" s="12" t="s">
        <v>32</v>
      </c>
      <c r="B14" s="2">
        <f>COUNTIFS(Course,A14)</f>
        <v>114</v>
      </c>
    </row>
    <row r="15" spans="1:12" ht="18" x14ac:dyDescent="0.35">
      <c r="A15" s="12" t="s">
        <v>37</v>
      </c>
      <c r="B15" s="2">
        <f>COUNTIFS(Course,A15)</f>
        <v>57</v>
      </c>
    </row>
    <row r="17" spans="1:13" ht="24.75" customHeight="1" x14ac:dyDescent="0.3">
      <c r="A17" s="64" t="s">
        <v>544</v>
      </c>
      <c r="B17" s="64"/>
      <c r="C17" s="65"/>
      <c r="D17" s="16" t="s">
        <v>545</v>
      </c>
      <c r="E17" s="16" t="s">
        <v>546</v>
      </c>
      <c r="F17" s="16" t="s">
        <v>547</v>
      </c>
      <c r="H17" s="64" t="s">
        <v>548</v>
      </c>
      <c r="I17" s="64"/>
      <c r="J17" s="65"/>
      <c r="K17" s="16" t="s">
        <v>545</v>
      </c>
      <c r="L17" s="16" t="s">
        <v>546</v>
      </c>
      <c r="M17" s="16" t="s">
        <v>547</v>
      </c>
    </row>
    <row r="18" spans="1:13" s="18" customFormat="1" ht="22.5" customHeight="1" x14ac:dyDescent="0.3">
      <c r="A18" s="66" t="s">
        <v>549</v>
      </c>
      <c r="B18" s="67"/>
      <c r="C18" s="68"/>
      <c r="D18" s="17">
        <f>COUNTIFS(Number_of_units__Semester_1,"&gt;4")</f>
        <v>47</v>
      </c>
      <c r="E18" s="17">
        <f>COUNTIFS(Number_of_units__Semester_2,"&gt;4")</f>
        <v>0</v>
      </c>
      <c r="F18" s="17">
        <f>COUNTIFS(Number_of_units__Semester_3,"&gt;4")</f>
        <v>57</v>
      </c>
      <c r="H18" s="69" t="s">
        <v>550</v>
      </c>
      <c r="I18" s="69"/>
      <c r="J18" s="66"/>
      <c r="K18" s="17">
        <f>COUNTIFS(Average_mark_Semester_1,"&lt;50")</f>
        <v>36</v>
      </c>
      <c r="L18" s="17">
        <f>COUNTIFS(Average_mark_Semester_2,"&lt;50")</f>
        <v>26</v>
      </c>
      <c r="M18" s="17">
        <f>COUNTIFS(Average_mark_Semester_3,"&lt;50")</f>
        <v>57</v>
      </c>
    </row>
    <row r="19" spans="1:13" s="18" customFormat="1" ht="22.5" customHeight="1" x14ac:dyDescent="0.3">
      <c r="A19" s="69" t="s">
        <v>551</v>
      </c>
      <c r="B19" s="69"/>
      <c r="C19" s="66"/>
      <c r="D19" s="17">
        <f>COUNTIFS(Number_of_units__Semester_1,1)</f>
        <v>39</v>
      </c>
      <c r="E19" s="17">
        <f>COUNTIFS(Number_of_units__Semester_2,1)</f>
        <v>65</v>
      </c>
      <c r="F19" s="17">
        <f>COUNTIFS(Number_of_units__Semester_3,1)</f>
        <v>0</v>
      </c>
      <c r="H19" s="69" t="s">
        <v>552</v>
      </c>
      <c r="I19" s="69"/>
      <c r="J19" s="66"/>
      <c r="K19" s="17">
        <f>COUNTIFS(Average_mark_Semester_1,"&lt;50",Course,"Accounting")</f>
        <v>9</v>
      </c>
      <c r="L19" s="17">
        <f>COUNTIFS(Average_mark_Semester_2,"&lt;50",Course,"Accounting")</f>
        <v>7</v>
      </c>
      <c r="M19" s="17">
        <f>COUNTIFS(Average_mark_Semester_3,"&lt;50",Course,"Accounting")</f>
        <v>11</v>
      </c>
    </row>
    <row r="20" spans="1:13" s="18" customFormat="1" ht="22.5" customHeight="1" x14ac:dyDescent="0.3">
      <c r="A20" s="19"/>
      <c r="B20" s="19"/>
      <c r="C20" s="19"/>
    </row>
    <row r="21" spans="1:13" ht="18.75" customHeight="1" x14ac:dyDescent="0.35">
      <c r="A21" s="15"/>
      <c r="H21" s="20"/>
      <c r="I21" s="20"/>
      <c r="J21" s="20"/>
      <c r="K21" s="20"/>
    </row>
    <row r="22" spans="1:13" ht="18.75" customHeight="1" x14ac:dyDescent="0.35">
      <c r="A22" s="15"/>
      <c r="H22" s="20"/>
      <c r="I22" s="20"/>
      <c r="J22" s="20"/>
      <c r="K22" s="20"/>
    </row>
    <row r="23" spans="1:13" ht="18.75" customHeight="1" x14ac:dyDescent="0.35">
      <c r="A23" s="15"/>
      <c r="B23" s="55" t="s">
        <v>553</v>
      </c>
      <c r="C23" s="57" t="s">
        <v>554</v>
      </c>
      <c r="D23" s="57"/>
      <c r="E23" s="57"/>
      <c r="G23" s="58" t="s">
        <v>555</v>
      </c>
      <c r="H23" s="58"/>
      <c r="I23" s="58"/>
      <c r="J23" s="58"/>
      <c r="K23" s="58"/>
    </row>
    <row r="24" spans="1:13" x14ac:dyDescent="0.3">
      <c r="B24" s="56"/>
      <c r="C24" s="57"/>
      <c r="D24" s="57"/>
      <c r="E24" s="57"/>
      <c r="G24" s="58"/>
      <c r="H24" s="58"/>
      <c r="I24" s="58"/>
      <c r="J24" s="58"/>
      <c r="K24" s="58"/>
    </row>
    <row r="25" spans="1:13" ht="31.2" x14ac:dyDescent="0.3">
      <c r="A25" s="21" t="s">
        <v>556</v>
      </c>
      <c r="B25" s="21" t="s">
        <v>557</v>
      </c>
      <c r="C25" s="21" t="s">
        <v>28</v>
      </c>
      <c r="D25" s="21" t="s">
        <v>32</v>
      </c>
      <c r="E25" s="21" t="s">
        <v>37</v>
      </c>
      <c r="G25" s="20"/>
      <c r="H25" s="20"/>
      <c r="I25" s="20"/>
      <c r="J25" s="20"/>
    </row>
    <row r="26" spans="1:13" ht="18" x14ac:dyDescent="0.35">
      <c r="A26" s="12" t="s">
        <v>26</v>
      </c>
      <c r="B26" s="22">
        <f>SUMIFS(Total_Payment,Campus,$A26)</f>
        <v>2008800</v>
      </c>
      <c r="C26" s="22">
        <f t="shared" ref="C26:E28" si="0">SUMIFS(Total_Payment,Campus,$A26,Course,C$25)</f>
        <v>572400</v>
      </c>
      <c r="D26" s="22">
        <f t="shared" si="0"/>
        <v>963900</v>
      </c>
      <c r="E26" s="22">
        <f t="shared" si="0"/>
        <v>472500</v>
      </c>
    </row>
    <row r="27" spans="1:13" ht="18" x14ac:dyDescent="0.35">
      <c r="A27" s="12" t="s">
        <v>31</v>
      </c>
      <c r="B27" s="22">
        <f>SUMIFS(Total_Payment,Campus,$A27)</f>
        <v>2983500</v>
      </c>
      <c r="C27" s="22">
        <f t="shared" si="0"/>
        <v>945000</v>
      </c>
      <c r="D27" s="22">
        <f t="shared" si="0"/>
        <v>1358100</v>
      </c>
      <c r="E27" s="22">
        <f t="shared" si="0"/>
        <v>680400</v>
      </c>
    </row>
    <row r="28" spans="1:13" ht="18" x14ac:dyDescent="0.35">
      <c r="A28" s="12" t="s">
        <v>35</v>
      </c>
      <c r="B28" s="22">
        <f>SUMIFS(Total_Payment,Campus,$A28)</f>
        <v>1028700</v>
      </c>
      <c r="C28" s="22">
        <f t="shared" si="0"/>
        <v>318600</v>
      </c>
      <c r="D28" s="22">
        <f t="shared" si="0"/>
        <v>442800</v>
      </c>
      <c r="E28" s="22">
        <f t="shared" si="0"/>
        <v>267300</v>
      </c>
    </row>
    <row r="29" spans="1:13" ht="141.75" customHeight="1" x14ac:dyDescent="0.35">
      <c r="A29" s="15"/>
      <c r="B29" s="23"/>
      <c r="C29" s="23"/>
      <c r="D29" s="23"/>
      <c r="E29" s="23"/>
    </row>
    <row r="30" spans="1:13" ht="31.5" customHeight="1" x14ac:dyDescent="0.3">
      <c r="H30" s="58" t="s">
        <v>558</v>
      </c>
      <c r="I30" s="58"/>
      <c r="J30" s="58"/>
      <c r="K30" s="58"/>
    </row>
    <row r="31" spans="1:13" ht="15" customHeight="1" x14ac:dyDescent="0.3">
      <c r="B31" s="59" t="s">
        <v>559</v>
      </c>
      <c r="C31" s="60"/>
      <c r="D31" s="60"/>
      <c r="E31" s="57" t="s">
        <v>560</v>
      </c>
      <c r="F31" s="63"/>
      <c r="H31" s="20"/>
      <c r="I31" s="20"/>
      <c r="J31" s="20"/>
      <c r="K31" s="20"/>
    </row>
    <row r="32" spans="1:13" ht="15" customHeight="1" x14ac:dyDescent="0.3">
      <c r="B32" s="61"/>
      <c r="C32" s="62"/>
      <c r="D32" s="62"/>
      <c r="E32" s="57"/>
      <c r="F32" s="63"/>
      <c r="H32" s="20"/>
      <c r="I32" s="20"/>
      <c r="J32" s="20"/>
      <c r="K32" s="20"/>
    </row>
    <row r="33" spans="1:6" ht="31.2" x14ac:dyDescent="0.3">
      <c r="A33" s="21" t="s">
        <v>561</v>
      </c>
      <c r="B33" s="24" t="s">
        <v>28</v>
      </c>
      <c r="C33" s="24" t="s">
        <v>32</v>
      </c>
      <c r="D33" s="24" t="s">
        <v>37</v>
      </c>
      <c r="E33" s="7" t="s">
        <v>562</v>
      </c>
      <c r="F33" s="25"/>
    </row>
    <row r="34" spans="1:6" ht="18" x14ac:dyDescent="0.35">
      <c r="A34" s="12" t="s">
        <v>545</v>
      </c>
      <c r="B34" s="2">
        <f>SUMIFS(Number_of_units__Semester_1,Course,B$33)</f>
        <v>226</v>
      </c>
      <c r="C34" s="2">
        <f>SUMIFS(Number_of_units__Semester_1,Course,C$33)</f>
        <v>358</v>
      </c>
      <c r="D34" s="2">
        <f>SUMIFS(Number_of_units__Semester_1,Course,D$33)</f>
        <v>169</v>
      </c>
      <c r="E34" s="22">
        <f>SUM(Payment_Semester_1)</f>
        <v>2284200</v>
      </c>
      <c r="F34" s="26"/>
    </row>
    <row r="35" spans="1:6" ht="18" x14ac:dyDescent="0.35">
      <c r="A35" s="12" t="s">
        <v>546</v>
      </c>
      <c r="B35" s="2">
        <f>SUMIFS(Number_of_units__Semester_2,Course,B$33)</f>
        <v>199</v>
      </c>
      <c r="C35" s="2">
        <f>SUMIFS(Number_of_units__Semester_2,Course,C$33)</f>
        <v>276</v>
      </c>
      <c r="D35" s="2">
        <f>SUMIFS(Number_of_units__Semester_2,Course,D$33)</f>
        <v>156</v>
      </c>
      <c r="E35" s="22">
        <f ca="1">SUM(Payment_Semester_2)</f>
        <v>1703700</v>
      </c>
      <c r="F35" s="26"/>
    </row>
    <row r="36" spans="1:6" ht="18" x14ac:dyDescent="0.35">
      <c r="A36" s="12" t="s">
        <v>547</v>
      </c>
      <c r="B36" s="2">
        <f>SUMIFS(Number_of_units__Semester_3,Course,B$33)</f>
        <v>255</v>
      </c>
      <c r="C36" s="2">
        <f>SUMIFS(Number_of_units__Semester_3,Course,C$33)</f>
        <v>390</v>
      </c>
      <c r="D36" s="2">
        <f>SUMIFS(Number_of_units__Semester_3,Course,D$33)</f>
        <v>201</v>
      </c>
      <c r="E36" s="22">
        <f>SUM(Payment_Semester_3)</f>
        <v>0</v>
      </c>
      <c r="F36" s="26"/>
    </row>
    <row r="37" spans="1:6" ht="21.75" customHeight="1" x14ac:dyDescent="0.3">
      <c r="A37" s="24" t="s">
        <v>563</v>
      </c>
      <c r="B37" s="2"/>
      <c r="C37" s="2"/>
      <c r="D37" s="2"/>
      <c r="E37" s="2"/>
    </row>
    <row r="38" spans="1:6" ht="15" customHeight="1" x14ac:dyDescent="0.3">
      <c r="A38" s="52" t="s">
        <v>564</v>
      </c>
    </row>
    <row r="39" spans="1:6" ht="15" customHeight="1" x14ac:dyDescent="0.3">
      <c r="A39" s="53"/>
      <c r="B39" t="s">
        <v>565</v>
      </c>
    </row>
    <row r="40" spans="1:6" x14ac:dyDescent="0.3">
      <c r="A40" s="53"/>
    </row>
    <row r="41" spans="1:6" x14ac:dyDescent="0.3">
      <c r="A41" s="53"/>
    </row>
    <row r="42" spans="1:6" x14ac:dyDescent="0.3">
      <c r="A42" s="53"/>
    </row>
    <row r="45" spans="1:6" x14ac:dyDescent="0.3">
      <c r="A45" s="54" t="s">
        <v>566</v>
      </c>
    </row>
    <row r="46" spans="1:6" x14ac:dyDescent="0.3">
      <c r="A46" s="54"/>
    </row>
    <row r="47" spans="1:6" x14ac:dyDescent="0.3">
      <c r="A47" s="54"/>
    </row>
    <row r="48" spans="1:6" x14ac:dyDescent="0.3">
      <c r="A48" s="54"/>
    </row>
    <row r="49" spans="1:1" x14ac:dyDescent="0.3">
      <c r="A49" s="54"/>
    </row>
    <row r="50" spans="1:1" x14ac:dyDescent="0.3">
      <c r="A50" s="54"/>
    </row>
    <row r="51" spans="1:1" x14ac:dyDescent="0.3">
      <c r="A51" s="54"/>
    </row>
    <row r="52" spans="1:1" x14ac:dyDescent="0.3">
      <c r="A52" s="54"/>
    </row>
    <row r="53" spans="1:1" x14ac:dyDescent="0.3">
      <c r="A53" s="54"/>
    </row>
    <row r="54" spans="1:1" x14ac:dyDescent="0.3">
      <c r="A54" s="54"/>
    </row>
    <row r="55" spans="1:1" x14ac:dyDescent="0.3">
      <c r="A55" s="54"/>
    </row>
  </sheetData>
  <mergeCells count="21">
    <mergeCell ref="A12:B12"/>
    <mergeCell ref="A1:B3"/>
    <mergeCell ref="D1:G3"/>
    <mergeCell ref="I1:L3"/>
    <mergeCell ref="A4:B4"/>
    <mergeCell ref="A9:B11"/>
    <mergeCell ref="A17:C17"/>
    <mergeCell ref="H17:J17"/>
    <mergeCell ref="A18:C18"/>
    <mergeCell ref="H18:J18"/>
    <mergeCell ref="A19:C19"/>
    <mergeCell ref="H19:J19"/>
    <mergeCell ref="A38:A42"/>
    <mergeCell ref="A45:A55"/>
    <mergeCell ref="B23:B24"/>
    <mergeCell ref="C23:E24"/>
    <mergeCell ref="G23:K24"/>
    <mergeCell ref="H30:K30"/>
    <mergeCell ref="B31:D32"/>
    <mergeCell ref="E31:E32"/>
    <mergeCell ref="F31:F3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7EE77C55-55C2-485A-B04A-16E5E66F62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'Advance Charts'!B34:B36</xm:f>
              <xm:sqref>B37</xm:sqref>
            </x14:sparkline>
            <x14:sparkline>
              <xm:f>'Advance Charts'!C34:C36</xm:f>
              <xm:sqref>C37</xm:sqref>
            </x14:sparkline>
            <x14:sparkline>
              <xm:f>'Advance Charts'!D34:D36</xm:f>
              <xm:sqref>D37</xm:sqref>
            </x14:sparkline>
            <x14:sparkline>
              <xm:f>'Advance Charts'!E34:E36</xm:f>
              <xm:sqref>E37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F24-B8F6-4B0B-9493-B99294AE3E46}">
  <dimension ref="A1:I6"/>
  <sheetViews>
    <sheetView showGridLines="0" tabSelected="1" workbookViewId="0">
      <selection activeCell="E16" sqref="E16"/>
    </sheetView>
  </sheetViews>
  <sheetFormatPr defaultRowHeight="14.4" x14ac:dyDescent="0.3"/>
  <cols>
    <col min="2" max="2" width="16.5546875" customWidth="1"/>
    <col min="3" max="3" width="17.21875" customWidth="1"/>
    <col min="4" max="4" width="19" customWidth="1"/>
    <col min="5" max="5" width="29.21875" bestFit="1" customWidth="1"/>
    <col min="6" max="6" width="12.5546875" bestFit="1" customWidth="1"/>
    <col min="7" max="7" width="17.21875" customWidth="1"/>
    <col min="8" max="9" width="17.44140625" customWidth="1"/>
  </cols>
  <sheetData>
    <row r="1" spans="1:9" ht="43.2" customHeight="1" x14ac:dyDescent="0.3"/>
    <row r="2" spans="1:9" ht="30" customHeight="1" x14ac:dyDescent="0.3">
      <c r="A2" s="38" t="s">
        <v>568</v>
      </c>
      <c r="B2" s="41" t="s">
        <v>570</v>
      </c>
      <c r="C2" s="42" t="s">
        <v>571</v>
      </c>
      <c r="D2" s="42" t="s">
        <v>569</v>
      </c>
      <c r="F2" s="38" t="s">
        <v>568</v>
      </c>
      <c r="G2" s="41" t="s">
        <v>572</v>
      </c>
      <c r="H2" s="41" t="s">
        <v>573</v>
      </c>
      <c r="I2" s="41" t="s">
        <v>574</v>
      </c>
    </row>
    <row r="3" spans="1:9" x14ac:dyDescent="0.3">
      <c r="A3" s="39" t="s">
        <v>35</v>
      </c>
      <c r="B3" s="40">
        <v>2700</v>
      </c>
      <c r="C3" s="40">
        <v>2895</v>
      </c>
      <c r="D3" s="40">
        <v>2539</v>
      </c>
      <c r="F3" s="39" t="s">
        <v>35</v>
      </c>
      <c r="G3" s="40">
        <v>340200</v>
      </c>
      <c r="H3" s="40">
        <v>297000</v>
      </c>
      <c r="I3" s="40">
        <v>391500</v>
      </c>
    </row>
    <row r="4" spans="1:9" x14ac:dyDescent="0.3">
      <c r="A4" s="39" t="s">
        <v>26</v>
      </c>
      <c r="B4" s="40">
        <v>5487</v>
      </c>
      <c r="C4" s="40">
        <v>5870</v>
      </c>
      <c r="D4" s="40">
        <v>5156</v>
      </c>
      <c r="F4" s="39" t="s">
        <v>26</v>
      </c>
      <c r="G4" s="40">
        <v>712800</v>
      </c>
      <c r="H4" s="40">
        <v>588600</v>
      </c>
      <c r="I4" s="40">
        <v>707400</v>
      </c>
    </row>
    <row r="5" spans="1:9" x14ac:dyDescent="0.3">
      <c r="A5" s="39" t="s">
        <v>31</v>
      </c>
      <c r="B5" s="40">
        <v>8074</v>
      </c>
      <c r="C5" s="40">
        <v>8645</v>
      </c>
      <c r="D5" s="40">
        <v>7591</v>
      </c>
      <c r="F5" s="39" t="s">
        <v>31</v>
      </c>
      <c r="G5" s="40">
        <v>980100</v>
      </c>
      <c r="H5" s="40">
        <v>818100</v>
      </c>
      <c r="I5" s="40">
        <v>1185300</v>
      </c>
    </row>
    <row r="6" spans="1:9" x14ac:dyDescent="0.3">
      <c r="A6" s="39" t="s">
        <v>567</v>
      </c>
      <c r="B6" s="40">
        <v>16261</v>
      </c>
      <c r="C6" s="40">
        <v>17410</v>
      </c>
      <c r="D6" s="40">
        <v>15286</v>
      </c>
      <c r="F6" s="39" t="s">
        <v>567</v>
      </c>
      <c r="G6" s="40">
        <v>2033100</v>
      </c>
      <c r="H6" s="40">
        <v>1703700</v>
      </c>
      <c r="I6" s="40">
        <v>2284200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Named Ranges</vt:lpstr>
      <vt:lpstr>Advance Charts</vt:lpstr>
      <vt:lpstr>Pivot Table</vt:lpstr>
      <vt:lpstr>Nationality</vt:lpstr>
      <vt:lpstr>Payment_Semester_1</vt:lpstr>
      <vt:lpstr>Payment_Semester_2</vt:lpstr>
      <vt:lpstr>Payment_Semester_3</vt:lpstr>
      <vt:lpstr>Purchased_books</vt:lpstr>
      <vt:lpstr>Student_number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Dubey</dc:creator>
  <cp:lastModifiedBy>Manas Dubey</cp:lastModifiedBy>
  <dcterms:created xsi:type="dcterms:W3CDTF">2021-05-05T21:27:20Z</dcterms:created>
  <dcterms:modified xsi:type="dcterms:W3CDTF">2021-05-06T09:04:26Z</dcterms:modified>
</cp:coreProperties>
</file>