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UHD\HEA 3312\Biostatistics\"/>
    </mc:Choice>
  </mc:AlternateContent>
  <xr:revisionPtr revIDLastSave="6" documentId="13_ncr:1_{1C28D982-6947-45CA-812A-44EB5A070296}" xr6:coauthVersionLast="47" xr6:coauthVersionMax="47" xr10:uidLastSave="{1E74CAAA-B998-4E1B-99C2-BC5303EB6179}"/>
  <bookViews>
    <workbookView xWindow="-22104" yWindow="936" windowWidth="21600" windowHeight="11832" firstSheet="7" xr2:uid="{9941B13F-6A2C-42B9-B1FE-C25203ECB6DE}"/>
  </bookViews>
  <sheets>
    <sheet name="Data1" sheetId="2" r:id="rId1"/>
    <sheet name="Data2" sheetId="3" r:id="rId2"/>
    <sheet name="Data3" sheetId="5" r:id="rId3"/>
    <sheet name="Data4" sheetId="7" r:id="rId4"/>
    <sheet name="Data5" sheetId="8" r:id="rId5"/>
    <sheet name="Data6" sheetId="9" r:id="rId6"/>
    <sheet name="Data7" sheetId="10" r:id="rId7"/>
    <sheet name="Data8" sheetId="11" r:id="rId8"/>
    <sheet name="Data9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8" l="1"/>
  <c r="B7" i="7"/>
  <c r="B6" i="7"/>
  <c r="B5" i="7"/>
  <c r="B4" i="7"/>
  <c r="B3" i="7"/>
  <c r="B2" i="7"/>
  <c r="B5" i="5"/>
  <c r="B4" i="5"/>
  <c r="B3" i="5"/>
  <c r="B7" i="5" s="1"/>
  <c r="B5" i="3"/>
  <c r="B4" i="3"/>
  <c r="B3" i="3"/>
  <c r="B7" i="3" s="1"/>
  <c r="B2" i="3"/>
  <c r="B6" i="5" l="1"/>
  <c r="B6" i="3"/>
  <c r="B6" i="2" l="1"/>
  <c r="B5" i="2"/>
  <c r="B4" i="2"/>
  <c r="B3" i="2"/>
  <c r="B8" i="2" l="1"/>
  <c r="B7" i="2"/>
</calcChain>
</file>

<file path=xl/sharedStrings.xml><?xml version="1.0" encoding="utf-8"?>
<sst xmlns="http://schemas.openxmlformats.org/spreadsheetml/2006/main" count="265" uniqueCount="67">
  <si>
    <t>n</t>
  </si>
  <si>
    <t>Sample mean</t>
  </si>
  <si>
    <t>Sample Std Dev.</t>
  </si>
  <si>
    <t>Median</t>
  </si>
  <si>
    <t>Q1</t>
  </si>
  <si>
    <t>Q3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</si>
  <si>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</si>
  <si>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</si>
  <si>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</si>
  <si>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</si>
  <si>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</si>
  <si>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</si>
  <si>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</si>
  <si>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</si>
  <si>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</si>
  <si>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</si>
  <si>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</si>
  <si>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</si>
  <si>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</si>
  <si>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</si>
  <si>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</si>
  <si>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</si>
  <si>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</si>
  <si>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</si>
  <si>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Sample Mean</t>
  </si>
  <si>
    <t>Std Dev</t>
  </si>
  <si>
    <t>Back</t>
  </si>
  <si>
    <t>Side</t>
  </si>
  <si>
    <t>Sitting</t>
  </si>
  <si>
    <t>Standing</t>
  </si>
  <si>
    <t>Anova: Single Factor</t>
  </si>
  <si>
    <t>Groups</t>
  </si>
  <si>
    <t>Between Groups</t>
  </si>
  <si>
    <t>Within Groups</t>
  </si>
  <si>
    <t>Null Hypothesis Rejected</t>
  </si>
  <si>
    <t>Baseline</t>
  </si>
  <si>
    <t>4weeks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</si>
  <si>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</si>
  <si>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</si>
  <si>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</si>
  <si>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</si>
  <si>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</si>
  <si>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</si>
  <si>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</si>
  <si>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</si>
  <si>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</si>
  <si>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</si>
  <si>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Null Hypothesis Not Rejected</t>
  </si>
  <si>
    <t>Within 5 miles</t>
  </si>
  <si>
    <t>5-24.9 miles</t>
  </si>
  <si>
    <t>25-49.9 miles</t>
  </si>
  <si>
    <t>50 miles or more</t>
  </si>
  <si>
    <t>We reject the null hypothesis since the p-value is smaller than the significance level.</t>
  </si>
  <si>
    <t>Conclusion: Children who are exposed to endotoxins based on how close they live to active farms have significantly different endotoxin levels.</t>
  </si>
  <si>
    <t>The F test statistic has a value of 3.694.</t>
  </si>
  <si>
    <t>We reject the null hypothesis because the p-value is 0.043, which is less than the significance criterion of 0.05.</t>
  </si>
  <si>
    <t>%_D_7_0.0</t>
  </si>
  <si>
    <t>%_D_7_0.5</t>
  </si>
  <si>
    <t>%_D_7_1.0</t>
  </si>
  <si>
    <t>%_D_7_10.0</t>
  </si>
  <si>
    <t>Red Radish</t>
  </si>
  <si>
    <t>Red Wheat</t>
  </si>
  <si>
    <t>Sorghum</t>
  </si>
  <si>
    <t>Anova: Two-Factor With Replication</t>
  </si>
  <si>
    <t>Sample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</si>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</sst>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F84C-9C76-4BDF-B78F-6EB29E55DE51}">
  <dimension ref="A1:K27"/>
  <sheetViews>
    <sheetView tabSelected="1" workbookViewId="0">
      <selection activeCell="G9" sqref="G9"/>
    </sheetView>
  </sheetViews>
  <sheetFormatPr defaultRowHeight="15"/>
  <cols>
    <col min="1" max="1" width="18.7109375" bestFit="1" customWidth="1"/>
    <col min="2" max="2" width="7.5703125" bestFit="1" customWidth="1"/>
    <col min="3" max="3" width="12.42578125" bestFit="1" customWidth="1"/>
    <col min="4" max="4" width="12" bestFit="1" customWidth="1"/>
    <col min="5" max="5" width="11" bestFit="1" customWidth="1"/>
    <col min="6" max="6" width="10.28515625" customWidth="1"/>
    <col min="7" max="7" width="8.7109375" customWidth="1"/>
    <col min="8" max="8" width="10.140625" customWidth="1"/>
    <col min="9" max="9" width="8.5703125" customWidth="1"/>
  </cols>
  <sheetData>
    <row r="1" spans="1:11">
      <c r="C1" s="1">
        <v>185</v>
      </c>
      <c r="D1" s="1">
        <v>225</v>
      </c>
      <c r="E1" s="1">
        <v>240</v>
      </c>
      <c r="F1" s="1">
        <v>196</v>
      </c>
      <c r="G1" s="1">
        <v>175</v>
      </c>
      <c r="H1" s="1">
        <v>180</v>
      </c>
      <c r="I1" s="1">
        <v>194</v>
      </c>
      <c r="J1" s="1">
        <v>147</v>
      </c>
      <c r="K1" s="1">
        <v>223</v>
      </c>
    </row>
    <row r="3" spans="1:11">
      <c r="A3" t="s">
        <v>0</v>
      </c>
      <c r="B3">
        <f>9</f>
        <v>9</v>
      </c>
    </row>
    <row r="4" spans="1:11">
      <c r="A4" t="s">
        <v>1</v>
      </c>
      <c r="B4" s="2">
        <f>AVERAGE(C1:K1)</f>
        <v>196.11111111111111</v>
      </c>
    </row>
    <row r="5" spans="1:11">
      <c r="A5" t="s">
        <v>2</v>
      </c>
      <c r="B5">
        <f>_xlfn.STDEV.S(C1:K1)</f>
        <v>29.00191564554158</v>
      </c>
    </row>
    <row r="6" spans="1:11">
      <c r="A6" t="s">
        <v>3</v>
      </c>
      <c r="B6">
        <f>MEDIAN(C1:K1)</f>
        <v>194</v>
      </c>
    </row>
    <row r="7" spans="1:11">
      <c r="A7" t="s">
        <v>4</v>
      </c>
      <c r="B7">
        <f>QUARTILE(B4:B6,1)</f>
        <v>111.5009578227708</v>
      </c>
    </row>
    <row r="8" spans="1:11">
      <c r="A8" t="s">
        <v>5</v>
      </c>
      <c r="B8">
        <f>QUARTILE(B4:B6,3)</f>
        <v>195.05555555555554</v>
      </c>
    </row>
    <row r="10" spans="1:11">
      <c r="A10" t="s">
        <v>6</v>
      </c>
    </row>
    <row r="11" spans="1:11" ht="15.75" thickBot="1"/>
    <row r="12" spans="1:11">
      <c r="A12" s="4" t="s">
        <v>7</v>
      </c>
      <c r="B12" s="4" t="s">
        <v>8</v>
      </c>
      <c r="C12" s="4" t="s">
        <v>9</v>
      </c>
      <c r="D12" s="4" t="s">
        <v>10</v>
      </c>
      <c r="E12" s="4" t="s">
        <v>11</v>
      </c>
    </row>
    <row r="13" spans="1:11">
      <c r="A13" t="s">
        <v>2</v>
      </c>
      <c r="B13">
        <v>1</v>
      </c>
      <c r="C13">
        <v>29.00191564554158</v>
      </c>
      <c r="D13">
        <v>29.00191564554158</v>
      </c>
      <c r="E13" t="e">
        <v>#DIV/0!</v>
      </c>
    </row>
    <row r="14" spans="1:11">
      <c r="A14" t="s">
        <v>3</v>
      </c>
      <c r="B14">
        <v>1</v>
      </c>
      <c r="C14">
        <v>194</v>
      </c>
      <c r="D14">
        <v>194</v>
      </c>
      <c r="E14" t="e">
        <v>#DIV/0!</v>
      </c>
    </row>
    <row r="15" spans="1:11">
      <c r="A15" t="s">
        <v>4</v>
      </c>
      <c r="B15">
        <v>1</v>
      </c>
      <c r="C15">
        <v>111.5009578227708</v>
      </c>
      <c r="D15">
        <v>111.5009578227708</v>
      </c>
      <c r="E15" t="e">
        <v>#DIV/0!</v>
      </c>
    </row>
    <row r="16" spans="1:11">
      <c r="A16" t="s">
        <v>5</v>
      </c>
      <c r="B16">
        <v>1</v>
      </c>
      <c r="C16">
        <v>195.05555555555554</v>
      </c>
      <c r="D16">
        <v>195.05555555555554</v>
      </c>
      <c r="E16" t="e">
        <v>#DIV/0!</v>
      </c>
    </row>
    <row r="18" spans="1:7" ht="15.75" thickBot="1">
      <c r="A18" s="3">
        <v>196.11111111111111</v>
      </c>
      <c r="B18" s="3">
        <v>4</v>
      </c>
      <c r="C18" s="3">
        <v>529.55842902386792</v>
      </c>
      <c r="D18" s="3">
        <v>132.38960725596698</v>
      </c>
      <c r="E18" s="3">
        <v>6282.7373406786937</v>
      </c>
    </row>
    <row r="21" spans="1:7" ht="15.75" thickBot="1">
      <c r="A21" t="s">
        <v>12</v>
      </c>
    </row>
    <row r="22" spans="1:7">
      <c r="A22" s="4" t="s">
        <v>13</v>
      </c>
      <c r="B22" s="4" t="s">
        <v>14</v>
      </c>
      <c r="C22" s="4" t="s">
        <v>15</v>
      </c>
      <c r="D22" s="4" t="s">
        <v>16</v>
      </c>
      <c r="E22" s="4" t="s">
        <v>17</v>
      </c>
      <c r="F22" s="4" t="s">
        <v>18</v>
      </c>
      <c r="G22" s="4" t="s">
        <v>19</v>
      </c>
    </row>
    <row r="23" spans="1:7">
      <c r="A23" t="s">
        <v>20</v>
      </c>
      <c r="B23">
        <v>18848.212022036099</v>
      </c>
      <c r="C23">
        <v>3</v>
      </c>
      <c r="D23">
        <v>6282.7373406787001</v>
      </c>
      <c r="E23">
        <v>65535</v>
      </c>
      <c r="F23" t="e">
        <v>#NUM!</v>
      </c>
      <c r="G23" t="e">
        <v>#NUM!</v>
      </c>
    </row>
    <row r="24" spans="1:7">
      <c r="A24" t="s">
        <v>21</v>
      </c>
      <c r="B24">
        <v>0</v>
      </c>
      <c r="C24">
        <v>0</v>
      </c>
      <c r="D24">
        <v>65535</v>
      </c>
      <c r="E24">
        <v>65535</v>
      </c>
      <c r="F24" t="e">
        <v>#NUM!</v>
      </c>
      <c r="G24" t="e">
        <v>#NUM!</v>
      </c>
    </row>
    <row r="25" spans="1:7">
      <c r="A25" t="s">
        <v>22</v>
      </c>
      <c r="B25">
        <v>0</v>
      </c>
      <c r="C25">
        <v>0</v>
      </c>
      <c r="D25">
        <v>65535</v>
      </c>
    </row>
    <row r="27" spans="1:7" ht="15.75" thickBot="1">
      <c r="A27" s="3" t="s">
        <v>23</v>
      </c>
      <c r="B27" s="3">
        <v>18848.212022036099</v>
      </c>
      <c r="C27" s="3">
        <v>3</v>
      </c>
      <c r="D27" s="3"/>
      <c r="E27" s="3"/>
      <c r="F27" s="3"/>
      <c r="G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6151-2DFB-4C11-9EC9-A0319EC4015C}">
  <dimension ref="A1:J26"/>
  <sheetViews>
    <sheetView workbookViewId="0">
      <selection activeCell="A9" sqref="A9:G26"/>
    </sheetView>
  </sheetViews>
  <sheetFormatPr defaultRowHeight="15"/>
  <cols>
    <col min="1" max="1" width="12.85546875" bestFit="1" customWidth="1"/>
  </cols>
  <sheetData>
    <row r="1" spans="1:10">
      <c r="C1">
        <v>3</v>
      </c>
      <c r="D1">
        <v>4</v>
      </c>
      <c r="E1">
        <v>6</v>
      </c>
      <c r="F1">
        <v>8</v>
      </c>
      <c r="G1">
        <v>2</v>
      </c>
      <c r="H1">
        <v>1</v>
      </c>
      <c r="I1">
        <v>0</v>
      </c>
      <c r="J1">
        <v>2</v>
      </c>
    </row>
    <row r="2" spans="1:10">
      <c r="A2" t="s">
        <v>0</v>
      </c>
      <c r="B2">
        <f>8</f>
        <v>8</v>
      </c>
    </row>
    <row r="3" spans="1:10">
      <c r="A3" t="s">
        <v>24</v>
      </c>
      <c r="B3">
        <f>AVERAGE(C1:J1)</f>
        <v>3.25</v>
      </c>
    </row>
    <row r="4" spans="1:10">
      <c r="A4" t="s">
        <v>25</v>
      </c>
      <c r="B4">
        <f>_xlfn.STDEV.S(C1:J1)</f>
        <v>2.6592157812837551</v>
      </c>
    </row>
    <row r="5" spans="1:10">
      <c r="A5" t="s">
        <v>3</v>
      </c>
      <c r="B5">
        <f>MEDIAN(C1:J1)</f>
        <v>2.5</v>
      </c>
    </row>
    <row r="6" spans="1:10">
      <c r="A6" t="s">
        <v>4</v>
      </c>
      <c r="B6">
        <f>QUARTILE(B3:B5,1)</f>
        <v>2.5796078906418778</v>
      </c>
    </row>
    <row r="7" spans="1:10">
      <c r="A7" t="s">
        <v>5</v>
      </c>
      <c r="B7">
        <f>QUARTILE(B3:B5,3)</f>
        <v>2.9546078906418778</v>
      </c>
    </row>
    <row r="9" spans="1:10">
      <c r="A9" t="s">
        <v>6</v>
      </c>
    </row>
    <row r="10" spans="1:10" ht="15.75" thickBot="1"/>
    <row r="11" spans="1:10">
      <c r="A11" s="4" t="s">
        <v>7</v>
      </c>
      <c r="B11" s="4" t="s">
        <v>8</v>
      </c>
      <c r="C11" s="4" t="s">
        <v>9</v>
      </c>
      <c r="D11" s="4" t="s">
        <v>10</v>
      </c>
      <c r="E11" s="4" t="s">
        <v>11</v>
      </c>
    </row>
    <row r="12" spans="1:10">
      <c r="A12" t="s">
        <v>25</v>
      </c>
      <c r="B12">
        <v>1</v>
      </c>
      <c r="C12">
        <v>2.6592157812837551</v>
      </c>
      <c r="D12">
        <v>2.6592157812837551</v>
      </c>
      <c r="E12" t="e">
        <v>#DIV/0!</v>
      </c>
    </row>
    <row r="13" spans="1:10">
      <c r="A13" t="s">
        <v>3</v>
      </c>
      <c r="B13">
        <v>1</v>
      </c>
      <c r="C13">
        <v>2.5</v>
      </c>
      <c r="D13">
        <v>2.5</v>
      </c>
      <c r="E13" t="e">
        <v>#DIV/0!</v>
      </c>
    </row>
    <row r="14" spans="1:10">
      <c r="A14" t="s">
        <v>4</v>
      </c>
      <c r="B14">
        <v>1</v>
      </c>
      <c r="C14">
        <v>2.5796078906418778</v>
      </c>
      <c r="D14">
        <v>2.5796078906418778</v>
      </c>
      <c r="E14" t="e">
        <v>#DIV/0!</v>
      </c>
    </row>
    <row r="15" spans="1:10">
      <c r="A15" t="s">
        <v>5</v>
      </c>
      <c r="B15">
        <v>1</v>
      </c>
      <c r="C15">
        <v>2.9546078906418778</v>
      </c>
      <c r="D15">
        <v>2.9546078906418778</v>
      </c>
      <c r="E15" t="e">
        <v>#DIV/0!</v>
      </c>
    </row>
    <row r="17" spans="1:7" ht="15.75" thickBot="1">
      <c r="A17" s="3">
        <v>3.25</v>
      </c>
      <c r="B17" s="3">
        <v>4</v>
      </c>
      <c r="C17" s="3">
        <v>10.693431562567511</v>
      </c>
      <c r="D17" s="3">
        <v>2.6733578906418778</v>
      </c>
      <c r="E17" s="3">
        <v>3.9381194168299452E-2</v>
      </c>
    </row>
    <row r="20" spans="1:7" ht="15.75" thickBot="1">
      <c r="A20" t="s">
        <v>12</v>
      </c>
    </row>
    <row r="21" spans="1:7">
      <c r="A21" s="4" t="s">
        <v>13</v>
      </c>
      <c r="B21" s="4" t="s">
        <v>14</v>
      </c>
      <c r="C21" s="4" t="s">
        <v>15</v>
      </c>
      <c r="D21" s="4" t="s">
        <v>16</v>
      </c>
      <c r="E21" s="4" t="s">
        <v>17</v>
      </c>
      <c r="F21" s="4" t="s">
        <v>18</v>
      </c>
      <c r="G21" s="4" t="s">
        <v>19</v>
      </c>
    </row>
    <row r="22" spans="1:7">
      <c r="A22" t="s">
        <v>20</v>
      </c>
      <c r="B22">
        <v>0.11814358250489836</v>
      </c>
      <c r="C22">
        <v>3</v>
      </c>
      <c r="D22">
        <v>3.9381194168299452E-2</v>
      </c>
      <c r="E22">
        <v>65535</v>
      </c>
      <c r="F22" t="e">
        <v>#NUM!</v>
      </c>
      <c r="G22" t="e">
        <v>#NUM!</v>
      </c>
    </row>
    <row r="23" spans="1:7">
      <c r="A23" t="s">
        <v>21</v>
      </c>
      <c r="B23">
        <v>0</v>
      </c>
      <c r="C23">
        <v>0</v>
      </c>
      <c r="D23">
        <v>65535</v>
      </c>
      <c r="E23">
        <v>65535</v>
      </c>
      <c r="F23" t="e">
        <v>#NUM!</v>
      </c>
      <c r="G23" t="e">
        <v>#NUM!</v>
      </c>
    </row>
    <row r="24" spans="1:7">
      <c r="A24" t="s">
        <v>22</v>
      </c>
      <c r="B24">
        <v>0</v>
      </c>
      <c r="C24">
        <v>0</v>
      </c>
      <c r="D24">
        <v>65535</v>
      </c>
    </row>
    <row r="26" spans="1:7" ht="15.75" thickBot="1">
      <c r="A26" s="3" t="s">
        <v>23</v>
      </c>
      <c r="B26" s="3">
        <v>0.11814358250489836</v>
      </c>
      <c r="C26" s="3">
        <v>3</v>
      </c>
      <c r="D26" s="3"/>
      <c r="E26" s="3"/>
      <c r="F26" s="3"/>
      <c r="G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03D7-3D8B-4091-85C1-FB98E667A42A}">
  <dimension ref="A1:Q26"/>
  <sheetViews>
    <sheetView workbookViewId="0">
      <selection activeCell="A9" sqref="A9:G26"/>
    </sheetView>
  </sheetViews>
  <sheetFormatPr defaultRowHeight="15"/>
  <cols>
    <col min="1" max="1" width="13.140625" bestFit="1" customWidth="1"/>
  </cols>
  <sheetData>
    <row r="1" spans="1:17">
      <c r="C1">
        <v>120</v>
      </c>
      <c r="D1">
        <v>112</v>
      </c>
      <c r="E1">
        <v>138</v>
      </c>
      <c r="F1">
        <v>145</v>
      </c>
      <c r="G1">
        <v>135</v>
      </c>
      <c r="H1">
        <v>150</v>
      </c>
      <c r="I1">
        <v>145</v>
      </c>
      <c r="J1">
        <v>163</v>
      </c>
      <c r="K1">
        <v>148</v>
      </c>
      <c r="L1">
        <v>128</v>
      </c>
      <c r="M1">
        <v>143</v>
      </c>
      <c r="N1">
        <v>156</v>
      </c>
      <c r="O1">
        <v>160</v>
      </c>
      <c r="P1">
        <v>142</v>
      </c>
      <c r="Q1">
        <v>150</v>
      </c>
    </row>
    <row r="2" spans="1:17">
      <c r="A2" t="s">
        <v>0</v>
      </c>
      <c r="B2">
        <v>15</v>
      </c>
    </row>
    <row r="3" spans="1:17">
      <c r="A3" t="s">
        <v>24</v>
      </c>
      <c r="B3">
        <f>AVERAGE(C1:Q1)</f>
        <v>142.33333333333334</v>
      </c>
    </row>
    <row r="4" spans="1:17">
      <c r="A4" t="s">
        <v>25</v>
      </c>
      <c r="B4">
        <f>_xlfn.STDEV.S(C1:Q1)</f>
        <v>14.110111200668763</v>
      </c>
    </row>
    <row r="5" spans="1:17">
      <c r="A5" t="s">
        <v>3</v>
      </c>
      <c r="B5">
        <f>MEDIAN(C1:Q1)</f>
        <v>145</v>
      </c>
    </row>
    <row r="6" spans="1:17">
      <c r="A6" t="s">
        <v>4</v>
      </c>
      <c r="B6">
        <f>QUARTILE(B3:B5,1)</f>
        <v>78.221722267001056</v>
      </c>
    </row>
    <row r="7" spans="1:17">
      <c r="A7" t="s">
        <v>5</v>
      </c>
      <c r="B7">
        <f>QUARTILE(B3:B5,3)</f>
        <v>143.66666666666669</v>
      </c>
    </row>
    <row r="9" spans="1:17">
      <c r="A9" t="s">
        <v>6</v>
      </c>
    </row>
    <row r="10" spans="1:17" ht="15.75" thickBot="1"/>
    <row r="11" spans="1:17">
      <c r="A11" s="4" t="s">
        <v>7</v>
      </c>
      <c r="B11" s="4" t="s">
        <v>8</v>
      </c>
      <c r="C11" s="4" t="s">
        <v>9</v>
      </c>
      <c r="D11" s="4" t="s">
        <v>10</v>
      </c>
      <c r="E11" s="4" t="s">
        <v>11</v>
      </c>
    </row>
    <row r="12" spans="1:17">
      <c r="A12" t="s">
        <v>25</v>
      </c>
      <c r="B12">
        <v>1</v>
      </c>
      <c r="C12">
        <v>14.110111200668763</v>
      </c>
      <c r="D12">
        <v>14.110111200668763</v>
      </c>
      <c r="E12" t="e">
        <v>#DIV/0!</v>
      </c>
    </row>
    <row r="13" spans="1:17">
      <c r="A13" t="s">
        <v>3</v>
      </c>
      <c r="B13">
        <v>1</v>
      </c>
      <c r="C13">
        <v>145</v>
      </c>
      <c r="D13">
        <v>145</v>
      </c>
      <c r="E13" t="e">
        <v>#DIV/0!</v>
      </c>
    </row>
    <row r="14" spans="1:17">
      <c r="A14" t="s">
        <v>4</v>
      </c>
      <c r="B14">
        <v>1</v>
      </c>
      <c r="C14">
        <v>78.221722267001056</v>
      </c>
      <c r="D14">
        <v>78.221722267001056</v>
      </c>
      <c r="E14" t="e">
        <v>#DIV/0!</v>
      </c>
    </row>
    <row r="15" spans="1:17">
      <c r="A15" t="s">
        <v>5</v>
      </c>
      <c r="B15">
        <v>1</v>
      </c>
      <c r="C15">
        <v>143.66666666666669</v>
      </c>
      <c r="D15">
        <v>143.66666666666669</v>
      </c>
      <c r="E15" t="e">
        <v>#DIV/0!</v>
      </c>
    </row>
    <row r="17" spans="1:7" ht="15.75" thickBot="1">
      <c r="A17" s="3">
        <v>142.33333333333334</v>
      </c>
      <c r="B17" s="3">
        <v>4</v>
      </c>
      <c r="C17" s="3">
        <v>380.9985001343365</v>
      </c>
      <c r="D17" s="3">
        <v>95.249625033584124</v>
      </c>
      <c r="E17" s="3">
        <v>3897.6266358229018</v>
      </c>
    </row>
    <row r="20" spans="1:7" ht="15.75" thickBot="1">
      <c r="A20" t="s">
        <v>12</v>
      </c>
    </row>
    <row r="21" spans="1:7">
      <c r="A21" s="4" t="s">
        <v>13</v>
      </c>
      <c r="B21" s="4" t="s">
        <v>14</v>
      </c>
      <c r="C21" s="4" t="s">
        <v>15</v>
      </c>
      <c r="D21" s="4" t="s">
        <v>16</v>
      </c>
      <c r="E21" s="4" t="s">
        <v>17</v>
      </c>
      <c r="F21" s="4" t="s">
        <v>18</v>
      </c>
      <c r="G21" s="4" t="s">
        <v>19</v>
      </c>
    </row>
    <row r="22" spans="1:7">
      <c r="A22" t="s">
        <v>20</v>
      </c>
      <c r="B22">
        <v>11692.879907468699</v>
      </c>
      <c r="C22">
        <v>3</v>
      </c>
      <c r="D22">
        <v>3897.6266358229</v>
      </c>
      <c r="E22">
        <v>65535</v>
      </c>
      <c r="F22" t="e">
        <v>#NUM!</v>
      </c>
      <c r="G22" t="e">
        <v>#NUM!</v>
      </c>
    </row>
    <row r="23" spans="1:7">
      <c r="A23" t="s">
        <v>21</v>
      </c>
      <c r="B23">
        <v>0</v>
      </c>
      <c r="C23">
        <v>0</v>
      </c>
      <c r="D23">
        <v>65535</v>
      </c>
      <c r="E23">
        <v>65535</v>
      </c>
      <c r="F23" t="e">
        <v>#NUM!</v>
      </c>
      <c r="G23" t="e">
        <v>#NUM!</v>
      </c>
    </row>
    <row r="24" spans="1:7">
      <c r="A24" t="s">
        <v>22</v>
      </c>
      <c r="B24">
        <v>0</v>
      </c>
      <c r="C24">
        <v>0</v>
      </c>
      <c r="D24">
        <v>65535</v>
      </c>
    </row>
    <row r="26" spans="1:7" ht="15.75" thickBot="1">
      <c r="A26" s="3" t="s">
        <v>23</v>
      </c>
      <c r="B26" s="3">
        <v>11692.879907468699</v>
      </c>
      <c r="C26" s="3">
        <v>3</v>
      </c>
      <c r="D26" s="3"/>
      <c r="E26" s="3"/>
      <c r="F26" s="3"/>
      <c r="G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4AE4-796D-4225-9859-478E9F8C3687}">
  <dimension ref="A1:L26"/>
  <sheetViews>
    <sheetView topLeftCell="A4" workbookViewId="0">
      <selection activeCell="J13" sqref="J13"/>
    </sheetView>
  </sheetViews>
  <sheetFormatPr defaultRowHeight="15"/>
  <cols>
    <col min="1" max="1" width="13.140625" bestFit="1" customWidth="1"/>
  </cols>
  <sheetData>
    <row r="1" spans="1:12">
      <c r="C1">
        <v>28</v>
      </c>
      <c r="D1">
        <v>30</v>
      </c>
      <c r="E1">
        <v>41</v>
      </c>
      <c r="F1">
        <v>48</v>
      </c>
      <c r="G1">
        <v>29</v>
      </c>
      <c r="H1">
        <v>48</v>
      </c>
      <c r="I1">
        <v>62</v>
      </c>
      <c r="J1">
        <v>49</v>
      </c>
      <c r="K1">
        <v>51</v>
      </c>
      <c r="L1">
        <v>39</v>
      </c>
    </row>
    <row r="2" spans="1:12">
      <c r="A2" t="s">
        <v>0</v>
      </c>
      <c r="B2">
        <f>10</f>
        <v>10</v>
      </c>
    </row>
    <row r="3" spans="1:12">
      <c r="A3" t="s">
        <v>24</v>
      </c>
      <c r="B3">
        <f>AVERAGE(C1:L1)</f>
        <v>42.5</v>
      </c>
    </row>
    <row r="4" spans="1:12">
      <c r="A4" t="s">
        <v>25</v>
      </c>
      <c r="B4">
        <f>_xlfn.STDEV.S(C1:L1)</f>
        <v>11.147994338793762</v>
      </c>
    </row>
    <row r="5" spans="1:12">
      <c r="A5" t="s">
        <v>3</v>
      </c>
      <c r="B5">
        <f>MEDIAN(C1:L1)</f>
        <v>44.5</v>
      </c>
    </row>
    <row r="6" spans="1:12">
      <c r="A6" t="s">
        <v>4</v>
      </c>
      <c r="B6">
        <f>QUARTILE(B3:B5,1)</f>
        <v>26.823997169396883</v>
      </c>
    </row>
    <row r="7" spans="1:12">
      <c r="A7" t="s">
        <v>5</v>
      </c>
      <c r="B7">
        <f>QUARTILE(B3:B5,3)</f>
        <v>43.5</v>
      </c>
    </row>
    <row r="9" spans="1:12">
      <c r="A9" t="s">
        <v>6</v>
      </c>
    </row>
    <row r="10" spans="1:12" ht="15.75" thickBot="1"/>
    <row r="11" spans="1:12">
      <c r="A11" s="4" t="s">
        <v>7</v>
      </c>
      <c r="B11" s="4" t="s">
        <v>8</v>
      </c>
      <c r="C11" s="4" t="s">
        <v>9</v>
      </c>
      <c r="D11" s="4" t="s">
        <v>10</v>
      </c>
      <c r="E11" s="4" t="s">
        <v>11</v>
      </c>
    </row>
    <row r="12" spans="1:12">
      <c r="A12" t="s">
        <v>25</v>
      </c>
      <c r="B12">
        <v>1</v>
      </c>
      <c r="C12">
        <v>11.147994338793762</v>
      </c>
      <c r="D12">
        <v>11.147994338793762</v>
      </c>
      <c r="E12" t="e">
        <v>#DIV/0!</v>
      </c>
    </row>
    <row r="13" spans="1:12">
      <c r="A13" t="s">
        <v>3</v>
      </c>
      <c r="B13">
        <v>1</v>
      </c>
      <c r="C13">
        <v>44.5</v>
      </c>
      <c r="D13">
        <v>44.5</v>
      </c>
      <c r="E13" t="e">
        <v>#DIV/0!</v>
      </c>
    </row>
    <row r="14" spans="1:12">
      <c r="A14" t="s">
        <v>4</v>
      </c>
      <c r="B14">
        <v>1</v>
      </c>
      <c r="C14">
        <v>26.823997169396883</v>
      </c>
      <c r="D14">
        <v>26.823997169396883</v>
      </c>
      <c r="E14" t="e">
        <v>#DIV/0!</v>
      </c>
    </row>
    <row r="15" spans="1:12">
      <c r="A15" t="s">
        <v>5</v>
      </c>
      <c r="B15">
        <v>1</v>
      </c>
      <c r="C15">
        <v>43.5</v>
      </c>
      <c r="D15">
        <v>43.5</v>
      </c>
      <c r="E15" t="e">
        <v>#DIV/0!</v>
      </c>
    </row>
    <row r="17" spans="1:7" ht="15.75" thickBot="1">
      <c r="A17" s="3">
        <v>42.5</v>
      </c>
      <c r="B17" s="3">
        <v>4</v>
      </c>
      <c r="C17" s="3">
        <v>125.97199150819065</v>
      </c>
      <c r="D17" s="3">
        <v>31.492997877047664</v>
      </c>
      <c r="E17" s="3">
        <v>249.68964692889176</v>
      </c>
    </row>
    <row r="20" spans="1:7" ht="15.75" thickBot="1">
      <c r="A20" t="s">
        <v>12</v>
      </c>
    </row>
    <row r="21" spans="1:7">
      <c r="A21" s="4" t="s">
        <v>13</v>
      </c>
      <c r="B21" s="4" t="s">
        <v>14</v>
      </c>
      <c r="C21" s="4" t="s">
        <v>15</v>
      </c>
      <c r="D21" s="4" t="s">
        <v>16</v>
      </c>
      <c r="E21" s="4" t="s">
        <v>17</v>
      </c>
      <c r="F21" s="4" t="s">
        <v>18</v>
      </c>
      <c r="G21" s="4" t="s">
        <v>19</v>
      </c>
    </row>
    <row r="22" spans="1:7">
      <c r="A22" t="s">
        <v>20</v>
      </c>
      <c r="B22">
        <v>749.06894078667585</v>
      </c>
      <c r="C22">
        <v>3</v>
      </c>
      <c r="D22">
        <v>249.68964692889196</v>
      </c>
      <c r="E22">
        <v>65535</v>
      </c>
      <c r="F22" t="e">
        <v>#NUM!</v>
      </c>
      <c r="G22" t="e">
        <v>#NUM!</v>
      </c>
    </row>
    <row r="23" spans="1:7">
      <c r="A23" t="s">
        <v>21</v>
      </c>
      <c r="B23">
        <v>0</v>
      </c>
      <c r="C23">
        <v>0</v>
      </c>
      <c r="D23">
        <v>65535</v>
      </c>
      <c r="E23">
        <v>65535</v>
      </c>
      <c r="F23" t="e">
        <v>#NUM!</v>
      </c>
      <c r="G23" t="e">
        <v>#NUM!</v>
      </c>
    </row>
    <row r="24" spans="1:7">
      <c r="A24" t="s">
        <v>22</v>
      </c>
      <c r="B24">
        <v>0</v>
      </c>
      <c r="C24">
        <v>0</v>
      </c>
      <c r="D24">
        <v>65535</v>
      </c>
    </row>
    <row r="26" spans="1:7" ht="15.75" thickBot="1">
      <c r="A26" s="3" t="s">
        <v>23</v>
      </c>
      <c r="B26" s="3">
        <v>749.06894078667585</v>
      </c>
      <c r="C26" s="3">
        <v>3</v>
      </c>
      <c r="D26" s="3"/>
      <c r="E26" s="3"/>
      <c r="F26" s="3"/>
      <c r="G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32CC-D8DF-471B-A56E-C3F8612F80D5}">
  <dimension ref="A1:G27"/>
  <sheetViews>
    <sheetView topLeftCell="A12" workbookViewId="0">
      <selection activeCell="C32" sqref="C32"/>
    </sheetView>
  </sheetViews>
  <sheetFormatPr defaultRowHeight="15"/>
  <cols>
    <col min="2" max="2" width="12.7109375" customWidth="1"/>
  </cols>
  <sheetData>
    <row r="1" spans="1:5">
      <c r="A1" s="5" t="s">
        <v>26</v>
      </c>
      <c r="B1" s="5" t="s">
        <v>27</v>
      </c>
      <c r="C1" s="5" t="s">
        <v>28</v>
      </c>
      <c r="D1" s="5" t="s">
        <v>29</v>
      </c>
    </row>
    <row r="2" spans="1:5">
      <c r="A2" s="5">
        <v>140</v>
      </c>
      <c r="B2" s="5">
        <v>141</v>
      </c>
      <c r="C2" s="5">
        <v>144</v>
      </c>
      <c r="D2" s="5">
        <v>147</v>
      </c>
    </row>
    <row r="3" spans="1:5">
      <c r="A3" s="5">
        <v>144</v>
      </c>
      <c r="B3" s="5">
        <v>143</v>
      </c>
      <c r="C3" s="5">
        <v>145</v>
      </c>
      <c r="D3" s="5">
        <v>145</v>
      </c>
    </row>
    <row r="4" spans="1:5">
      <c r="A4" s="5">
        <v>146</v>
      </c>
      <c r="B4" s="5">
        <v>145</v>
      </c>
      <c r="C4" s="5">
        <v>147</v>
      </c>
      <c r="D4" s="5">
        <v>146</v>
      </c>
    </row>
    <row r="5" spans="1:5">
      <c r="A5" s="5">
        <v>141</v>
      </c>
      <c r="B5" s="5">
        <v>144</v>
      </c>
      <c r="C5" s="5">
        <v>148</v>
      </c>
      <c r="D5" s="5">
        <v>149</v>
      </c>
    </row>
    <row r="6" spans="1:5">
      <c r="A6" s="5">
        <v>139</v>
      </c>
      <c r="B6" s="5">
        <v>136</v>
      </c>
      <c r="C6" s="5">
        <v>144</v>
      </c>
      <c r="D6" s="5">
        <v>145</v>
      </c>
    </row>
    <row r="9" spans="1:5">
      <c r="A9" t="s">
        <v>30</v>
      </c>
    </row>
    <row r="11" spans="1:5" ht="15.75" thickBot="1">
      <c r="A11" t="s">
        <v>7</v>
      </c>
    </row>
    <row r="12" spans="1:5">
      <c r="A12" s="4" t="s">
        <v>31</v>
      </c>
      <c r="B12" s="4" t="s">
        <v>8</v>
      </c>
      <c r="C12" s="4" t="s">
        <v>9</v>
      </c>
      <c r="D12" s="4" t="s">
        <v>10</v>
      </c>
      <c r="E12" s="4" t="s">
        <v>11</v>
      </c>
    </row>
    <row r="13" spans="1:5">
      <c r="A13" t="s">
        <v>26</v>
      </c>
      <c r="B13">
        <v>5</v>
      </c>
      <c r="C13">
        <v>710</v>
      </c>
      <c r="D13">
        <v>142</v>
      </c>
      <c r="E13">
        <v>8.5</v>
      </c>
    </row>
    <row r="14" spans="1:5">
      <c r="A14" t="s">
        <v>27</v>
      </c>
      <c r="B14">
        <v>5</v>
      </c>
      <c r="C14">
        <v>709</v>
      </c>
      <c r="D14">
        <v>141.80000000000001</v>
      </c>
      <c r="E14">
        <v>12.7</v>
      </c>
    </row>
    <row r="15" spans="1:5">
      <c r="A15" t="s">
        <v>28</v>
      </c>
      <c r="B15">
        <v>5</v>
      </c>
      <c r="C15">
        <v>728</v>
      </c>
      <c r="D15">
        <v>145.6</v>
      </c>
      <c r="E15">
        <v>3.3</v>
      </c>
    </row>
    <row r="16" spans="1:5" ht="15.75" thickBot="1">
      <c r="A16" s="3" t="s">
        <v>29</v>
      </c>
      <c r="B16" s="3">
        <v>5</v>
      </c>
      <c r="C16" s="3">
        <v>732</v>
      </c>
      <c r="D16" s="3">
        <v>146.4</v>
      </c>
      <c r="E16" s="3">
        <v>2.8</v>
      </c>
    </row>
    <row r="19" spans="1:7" ht="15.75" thickBot="1">
      <c r="A19" t="s">
        <v>12</v>
      </c>
    </row>
    <row r="20" spans="1:7">
      <c r="A20" s="4" t="s">
        <v>13</v>
      </c>
      <c r="B20" s="4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</row>
    <row r="21" spans="1:7">
      <c r="A21" t="s">
        <v>32</v>
      </c>
      <c r="B21">
        <v>85.749999999999957</v>
      </c>
      <c r="C21">
        <v>3</v>
      </c>
      <c r="D21">
        <v>28.583333333333318</v>
      </c>
      <c r="E21">
        <v>4.1880341880341856</v>
      </c>
      <c r="F21">
        <v>2.2893352915253969E-2</v>
      </c>
      <c r="G21">
        <v>3.2388715174535854</v>
      </c>
    </row>
    <row r="22" spans="1:7">
      <c r="A22" t="s">
        <v>33</v>
      </c>
      <c r="B22">
        <v>109.2</v>
      </c>
      <c r="C22">
        <v>16</v>
      </c>
      <c r="D22">
        <v>6.8250000000000002</v>
      </c>
    </row>
    <row r="24" spans="1:7" ht="15.75" thickBot="1">
      <c r="A24" s="3" t="s">
        <v>23</v>
      </c>
      <c r="B24" s="3">
        <v>194.94999999999996</v>
      </c>
      <c r="C24" s="3">
        <v>19</v>
      </c>
      <c r="D24" s="3"/>
      <c r="E24" s="3"/>
      <c r="F24" s="3"/>
      <c r="G24" s="3"/>
    </row>
    <row r="27" spans="1:7">
      <c r="A27" t="s">
        <v>34</v>
      </c>
      <c r="C27" s="6" t="b">
        <f>F21&lt;0.05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C57-C439-4A21-BD85-430530E36BF5}">
  <dimension ref="A1:H19"/>
  <sheetViews>
    <sheetView workbookViewId="0">
      <selection activeCell="D19" sqref="D19"/>
    </sheetView>
  </sheetViews>
  <sheetFormatPr defaultRowHeight="15"/>
  <sheetData>
    <row r="1" spans="1:8">
      <c r="A1" s="7" t="s">
        <v>35</v>
      </c>
      <c r="B1" s="7">
        <v>120</v>
      </c>
      <c r="C1" s="7">
        <v>145</v>
      </c>
      <c r="D1" s="7">
        <v>130</v>
      </c>
      <c r="E1" s="7">
        <v>160</v>
      </c>
      <c r="F1" s="7">
        <v>152</v>
      </c>
      <c r="G1" s="7">
        <v>143</v>
      </c>
      <c r="H1" s="7">
        <v>126</v>
      </c>
    </row>
    <row r="2" spans="1:8">
      <c r="A2" s="7" t="s">
        <v>36</v>
      </c>
      <c r="B2" s="8">
        <v>122</v>
      </c>
      <c r="C2" s="8">
        <v>142</v>
      </c>
      <c r="D2" s="8">
        <v>135</v>
      </c>
      <c r="E2" s="8">
        <v>158</v>
      </c>
      <c r="F2" s="8">
        <v>155</v>
      </c>
      <c r="G2" s="8">
        <v>140</v>
      </c>
      <c r="H2" s="8">
        <v>130</v>
      </c>
    </row>
    <row r="4" spans="1:8">
      <c r="A4" t="s">
        <v>37</v>
      </c>
    </row>
    <row r="5" spans="1:8" ht="15.75" thickBot="1"/>
    <row r="6" spans="1:8">
      <c r="A6" s="4"/>
      <c r="B6" s="4" t="s">
        <v>35</v>
      </c>
      <c r="C6" s="4" t="s">
        <v>36</v>
      </c>
    </row>
    <row r="7" spans="1:8">
      <c r="A7" t="s">
        <v>38</v>
      </c>
      <c r="B7">
        <v>139.42857142857142</v>
      </c>
      <c r="C7">
        <v>140.28571428571428</v>
      </c>
    </row>
    <row r="8" spans="1:8">
      <c r="A8" t="s">
        <v>11</v>
      </c>
      <c r="B8">
        <v>211.95238095238096</v>
      </c>
      <c r="C8">
        <v>166.9047619047619</v>
      </c>
    </row>
    <row r="9" spans="1:8">
      <c r="A9" t="s">
        <v>39</v>
      </c>
      <c r="B9">
        <v>7</v>
      </c>
      <c r="C9">
        <v>7</v>
      </c>
    </row>
    <row r="10" spans="1:8">
      <c r="A10" t="s">
        <v>40</v>
      </c>
      <c r="B10">
        <v>0.97575076855315845</v>
      </c>
    </row>
    <row r="11" spans="1:8">
      <c r="A11" t="s">
        <v>41</v>
      </c>
      <c r="B11">
        <v>0</v>
      </c>
    </row>
    <row r="12" spans="1:8">
      <c r="A12" t="s">
        <v>15</v>
      </c>
      <c r="B12">
        <v>6</v>
      </c>
    </row>
    <row r="13" spans="1:8">
      <c r="A13" t="s">
        <v>42</v>
      </c>
      <c r="B13">
        <v>-0.65991201759608975</v>
      </c>
    </row>
    <row r="14" spans="1:8">
      <c r="A14" t="s">
        <v>43</v>
      </c>
      <c r="B14">
        <v>0.26690384015022789</v>
      </c>
    </row>
    <row r="15" spans="1:8">
      <c r="A15" t="s">
        <v>44</v>
      </c>
      <c r="B15">
        <v>1.9431802805153031</v>
      </c>
    </row>
    <row r="16" spans="1:8">
      <c r="A16" t="s">
        <v>45</v>
      </c>
      <c r="B16">
        <v>0.53380768030045578</v>
      </c>
    </row>
    <row r="17" spans="1:4" ht="15.75" thickBot="1">
      <c r="A17" s="3" t="s">
        <v>46</v>
      </c>
      <c r="B17" s="3">
        <v>2.4469118511449697</v>
      </c>
      <c r="C17" s="3"/>
    </row>
    <row r="19" spans="1:4">
      <c r="A19" t="s">
        <v>47</v>
      </c>
      <c r="D19" s="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44A9-DC46-4B3B-AC8F-6A7B3C6F5B4B}">
  <dimension ref="A1:G33"/>
  <sheetViews>
    <sheetView workbookViewId="0">
      <selection sqref="A1:XFD1048576"/>
    </sheetView>
  </sheetViews>
  <sheetFormatPr defaultRowHeight="15"/>
  <cols>
    <col min="1" max="1" width="19.140625" bestFit="1" customWidth="1"/>
    <col min="2" max="2" width="11.5703125" bestFit="1" customWidth="1"/>
    <col min="3" max="3" width="12.5703125" bestFit="1" customWidth="1"/>
    <col min="4" max="4" width="15.85546875" bestFit="1" customWidth="1"/>
  </cols>
  <sheetData>
    <row r="1" spans="1:5">
      <c r="A1" s="9" t="s">
        <v>48</v>
      </c>
      <c r="B1" s="9" t="s">
        <v>49</v>
      </c>
      <c r="C1" s="9" t="s">
        <v>50</v>
      </c>
      <c r="D1" s="9" t="s">
        <v>51</v>
      </c>
    </row>
    <row r="2" spans="1:5">
      <c r="A2" s="10">
        <v>54</v>
      </c>
      <c r="B2" s="11">
        <v>28</v>
      </c>
      <c r="C2" s="11">
        <v>37</v>
      </c>
      <c r="D2" s="11">
        <v>36</v>
      </c>
    </row>
    <row r="3" spans="1:5">
      <c r="A3" s="12">
        <v>62</v>
      </c>
      <c r="B3" s="13">
        <v>42</v>
      </c>
      <c r="C3" s="13">
        <v>29</v>
      </c>
      <c r="D3" s="13">
        <v>19</v>
      </c>
    </row>
    <row r="4" spans="1:5">
      <c r="A4" s="12">
        <v>78</v>
      </c>
      <c r="B4" s="13">
        <v>39</v>
      </c>
      <c r="C4" s="13">
        <v>30</v>
      </c>
      <c r="D4" s="13">
        <v>22</v>
      </c>
    </row>
    <row r="5" spans="1:5">
      <c r="A5" s="14">
        <v>90</v>
      </c>
      <c r="B5" s="15">
        <v>81</v>
      </c>
      <c r="C5" s="15">
        <v>81</v>
      </c>
      <c r="D5" s="15">
        <v>28</v>
      </c>
    </row>
    <row r="8" spans="1:5">
      <c r="A8" t="s">
        <v>30</v>
      </c>
    </row>
    <row r="10" spans="1:5" ht="15.75" thickBot="1">
      <c r="A10" t="s">
        <v>7</v>
      </c>
    </row>
    <row r="11" spans="1:5">
      <c r="A11" s="4" t="s">
        <v>31</v>
      </c>
      <c r="B11" s="4" t="s">
        <v>8</v>
      </c>
      <c r="C11" s="4" t="s">
        <v>9</v>
      </c>
      <c r="D11" s="4" t="s">
        <v>10</v>
      </c>
      <c r="E11" s="4" t="s">
        <v>11</v>
      </c>
    </row>
    <row r="12" spans="1:5">
      <c r="A12" t="s">
        <v>48</v>
      </c>
      <c r="B12">
        <v>4</v>
      </c>
      <c r="C12">
        <v>284</v>
      </c>
      <c r="D12">
        <v>71</v>
      </c>
      <c r="E12">
        <v>260</v>
      </c>
    </row>
    <row r="13" spans="1:5">
      <c r="A13" t="s">
        <v>49</v>
      </c>
      <c r="B13">
        <v>4</v>
      </c>
      <c r="C13">
        <v>190</v>
      </c>
      <c r="D13">
        <v>47.5</v>
      </c>
      <c r="E13">
        <v>535</v>
      </c>
    </row>
    <row r="14" spans="1:5">
      <c r="A14" t="s">
        <v>50</v>
      </c>
      <c r="B14">
        <v>4</v>
      </c>
      <c r="C14">
        <v>177</v>
      </c>
      <c r="D14">
        <v>44.25</v>
      </c>
      <c r="E14">
        <v>612.91666666666663</v>
      </c>
    </row>
    <row r="15" spans="1:5" ht="15.75" thickBot="1">
      <c r="A15" s="3" t="s">
        <v>51</v>
      </c>
      <c r="B15" s="3">
        <v>4</v>
      </c>
      <c r="C15" s="3">
        <v>105</v>
      </c>
      <c r="D15" s="3">
        <v>26.25</v>
      </c>
      <c r="E15" s="3">
        <v>56.25</v>
      </c>
    </row>
    <row r="18" spans="1:7" ht="15.75" thickBot="1">
      <c r="A18" t="s">
        <v>12</v>
      </c>
    </row>
    <row r="19" spans="1:7">
      <c r="A19" s="4" t="s">
        <v>13</v>
      </c>
      <c r="B19" s="4" t="s">
        <v>14</v>
      </c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</row>
    <row r="20" spans="1:7">
      <c r="A20" t="s">
        <v>32</v>
      </c>
      <c r="B20">
        <v>4056.5</v>
      </c>
      <c r="C20">
        <v>3</v>
      </c>
      <c r="D20">
        <v>1352.1666666666667</v>
      </c>
      <c r="E20">
        <v>3.6940239043824703</v>
      </c>
      <c r="F20">
        <v>4.304388001728824E-2</v>
      </c>
      <c r="G20">
        <v>3.4902948194976045</v>
      </c>
    </row>
    <row r="21" spans="1:7">
      <c r="A21" t="s">
        <v>33</v>
      </c>
      <c r="B21">
        <v>4392.5</v>
      </c>
      <c r="C21">
        <v>12</v>
      </c>
      <c r="D21">
        <v>366.04166666666669</v>
      </c>
    </row>
    <row r="23" spans="1:7" ht="15.75" thickBot="1">
      <c r="A23" s="3" t="s">
        <v>23</v>
      </c>
      <c r="B23" s="3">
        <v>8449</v>
      </c>
      <c r="C23" s="3">
        <v>15</v>
      </c>
      <c r="D23" s="3"/>
      <c r="E23" s="3"/>
      <c r="F23" s="3"/>
      <c r="G23" s="3"/>
    </row>
    <row r="25" spans="1:7">
      <c r="A25" t="s">
        <v>52</v>
      </c>
    </row>
    <row r="27" spans="1:7">
      <c r="A27" t="s">
        <v>53</v>
      </c>
    </row>
    <row r="29" spans="1:7">
      <c r="A29" t="s">
        <v>54</v>
      </c>
    </row>
    <row r="31" spans="1:7">
      <c r="A31" t="s">
        <v>55</v>
      </c>
    </row>
    <row r="33" spans="1:1">
      <c r="A33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5D20-21A4-4513-983A-0E45216D83D0}">
  <dimension ref="A1:G93"/>
  <sheetViews>
    <sheetView workbookViewId="0"/>
  </sheetViews>
  <sheetFormatPr defaultRowHeight="15"/>
  <cols>
    <col min="1" max="1" width="19.140625" bestFit="1" customWidth="1"/>
    <col min="2" max="2" width="11.5703125" bestFit="1" customWidth="1"/>
    <col min="3" max="3" width="12.5703125" bestFit="1" customWidth="1"/>
    <col min="4" max="4" width="15.85546875" bestFit="1" customWidth="1"/>
  </cols>
  <sheetData>
    <row r="1" spans="1:5">
      <c r="A1" s="9" t="s">
        <v>48</v>
      </c>
      <c r="B1" s="9" t="s">
        <v>49</v>
      </c>
      <c r="C1" s="9" t="s">
        <v>50</v>
      </c>
      <c r="D1" s="9" t="s">
        <v>51</v>
      </c>
    </row>
    <row r="2" spans="1:5">
      <c r="A2" s="10">
        <v>54</v>
      </c>
      <c r="B2" s="11">
        <v>28</v>
      </c>
      <c r="C2" s="11">
        <v>37</v>
      </c>
      <c r="D2" s="11">
        <v>36</v>
      </c>
    </row>
    <row r="3" spans="1:5">
      <c r="A3" s="12">
        <v>62</v>
      </c>
      <c r="B3" s="13">
        <v>42</v>
      </c>
      <c r="C3" s="13">
        <v>29</v>
      </c>
      <c r="D3" s="13">
        <v>19</v>
      </c>
    </row>
    <row r="4" spans="1:5">
      <c r="A4" s="12">
        <v>78</v>
      </c>
      <c r="B4" s="13">
        <v>39</v>
      </c>
      <c r="C4" s="13">
        <v>30</v>
      </c>
      <c r="D4" s="13">
        <v>22</v>
      </c>
    </row>
    <row r="5" spans="1:5">
      <c r="A5" s="14">
        <v>90</v>
      </c>
      <c r="B5" s="15">
        <v>81</v>
      </c>
      <c r="C5" s="15">
        <v>81</v>
      </c>
      <c r="D5" s="15">
        <v>28</v>
      </c>
    </row>
    <row r="8" spans="1:5">
      <c r="A8" t="s">
        <v>30</v>
      </c>
    </row>
    <row r="10" spans="1:5" ht="15.75" thickBot="1">
      <c r="A10" t="s">
        <v>7</v>
      </c>
    </row>
    <row r="11" spans="1:5">
      <c r="A11" s="4" t="s">
        <v>31</v>
      </c>
      <c r="B11" s="4" t="s">
        <v>8</v>
      </c>
      <c r="C11" s="4" t="s">
        <v>9</v>
      </c>
      <c r="D11" s="4" t="s">
        <v>10</v>
      </c>
      <c r="E11" s="4" t="s">
        <v>11</v>
      </c>
    </row>
    <row r="12" spans="1:5">
      <c r="A12" t="s">
        <v>48</v>
      </c>
      <c r="B12">
        <v>4</v>
      </c>
      <c r="C12">
        <v>284</v>
      </c>
      <c r="D12">
        <v>71</v>
      </c>
      <c r="E12">
        <v>260</v>
      </c>
    </row>
    <row r="13" spans="1:5">
      <c r="A13" t="s">
        <v>49</v>
      </c>
      <c r="B13">
        <v>4</v>
      </c>
      <c r="C13">
        <v>190</v>
      </c>
      <c r="D13">
        <v>47.5</v>
      </c>
      <c r="E13">
        <v>535</v>
      </c>
    </row>
    <row r="14" spans="1:5">
      <c r="A14" t="s">
        <v>50</v>
      </c>
      <c r="B14">
        <v>4</v>
      </c>
      <c r="C14">
        <v>177</v>
      </c>
      <c r="D14">
        <v>44.25</v>
      </c>
      <c r="E14">
        <v>612.91666666666663</v>
      </c>
    </row>
    <row r="15" spans="1:5" ht="15.75" thickBot="1">
      <c r="A15" s="3" t="s">
        <v>51</v>
      </c>
      <c r="B15" s="3">
        <v>4</v>
      </c>
      <c r="C15" s="3">
        <v>105</v>
      </c>
      <c r="D15" s="3">
        <v>26.25</v>
      </c>
      <c r="E15" s="3">
        <v>56.25</v>
      </c>
    </row>
    <row r="18" spans="1:7" ht="15.75" thickBot="1">
      <c r="A18" t="s">
        <v>12</v>
      </c>
    </row>
    <row r="19" spans="1:7">
      <c r="A19" s="4" t="s">
        <v>13</v>
      </c>
      <c r="B19" s="4" t="s">
        <v>14</v>
      </c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</row>
    <row r="20" spans="1:7">
      <c r="A20" t="s">
        <v>32</v>
      </c>
      <c r="B20">
        <v>4056.5</v>
      </c>
      <c r="C20">
        <v>3</v>
      </c>
      <c r="D20">
        <v>1352.1666666666667</v>
      </c>
      <c r="E20">
        <v>3.6940239043824703</v>
      </c>
      <c r="F20">
        <v>4.304388001728824E-2</v>
      </c>
      <c r="G20">
        <v>3.4902948194976045</v>
      </c>
    </row>
    <row r="21" spans="1:7">
      <c r="A21" t="s">
        <v>33</v>
      </c>
      <c r="B21">
        <v>4392.5</v>
      </c>
      <c r="C21">
        <v>12</v>
      </c>
      <c r="D21">
        <v>366.04166666666669</v>
      </c>
    </row>
    <row r="23" spans="1:7" ht="15.75" thickBot="1">
      <c r="A23" s="3" t="s">
        <v>23</v>
      </c>
      <c r="B23" s="3">
        <v>8449</v>
      </c>
      <c r="C23" s="3">
        <v>15</v>
      </c>
      <c r="D23" s="3"/>
      <c r="E23" s="3"/>
      <c r="F23" s="3"/>
      <c r="G23" s="3"/>
    </row>
    <row r="25" spans="1:7">
      <c r="A25" t="s">
        <v>52</v>
      </c>
    </row>
    <row r="27" spans="1:7">
      <c r="A27" t="s">
        <v>53</v>
      </c>
    </row>
    <row r="29" spans="1:7">
      <c r="A29" t="s">
        <v>54</v>
      </c>
    </row>
    <row r="31" spans="1:7">
      <c r="A31" t="s">
        <v>55</v>
      </c>
    </row>
    <row r="33" spans="1:1">
      <c r="A33" t="s">
        <v>53</v>
      </c>
    </row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0A9F-2B15-46A1-80C7-7BC64108435A}">
  <dimension ref="A1:G53"/>
  <sheetViews>
    <sheetView workbookViewId="0">
      <selection activeCell="I14" sqref="I14"/>
    </sheetView>
  </sheetViews>
  <sheetFormatPr defaultRowHeight="15"/>
  <cols>
    <col min="1" max="1" width="11.5703125" customWidth="1"/>
    <col min="2" max="2" width="12.7109375" customWidth="1"/>
    <col min="3" max="3" width="12.85546875" customWidth="1"/>
    <col min="4" max="4" width="11.85546875" customWidth="1"/>
    <col min="5" max="5" width="13" customWidth="1"/>
  </cols>
  <sheetData>
    <row r="1" spans="1:5">
      <c r="A1" s="16"/>
      <c r="B1" s="17" t="s">
        <v>56</v>
      </c>
      <c r="C1" s="17" t="s">
        <v>57</v>
      </c>
      <c r="D1" s="17" t="s">
        <v>58</v>
      </c>
      <c r="E1" s="17" t="s">
        <v>59</v>
      </c>
    </row>
    <row r="2" spans="1:5">
      <c r="A2" s="18" t="s">
        <v>60</v>
      </c>
      <c r="B2" s="19">
        <v>60</v>
      </c>
      <c r="C2" s="7">
        <v>35</v>
      </c>
      <c r="D2" s="7">
        <v>35</v>
      </c>
      <c r="E2" s="7">
        <v>0</v>
      </c>
    </row>
    <row r="3" spans="1:5">
      <c r="A3" s="18"/>
      <c r="B3" s="19">
        <v>80</v>
      </c>
      <c r="C3" s="7">
        <v>85</v>
      </c>
      <c r="D3" s="7">
        <v>60</v>
      </c>
      <c r="E3" s="7">
        <v>0</v>
      </c>
    </row>
    <row r="4" spans="1:5">
      <c r="A4" s="18"/>
      <c r="B4" s="19">
        <v>60</v>
      </c>
      <c r="C4" s="7">
        <v>70</v>
      </c>
      <c r="D4" s="7">
        <v>60</v>
      </c>
      <c r="E4" s="7">
        <v>0</v>
      </c>
    </row>
    <row r="5" spans="1:5">
      <c r="A5" s="18"/>
      <c r="B5" s="19">
        <v>55.000000000000007</v>
      </c>
      <c r="C5" s="7">
        <v>55.000000000000007</v>
      </c>
      <c r="D5" s="7">
        <v>45</v>
      </c>
      <c r="E5" s="7">
        <v>0</v>
      </c>
    </row>
    <row r="6" spans="1:5">
      <c r="A6" s="18"/>
      <c r="B6" s="19">
        <v>55.000000000000007</v>
      </c>
      <c r="C6" s="7">
        <v>25</v>
      </c>
      <c r="D6" s="7">
        <v>40</v>
      </c>
      <c r="E6" s="7">
        <v>0</v>
      </c>
    </row>
    <row r="7" spans="1:5">
      <c r="A7" s="18" t="s">
        <v>61</v>
      </c>
      <c r="B7" s="19">
        <v>60</v>
      </c>
      <c r="C7" s="7">
        <v>70</v>
      </c>
      <c r="D7" s="7">
        <v>35</v>
      </c>
      <c r="E7" s="7">
        <v>0</v>
      </c>
    </row>
    <row r="8" spans="1:5">
      <c r="A8" s="18"/>
      <c r="B8" s="19">
        <v>60</v>
      </c>
      <c r="C8" s="7">
        <v>80</v>
      </c>
      <c r="D8" s="7">
        <v>85</v>
      </c>
      <c r="E8" s="7">
        <v>0</v>
      </c>
    </row>
    <row r="9" spans="1:5">
      <c r="A9" s="18"/>
      <c r="B9" s="19">
        <v>85</v>
      </c>
      <c r="C9" s="7">
        <v>70</v>
      </c>
      <c r="D9" s="7">
        <v>65</v>
      </c>
      <c r="E9" s="7">
        <v>5</v>
      </c>
    </row>
    <row r="10" spans="1:5">
      <c r="A10" s="18"/>
      <c r="B10" s="19">
        <v>90</v>
      </c>
      <c r="C10" s="7">
        <v>85</v>
      </c>
      <c r="D10" s="7">
        <v>75</v>
      </c>
      <c r="E10" s="7">
        <v>0</v>
      </c>
    </row>
    <row r="11" spans="1:5">
      <c r="A11" s="18"/>
      <c r="B11" s="19">
        <v>60</v>
      </c>
      <c r="C11" s="7">
        <v>45</v>
      </c>
      <c r="D11" s="7">
        <v>55.000000000000007</v>
      </c>
      <c r="E11" s="7">
        <v>0</v>
      </c>
    </row>
    <row r="12" spans="1:5">
      <c r="A12" s="18" t="s">
        <v>62</v>
      </c>
      <c r="B12" s="19">
        <v>55.000000000000007</v>
      </c>
      <c r="C12" s="19">
        <v>70</v>
      </c>
      <c r="D12" s="7">
        <v>55.000000000000007</v>
      </c>
      <c r="E12" s="7">
        <v>0</v>
      </c>
    </row>
    <row r="13" spans="1:5">
      <c r="A13" s="7"/>
      <c r="B13" s="19">
        <v>45</v>
      </c>
      <c r="C13" s="19">
        <v>70</v>
      </c>
      <c r="D13" s="7">
        <v>40</v>
      </c>
      <c r="E13" s="7">
        <v>0</v>
      </c>
    </row>
    <row r="14" spans="1:5">
      <c r="A14" s="7"/>
      <c r="B14" s="19">
        <v>15</v>
      </c>
      <c r="C14" s="19">
        <v>45</v>
      </c>
      <c r="D14" s="7">
        <v>45</v>
      </c>
      <c r="E14" s="7">
        <v>25</v>
      </c>
    </row>
    <row r="15" spans="1:5">
      <c r="A15" s="9"/>
      <c r="B15" s="19">
        <v>35</v>
      </c>
      <c r="C15" s="19">
        <v>35</v>
      </c>
      <c r="D15" s="7">
        <v>45</v>
      </c>
      <c r="E15" s="7">
        <v>0</v>
      </c>
    </row>
    <row r="16" spans="1:5">
      <c r="A16" s="9"/>
      <c r="B16" s="19">
        <v>65</v>
      </c>
      <c r="C16" s="19">
        <v>50</v>
      </c>
      <c r="D16" s="7">
        <v>70</v>
      </c>
      <c r="E16" s="7">
        <v>0</v>
      </c>
    </row>
    <row r="17" spans="1:6">
      <c r="A17" s="5"/>
      <c r="B17" s="5"/>
      <c r="C17" s="5"/>
    </row>
    <row r="18" spans="1:6" ht="15" customHeight="1">
      <c r="A18" s="20" t="s">
        <v>63</v>
      </c>
      <c r="B18" s="21"/>
      <c r="C18" s="21"/>
      <c r="D18" s="21"/>
      <c r="E18" s="21"/>
      <c r="F18" s="21"/>
    </row>
    <row r="19" spans="1:6" ht="15" customHeight="1">
      <c r="A19" s="21"/>
      <c r="B19" s="21"/>
      <c r="C19" s="21"/>
      <c r="D19" s="21"/>
      <c r="E19" s="21"/>
      <c r="F19" s="21"/>
    </row>
    <row r="20" spans="1:6">
      <c r="A20" t="s">
        <v>7</v>
      </c>
      <c r="B20" t="s">
        <v>56</v>
      </c>
      <c r="C20" t="s">
        <v>57</v>
      </c>
      <c r="D20" t="s">
        <v>58</v>
      </c>
      <c r="E20" t="s">
        <v>59</v>
      </c>
      <c r="F20" t="s">
        <v>23</v>
      </c>
    </row>
    <row r="21" spans="1:6">
      <c r="A21" s="22" t="s">
        <v>60</v>
      </c>
      <c r="B21" s="22"/>
      <c r="C21" s="22"/>
      <c r="D21" s="22"/>
      <c r="E21" s="22"/>
      <c r="F21" s="22"/>
    </row>
    <row r="22" spans="1:6">
      <c r="A22" t="s">
        <v>8</v>
      </c>
      <c r="B22">
        <v>5</v>
      </c>
      <c r="C22">
        <v>5</v>
      </c>
      <c r="D22">
        <v>5</v>
      </c>
      <c r="E22">
        <v>5</v>
      </c>
      <c r="F22">
        <v>20</v>
      </c>
    </row>
    <row r="23" spans="1:6">
      <c r="A23" t="s">
        <v>9</v>
      </c>
      <c r="B23">
        <v>310</v>
      </c>
      <c r="C23">
        <v>270</v>
      </c>
      <c r="D23">
        <v>240</v>
      </c>
      <c r="E23">
        <v>0</v>
      </c>
      <c r="F23">
        <v>820</v>
      </c>
    </row>
    <row r="24" spans="1:6">
      <c r="A24" t="s">
        <v>10</v>
      </c>
      <c r="B24">
        <v>62</v>
      </c>
      <c r="C24">
        <v>54</v>
      </c>
      <c r="D24">
        <v>48</v>
      </c>
      <c r="E24">
        <v>0</v>
      </c>
      <c r="F24">
        <v>41</v>
      </c>
    </row>
    <row r="25" spans="1:6">
      <c r="A25" t="s">
        <v>11</v>
      </c>
      <c r="B25">
        <v>107.5</v>
      </c>
      <c r="C25">
        <v>605</v>
      </c>
      <c r="D25">
        <v>132.5</v>
      </c>
      <c r="E25">
        <v>0</v>
      </c>
      <c r="F25">
        <v>793.68421052631584</v>
      </c>
    </row>
    <row r="27" spans="1:6">
      <c r="A27" s="22" t="s">
        <v>61</v>
      </c>
      <c r="B27" s="22"/>
      <c r="C27" s="22"/>
      <c r="D27" s="22"/>
      <c r="E27" s="22"/>
      <c r="F27" s="22"/>
    </row>
    <row r="28" spans="1:6">
      <c r="A28" t="s">
        <v>8</v>
      </c>
      <c r="B28">
        <v>5</v>
      </c>
      <c r="C28">
        <v>5</v>
      </c>
      <c r="D28">
        <v>5</v>
      </c>
      <c r="E28">
        <v>5</v>
      </c>
      <c r="F28">
        <v>20</v>
      </c>
    </row>
    <row r="29" spans="1:6">
      <c r="A29" t="s">
        <v>9</v>
      </c>
      <c r="B29">
        <v>355</v>
      </c>
      <c r="C29">
        <v>350</v>
      </c>
      <c r="D29">
        <v>315</v>
      </c>
      <c r="E29">
        <v>5</v>
      </c>
      <c r="F29">
        <v>1025</v>
      </c>
    </row>
    <row r="30" spans="1:6">
      <c r="A30" t="s">
        <v>10</v>
      </c>
      <c r="B30">
        <v>71</v>
      </c>
      <c r="C30">
        <v>70</v>
      </c>
      <c r="D30">
        <v>63</v>
      </c>
      <c r="E30">
        <v>1</v>
      </c>
      <c r="F30">
        <v>51.25</v>
      </c>
    </row>
    <row r="31" spans="1:6">
      <c r="A31" t="s">
        <v>11</v>
      </c>
      <c r="B31">
        <v>230</v>
      </c>
      <c r="C31">
        <v>237.5</v>
      </c>
      <c r="D31">
        <v>370</v>
      </c>
      <c r="E31">
        <v>5</v>
      </c>
      <c r="F31">
        <v>1073.3552631578948</v>
      </c>
    </row>
    <row r="33" spans="1:7">
      <c r="A33" s="22" t="s">
        <v>62</v>
      </c>
      <c r="B33" s="22"/>
      <c r="C33" s="22"/>
      <c r="D33" s="22"/>
      <c r="E33" s="22"/>
      <c r="F33" s="22"/>
    </row>
    <row r="34" spans="1:7">
      <c r="A34" t="s">
        <v>8</v>
      </c>
      <c r="B34">
        <v>5</v>
      </c>
      <c r="C34">
        <v>5</v>
      </c>
      <c r="D34">
        <v>5</v>
      </c>
      <c r="E34">
        <v>5</v>
      </c>
      <c r="F34">
        <v>20</v>
      </c>
    </row>
    <row r="35" spans="1:7">
      <c r="A35" t="s">
        <v>9</v>
      </c>
      <c r="B35">
        <v>215</v>
      </c>
      <c r="C35">
        <v>270</v>
      </c>
      <c r="D35">
        <v>255</v>
      </c>
      <c r="E35">
        <v>25</v>
      </c>
      <c r="F35">
        <v>765</v>
      </c>
    </row>
    <row r="36" spans="1:7">
      <c r="A36" t="s">
        <v>10</v>
      </c>
      <c r="B36">
        <v>43</v>
      </c>
      <c r="C36">
        <v>54</v>
      </c>
      <c r="D36">
        <v>51</v>
      </c>
      <c r="E36">
        <v>5</v>
      </c>
      <c r="F36">
        <v>38.25</v>
      </c>
    </row>
    <row r="37" spans="1:7">
      <c r="A37" t="s">
        <v>11</v>
      </c>
      <c r="B37">
        <v>370</v>
      </c>
      <c r="C37">
        <v>242.5</v>
      </c>
      <c r="D37">
        <v>142.5</v>
      </c>
      <c r="E37">
        <v>125</v>
      </c>
      <c r="F37">
        <v>590.1973684210526</v>
      </c>
    </row>
    <row r="39" spans="1:7">
      <c r="A39" s="22" t="s">
        <v>23</v>
      </c>
      <c r="B39" s="22"/>
      <c r="C39" s="22"/>
      <c r="D39" s="22"/>
      <c r="E39" s="22"/>
    </row>
    <row r="40" spans="1:7">
      <c r="A40" t="s">
        <v>8</v>
      </c>
      <c r="B40">
        <v>15</v>
      </c>
      <c r="C40">
        <v>15</v>
      </c>
      <c r="D40">
        <v>15</v>
      </c>
      <c r="E40">
        <v>15</v>
      </c>
    </row>
    <row r="41" spans="1:7">
      <c r="A41" t="s">
        <v>9</v>
      </c>
      <c r="B41">
        <v>880</v>
      </c>
      <c r="C41">
        <v>890</v>
      </c>
      <c r="D41">
        <v>810</v>
      </c>
      <c r="E41">
        <v>30</v>
      </c>
    </row>
    <row r="42" spans="1:7">
      <c r="A42" t="s">
        <v>10</v>
      </c>
      <c r="B42">
        <v>58.666666666666664</v>
      </c>
      <c r="C42">
        <v>59.333333333333336</v>
      </c>
      <c r="D42">
        <v>54</v>
      </c>
      <c r="E42">
        <v>2</v>
      </c>
    </row>
    <row r="43" spans="1:7">
      <c r="A43" t="s">
        <v>11</v>
      </c>
      <c r="B43">
        <v>348.09523809523824</v>
      </c>
      <c r="C43">
        <v>370.95238095238113</v>
      </c>
      <c r="D43">
        <v>229.28571428571428</v>
      </c>
      <c r="E43">
        <v>42.142857142857146</v>
      </c>
    </row>
    <row r="46" spans="1:7">
      <c r="A46" t="s">
        <v>12</v>
      </c>
    </row>
    <row r="47" spans="1:7">
      <c r="A47" s="4" t="s">
        <v>13</v>
      </c>
      <c r="B47" s="4" t="s">
        <v>14</v>
      </c>
      <c r="C47" s="4" t="s">
        <v>15</v>
      </c>
      <c r="D47" s="4" t="s">
        <v>16</v>
      </c>
      <c r="E47" s="4" t="s">
        <v>17</v>
      </c>
      <c r="F47" s="4" t="s">
        <v>18</v>
      </c>
      <c r="G47" s="4" t="s">
        <v>19</v>
      </c>
    </row>
    <row r="48" spans="1:7">
      <c r="A48" t="s">
        <v>64</v>
      </c>
      <c r="B48">
        <v>1877.5</v>
      </c>
      <c r="C48">
        <v>2</v>
      </c>
      <c r="D48">
        <v>938.75</v>
      </c>
      <c r="E48">
        <v>4.3875365141187928</v>
      </c>
      <c r="F48">
        <v>1.7782993129391949E-2</v>
      </c>
      <c r="G48">
        <v>3.1907273359284987</v>
      </c>
    </row>
    <row r="49" spans="1:7">
      <c r="A49" t="s">
        <v>21</v>
      </c>
      <c r="B49">
        <v>34698.333333333336</v>
      </c>
      <c r="C49">
        <v>3</v>
      </c>
      <c r="D49">
        <v>11566.111111111111</v>
      </c>
      <c r="E49">
        <v>54.057773450178509</v>
      </c>
      <c r="F49">
        <v>2.0110888101906838E-15</v>
      </c>
      <c r="G49">
        <v>2.7980606354356103</v>
      </c>
    </row>
    <row r="50" spans="1:7">
      <c r="A50" t="s">
        <v>65</v>
      </c>
      <c r="B50">
        <v>1719.1666666666642</v>
      </c>
      <c r="C50">
        <v>6</v>
      </c>
      <c r="D50">
        <v>286.52777777777737</v>
      </c>
      <c r="E50">
        <v>1.3391755923401474</v>
      </c>
      <c r="F50">
        <v>0.25850410244228667</v>
      </c>
      <c r="G50">
        <v>2.29460131347063</v>
      </c>
    </row>
    <row r="51" spans="1:7">
      <c r="A51" t="s">
        <v>66</v>
      </c>
      <c r="B51">
        <v>10270</v>
      </c>
      <c r="C51">
        <v>48</v>
      </c>
      <c r="D51">
        <v>213.95833333333334</v>
      </c>
    </row>
    <row r="53" spans="1:7">
      <c r="A53" s="3" t="s">
        <v>23</v>
      </c>
      <c r="B53" s="3">
        <v>48565</v>
      </c>
      <c r="C53" s="3">
        <v>59</v>
      </c>
      <c r="D53" s="3"/>
      <c r="E53" s="3"/>
      <c r="F53" s="3"/>
      <c r="G53" s="3"/>
    </row>
  </sheetData>
  <mergeCells count="1">
    <mergeCell ref="A18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Manasiya, Simran</dc:creator>
  <cp:keywords/>
  <dc:description/>
  <cp:lastModifiedBy>Manasiya, Simran</cp:lastModifiedBy>
  <cp:revision/>
  <dcterms:created xsi:type="dcterms:W3CDTF">2024-03-19T17:52:16Z</dcterms:created>
  <dcterms:modified xsi:type="dcterms:W3CDTF">2025-01-22T22:21:19Z</dcterms:modified>
  <cp:category/>
  <cp:contentStatus/>
</cp:coreProperties>
</file>