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pivotTables/pivotTable1.xml" ContentType="application/vnd.openxmlformats-officedocument.spreadsheetml.pivotTable+xml"/>
  <Override PartName="/xl/pivotTables/_rels/pivotTable3.xml.rels" ContentType="application/vnd.openxmlformats-package.relationships+xml"/>
  <Override PartName="/xl/pivotTables/_rels/pivotTable2.xml.rels" ContentType="application/vnd.openxmlformats-package.relationships+xml"/>
  <Override PartName="/xl/pivotTables/_rels/pivotTable1.xml.rels" ContentType="application/vnd.openxmlformats-package.relationships+xml"/>
  <Override PartName="/xl/pivotTables/pivotTable2.xml" ContentType="application/vnd.openxmlformats-officedocument.spreadsheetml.pivotTable+xml"/>
  <Override PartName="/xl/pivotTables/pivotTable3.xml" ContentType="application/vnd.openxmlformats-officedocument.spreadsheetml.pivotTable+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List" sheetId="1" state="visible" r:id="rId2"/>
    <sheet name="Region Vs Score" sheetId="2" state="visible" r:id="rId3"/>
    <sheet name="Region vs Median Funding" sheetId="3" state="visible" r:id="rId4"/>
    <sheet name="Final Selection" sheetId="4" state="visible" r:id="rId5"/>
    <sheet name="Scoring Style" sheetId="5" state="visible" r:id="rId6"/>
    <sheet name="Sources" sheetId="6" state="visible" r:id="rId7"/>
    <sheet name="Early Startups" sheetId="7" state="visible" r:id="rId8"/>
    <sheet name="Updates" sheetId="8" state="visible" r:id="rId9"/>
  </sheets>
  <calcPr iterateCount="100" refMode="A1" iterate="false" iterateDelta="0.001"/>
  <pivotCaches>
    <pivotCache cacheId="1" r:id="rId11"/>
  </pivotCaches>
  <extLst>
    <ext xmlns:loext="http://schemas.libreoffice.org/" uri="{7626C862-2A13-11E5-B345-FEFF819CDC9F}">
      <loext:extCalcPr stringRefSyntax="CalcA1"/>
    </ext>
  </extLst>
</workbook>
</file>

<file path=xl/sharedStrings.xml><?xml version="1.0" encoding="utf-8"?>
<sst xmlns="http://schemas.openxmlformats.org/spreadsheetml/2006/main" count="607" uniqueCount="442">
  <si>
    <t xml:space="preserve">Sno</t>
  </si>
  <si>
    <t xml:space="preserve">Name</t>
  </si>
  <si>
    <t xml:space="preserve">Founded in</t>
  </si>
  <si>
    <t xml:space="preserve">Location</t>
  </si>
  <si>
    <t xml:space="preserve">Location Type</t>
  </si>
  <si>
    <t xml:space="preserve">Short Desc</t>
  </si>
  <si>
    <t xml:space="preserve">Funding</t>
  </si>
  <si>
    <t xml:space="preserve">Investors</t>
  </si>
  <si>
    <t xml:space="preserve">Website</t>
  </si>
  <si>
    <t xml:space="preserve">More Info</t>
  </si>
  <si>
    <t xml:space="preserve">Source</t>
  </si>
  <si>
    <t xml:space="preserve">Total Investors</t>
  </si>
  <si>
    <t xml:space="preserve">Funding/ Total Investor +</t>
  </si>
  <si>
    <t xml:space="preserve">Age -</t>
  </si>
  <si>
    <t xml:space="preserve">Investor/ Age +</t>
  </si>
  <si>
    <t xml:space="preserve">Fund/ Age</t>
  </si>
  <si>
    <t xml:space="preserve">Score</t>
  </si>
  <si>
    <t xml:space="preserve">Housing</t>
  </si>
  <si>
    <t xml:space="preserve">Gurgaon</t>
  </si>
  <si>
    <t xml:space="preserve">India</t>
  </si>
  <si>
    <t xml:space="preserve">App-based listing platform for residential properties</t>
  </si>
  <si>
    <t xml:space="preserve">SoftBank Group, Vineet Singh, Helion Venture Partners and 29 Other Investors</t>
  </si>
  <si>
    <t xml:space="preserve">https://housing.com/</t>
  </si>
  <si>
    <t xml:space="preserve">na</t>
  </si>
  <si>
    <t xml:space="preserve">NoBroker</t>
  </si>
  <si>
    <t xml:space="preserve">Bangalore</t>
  </si>
  <si>
    <t xml:space="preserve">App-based listing platform for residential &amp; commercial properties</t>
  </si>
  <si>
    <t xml:space="preserve">General Atlantic, Tiger Global Management, Moore Venture Partners and 17 Other Investors</t>
  </si>
  <si>
    <t xml:space="preserve">https://www.nobroker.in/</t>
  </si>
  <si>
    <t xml:space="preserve">Stanza Living</t>
  </si>
  <si>
    <t xml:space="preserve">Delhi</t>
  </si>
  <si>
    <t xml:space="preserve">Managed accommodation provider for students</t>
  </si>
  <si>
    <t xml:space="preserve">Alteria Capital, Kotak Mahindra Bank, RBL Bank and 9 Other Investors</t>
  </si>
  <si>
    <t xml:space="preserve">https://www.stanzaliving.com/</t>
  </si>
  <si>
    <t xml:space="preserve">NestAway</t>
  </si>
  <si>
    <t xml:space="preserve">Online marketplace to book rental properties</t>
  </si>
  <si>
    <t xml:space="preserve">Tiger Global Management, Chiratae Ventures, Goldman Sachs and 20 Other Investors</t>
  </si>
  <si>
    <t xml:space="preserve">https://www.nestaway.com/</t>
  </si>
  <si>
    <t xml:space="preserve">Zolo Stays</t>
  </si>
  <si>
    <t xml:space="preserve">Provider of managed co-living spaces</t>
  </si>
  <si>
    <t xml:space="preserve">Nexus Venture Partners, Coliving Parent, Investcorp and 13 Other Investors</t>
  </si>
  <si>
    <t xml:space="preserve">https://zolostays.com/</t>
  </si>
  <si>
    <t xml:space="preserve">PropTiger</t>
  </si>
  <si>
    <t xml:space="preserve">Online brokerage firm for buying residential properties</t>
  </si>
  <si>
    <t xml:space="preserve">REA Group, SoftBank Group Corp, News Corp and 23 Other Investors</t>
  </si>
  <si>
    <t xml:space="preserve">https://www.proptiger.com/</t>
  </si>
  <si>
    <t xml:space="preserve">Awfis</t>
  </si>
  <si>
    <t xml:space="preserve">Provider of managed co-working spaces</t>
  </si>
  <si>
    <t xml:space="preserve">BISQUE, Link REIT, ChrysCapital and 7 Other Investors</t>
  </si>
  <si>
    <t xml:space="preserve">https://www.awfis.com/</t>
  </si>
  <si>
    <t xml:space="preserve">Square Yards</t>
  </si>
  <si>
    <t xml:space="preserve">Provider of an online real estate advisory and brokerage firm</t>
  </si>
  <si>
    <t xml:space="preserve">ADM Capital, Girish Nilakant Kullarni, GCM and 23 Other Investors</t>
  </si>
  <si>
    <t xml:space="preserve">https://www.squareyards.com/</t>
  </si>
  <si>
    <t xml:space="preserve">IndiQube</t>
  </si>
  <si>
    <t xml:space="preserve">Provider of co-working space</t>
  </si>
  <si>
    <t xml:space="preserve">WestBridge, Konark group, Careernet Technologies and 4 Other Investors </t>
  </si>
  <si>
    <t xml:space="preserve">https://indiqube.com/</t>
  </si>
  <si>
    <t xml:space="preserve">SmartWorks</t>
  </si>
  <si>
    <t xml:space="preserve">Provider of shared co-working space. WaaS. Workspace as a service.</t>
  </si>
  <si>
    <t xml:space="preserve">Keppel Land, LISBRINE, Kalko Prashanth Reddy and 8 Other Investors</t>
  </si>
  <si>
    <t xml:space="preserve">https://www.smartworksoffice.com/</t>
  </si>
  <si>
    <t xml:space="preserve">CoHo
</t>
  </si>
  <si>
    <t xml:space="preserve"> Fully furnished accommodation on a sharing and individual basis with amenities. All this without any security deposit, brokerage or furnishing costs.</t>
  </si>
  <si>
    <t xml:space="preserve">Sachin Bhatia (Co-founder, MakeMyTrip and TrulyMadly), Rajesh Sawhney (Co-Founder, GSF and InnerChef), Mahesh Parasuraman (Ex-MD, Carlyle PE), Dheeraj Jain (Partner, UK based Hedge fund)</t>
  </si>
  <si>
    <t xml:space="preserve">https://www.coho.in/</t>
  </si>
  <si>
    <t xml:space="preserve">https://startuptalky.com/coho-success-story/</t>
  </si>
  <si>
    <t xml:space="preserve">Grexter Living</t>
  </si>
  <si>
    <t xml:space="preserve">functional and built-to-suit urban studio rooms that provide all the necessary amenities. Catering primarily to salaried employees, fresh graduates, and techies in the age group of 18-30 years,</t>
  </si>
  <si>
    <t xml:space="preserve">Venture Catalysts</t>
  </si>
  <si>
    <t xml:space="preserve">https://grexter.in/</t>
  </si>
  <si>
    <t xml:space="preserve">https://angel.co/company/grexter-1/funding</t>
  </si>
  <si>
    <t xml:space="preserve">2,3</t>
  </si>
  <si>
    <t xml:space="preserve">StayAbode</t>
  </si>
  <si>
    <t xml:space="preserve">co-living space and then sub-rent it to their customers.</t>
  </si>
  <si>
    <t xml:space="preserve">Voyage Group, Akatsuki and Incubate Fund. Anupam Mittal, Vineet Sekhsaria, Lets Venture Legacy Global Projects MD Sanjay Shenoy and Mridul Upreti (ex Joint MD JLL India). Angie Mahtaney &amp; Ishan Manaktala</t>
  </si>
  <si>
    <t xml:space="preserve">https://www.stayabode.com/</t>
  </si>
  <si>
    <t xml:space="preserve">https://startuptalky.com/stayabode-success-story/</t>
  </si>
  <si>
    <t xml:space="preserve">Ghar360</t>
  </si>
  <si>
    <t xml:space="preserve">cloud-based 3D augmented reality platform</t>
  </si>
  <si>
    <t xml:space="preserve">Tlabs</t>
  </si>
  <si>
    <t xml:space="preserve">http://ghar360.com/team.php</t>
  </si>
  <si>
    <t xml:space="preserve">Colive</t>
  </si>
  <si>
    <t xml:space="preserve">Colive offers ready-to-move-in co-living spaces, which are located near IT parks and business hubs.</t>
  </si>
  <si>
    <t xml:space="preserve">Salarpuria Sattva Group, Ncubate Capital Partners and Angel Investors</t>
  </si>
  <si>
    <t xml:space="preserve">https://www.colive.com/</t>
  </si>
  <si>
    <t xml:space="preserve">https://startuptalky.com/colive-coliving-spaces/</t>
  </si>
  <si>
    <t xml:space="preserve">Zipgrid</t>
  </si>
  <si>
    <t xml:space="preserve">Mumbai</t>
  </si>
  <si>
    <t xml:space="preserve">Society Management with JLL</t>
  </si>
  <si>
    <t xml:space="preserve">1Crowd, Malpani Ventures, Jones Lang LaSalle</t>
  </si>
  <si>
    <t xml:space="preserve">https://zipgrid.com/about/</t>
  </si>
  <si>
    <t xml:space="preserve">https://www.crunchbase.com/organization/zipgrid</t>
  </si>
  <si>
    <t xml:space="preserve">Compstak</t>
  </si>
  <si>
    <t xml:space="preserve">New York</t>
  </si>
  <si>
    <t xml:space="preserve">International</t>
  </si>
  <si>
    <t xml:space="preserve">Real Estate Data</t>
  </si>
  <si>
    <t xml:space="preserve">27 Investors</t>
  </si>
  <si>
    <t xml:space="preserve">https://www.compstak.com/about</t>
  </si>
  <si>
    <t xml:space="preserve">https://www.crunchbase.com/organization/compstak</t>
  </si>
  <si>
    <t xml:space="preserve">Bridgit</t>
  </si>
  <si>
    <t xml:space="preserve">Canada</t>
  </si>
  <si>
    <t xml:space="preserve">Workforce planning software for general contractors</t>
  </si>
  <si>
    <t xml:space="preserve">24 Investors</t>
  </si>
  <si>
    <t xml:space="preserve">https://gobridgit.com/</t>
  </si>
  <si>
    <t xml:space="preserve">https://www.crunchbase.com/organization/bridgit</t>
  </si>
  <si>
    <t xml:space="preserve">WiredScored</t>
  </si>
  <si>
    <t xml:space="preserve">Building Certification and Quality</t>
  </si>
  <si>
    <t xml:space="preserve">Crow Holdings, Cushman &amp; Wakefield, Beringea, Taronga Group, Fifth Wall, Bessemer Venture Partners, Jona Capital, Patrizia, British Land, Momeni Digital Ventures</t>
  </si>
  <si>
    <t xml:space="preserve">https://wiredscore.com/</t>
  </si>
  <si>
    <t xml:space="preserve">https://www.crunchbase.com/organization/wiredscore</t>
  </si>
  <si>
    <t xml:space="preserve">Republic</t>
  </si>
  <si>
    <t xml:space="preserve">Investing and Raising Funds for Real Estate</t>
  </si>
  <si>
    <t xml:space="preserve">46 investors</t>
  </si>
  <si>
    <t xml:space="preserve">https://republic.com/real-estate</t>
  </si>
  <si>
    <t xml:space="preserve">https://www.crunchbase.com/organization/republic-co</t>
  </si>
  <si>
    <t xml:space="preserve">Offerpad</t>
  </si>
  <si>
    <t xml:space="preserve">Arizona</t>
  </si>
  <si>
    <t xml:space="preserve">Tell us about your home and receive an offer within 24 hours. It's free with no obligation to sell.</t>
  </si>
  <si>
    <t xml:space="preserve">Blackrock, LL Funds, Tylor Morrison</t>
  </si>
  <si>
    <t xml:space="preserve">https://www1.offerpad.com/</t>
  </si>
  <si>
    <t xml:space="preserve">https://www.crunchbase.com/organization/offerpad</t>
  </si>
  <si>
    <t xml:space="preserve">EasyKnock</t>
  </si>
  <si>
    <t xml:space="preserve">Sell and Stay, Unlock your cash</t>
  </si>
  <si>
    <t xml:space="preserve">18 Investors</t>
  </si>
  <si>
    <t xml:space="preserve">https://www.easyknock.com/</t>
  </si>
  <si>
    <t xml:space="preserve">https://www.crunchbase.com/organization/easyknock</t>
  </si>
  <si>
    <t xml:space="preserve">GetAgent</t>
  </si>
  <si>
    <t xml:space="preserve">London</t>
  </si>
  <si>
    <t xml:space="preserve">Compare Agents and Brokers</t>
  </si>
  <si>
    <t xml:space="preserve">5 Investors</t>
  </si>
  <si>
    <t xml:space="preserve">https://www.getagent.co.uk/</t>
  </si>
  <si>
    <t xml:space="preserve">https://www.crunchbase.com/organization/getagent</t>
  </si>
  <si>
    <t xml:space="preserve">Morty</t>
  </si>
  <si>
    <t xml:space="preserve">Mortgage and Loans</t>
  </si>
  <si>
    <t xml:space="preserve">17 Investors</t>
  </si>
  <si>
    <t xml:space="preserve">https://www.morty.com/</t>
  </si>
  <si>
    <t xml:space="preserve">https://www.crunchbase.com/organization/morty</t>
  </si>
  <si>
    <t xml:space="preserve">Data</t>
  </si>
  <si>
    <t xml:space="preserve">Count - Score</t>
  </si>
  <si>
    <t xml:space="preserve">Total Result</t>
  </si>
  <si>
    <t xml:space="preserve">Count - Name</t>
  </si>
  <si>
    <t xml:space="preserve">Median - Funding</t>
  </si>
  <si>
    <t xml:space="preserve">Startup</t>
  </si>
  <si>
    <t xml:space="preserve">Rank</t>
  </si>
  <si>
    <t xml:space="preserve">Founded</t>
  </si>
  <si>
    <t xml:space="preserve">Product Desc</t>
  </si>
  <si>
    <t xml:space="preserve">Funding in $ Millions</t>
  </si>
  <si>
    <t xml:space="preserve">Sum - Total Investors</t>
  </si>
  <si>
    <t xml:space="preserve">Sum - Score</t>
  </si>
  <si>
    <t xml:space="preserve">Sum - Funding</t>
  </si>
  <si>
    <t xml:space="preserve">Metric</t>
  </si>
  <si>
    <t xml:space="preserve">Weight</t>
  </si>
  <si>
    <t xml:space="preserve">Future Improvement and considerations</t>
  </si>
  <si>
    <t xml:space="preserve">Each Investor Weight based on credibility</t>
  </si>
  <si>
    <t xml:space="preserve">Number of exits</t>
  </si>
  <si>
    <t xml:space="preserve">Market Size of the product domain</t>
  </si>
  <si>
    <t xml:space="preserve">Total competitors and relative score</t>
  </si>
  <si>
    <t xml:space="preserve">Investment by year % change</t>
  </si>
  <si>
    <t xml:space="preserve">Link</t>
  </si>
  <si>
    <t xml:space="preserve">https://tracxn.com/explore/Real-Estate-Tech-Startups-in-India</t>
  </si>
  <si>
    <t xml:space="preserve">https://startuptalky.com/real-estate-startups-india/</t>
  </si>
  <si>
    <t xml:space="preserve">https://www.youtube.com/watch?v=x5_266B645w</t>
  </si>
  <si>
    <t xml:space="preserve">https://yourstory.com/2022/03/rajya-sabha-ministry-of-commerce-startup-india-funds-of-funds-sidbi-aif/amp</t>
  </si>
  <si>
    <t xml:space="preserve">About</t>
  </si>
  <si>
    <t xml:space="preserve">Appx Founded on</t>
  </si>
  <si>
    <t xml:space="preserve">Comments</t>
  </si>
  <si>
    <t xml:space="preserve">Gov Link</t>
  </si>
  <si>
    <t xml:space="preserve">Web Link</t>
  </si>
  <si>
    <t xml:space="preserve">Idea</t>
  </si>
  <si>
    <t xml:space="preserve">Execution</t>
  </si>
  <si>
    <t xml:space="preserve">Score OF 20</t>
  </si>
  <si>
    <t xml:space="preserve">RERA Filing</t>
  </si>
  <si>
    <t xml:space="preserve">RERA Filing is a technology platform to simplify your RERA registration process. We are committed to help real estate agents and promoters in solving their RERA compliance. We have put together a platform for all your needs and wants associating with RERA. May you be a builder, real estate agent or a home buyer, the diversity of our services covers it all.
We are providing a one-stop solution for RERA to Real Estate Industry.</t>
  </si>
  <si>
    <t xml:space="preserve">Cover multiple states, project and agent filing and blogs and education.</t>
  </si>
  <si>
    <t xml:space="preserve">https://www.startupindia.gov.in/content/sih/en/profile.Startup.5e14356ce4b0ea02f54cee63.html</t>
  </si>
  <si>
    <t xml:space="preserve">https://www.rerafiling.com/rera-clients.php</t>
  </si>
  <si>
    <t xml:space="preserve">HomeInspeKtor</t>
  </si>
  <si>
    <t xml:space="preserve">HomeInspeKtor uses technology to help home buyers safeguard their investment before moving in.  We find issues using the best of People and Technology. We use Custom Cloud Based Responsive Hybrid Mobile App that allows inspectors to turn around reports Instantaneously.  </t>
  </si>
  <si>
    <t xml:space="preserve">Bangaluru</t>
  </si>
  <si>
    <t xml:space="preserve">Home inspection like propcheck by Saurabh</t>
  </si>
  <si>
    <t xml:space="preserve">https://www.startupindia.gov.in/content/sih/en/profile.Startup.5d78867be4b0fad8ed6c37d4.html</t>
  </si>
  <si>
    <t xml:space="preserve">https://www.homeinspektor.com/</t>
  </si>
  <si>
    <t xml:space="preserve">QDESQ REALTECH PRIVATE LIMITED</t>
  </si>
  <si>
    <t xml:space="preserve">At present, Qdesq is the largest and fastest growing flexible workspace rental platform providing office seekers with ready move in serviced offices, as per their budget, location and terms. These workspaces are branded coworking and serviced offices, unbranded shared offices and built to suit - bespoke private managed offices (with services and investments from an established operators).</t>
  </si>
  <si>
    <t xml:space="preserve">All over India presence and looks good. Many Listings.</t>
  </si>
  <si>
    <t xml:space="preserve">https://www.startupindia.gov.in/content/sih/en/profile.Startup.5d63756ee4b01629f4ac1eef.html</t>
  </si>
  <si>
    <t xml:space="preserve">https://www.qdesq.com/</t>
  </si>
  <si>
    <t xml:space="preserve">Propstack</t>
  </si>
  <si>
    <t xml:space="preserve">Propstack is India’s leading Real Estate &amp; Finance tech, data and workflow solutions platform and was developed in response to the need for greater market transparency &amp; efficiency. </t>
  </si>
  <si>
    <t xml:space="preserve">Looks very good, have a lot of services based on analytics</t>
  </si>
  <si>
    <t xml:space="preserve">https://www.startupindia.gov.in/content/sih/en/profile.Startup.5d60c477e4b01629f4abf0ca.html</t>
  </si>
  <si>
    <t xml:space="preserve">https://www.propstack.com/</t>
  </si>
  <si>
    <t xml:space="preserve">OfficeBing</t>
  </si>
  <si>
    <t xml:space="preserve">Currently we have offices in Mumbai, Pune, Navi Mumbai and Bengaluru. With more than 100+ clients and 1200+ seats we strive to become one of India's leading players in the CoWorking and Serviced Office segment</t>
  </si>
  <si>
    <t xml:space="preserve">Good Website and lot of listings, looks good. Looks like a new company.</t>
  </si>
  <si>
    <t xml:space="preserve">https://www.startupindia.gov.in/content/sih/en/profile.Startup.5d516edde4b0d334677eedde.html</t>
  </si>
  <si>
    <t xml:space="preserve">https://officebing.com/</t>
  </si>
  <si>
    <t xml:space="preserve">SKJ LANDBASE PRIVATE LIMITED</t>
  </si>
  <si>
    <t xml:space="preserve">SKJ Landbase gives home buyers regular online updates of the status of the project, access to reliable auxiliary services and legal advice, Accounting support and support, which empowers them to take an informed decision about investing in a new home, Industrial land, commercial shops and offices .</t>
  </si>
  <si>
    <t xml:space="preserve">Gurugram</t>
  </si>
  <si>
    <t xml:space="preserve">Pretty old, looks good.</t>
  </si>
  <si>
    <t xml:space="preserve">https://www.startupindia.gov.in/content/sih/en/profile.Startup.62b5567ae4b07b2cdedad803.html</t>
  </si>
  <si>
    <t xml:space="preserve">https://www.skjlandbase.com/</t>
  </si>
  <si>
    <t xml:space="preserve">Dextra Square Pvt Ltd </t>
  </si>
  <si>
    <t xml:space="preserve">Dextra Square is an aggregator platform for property security solutions. They have one product called just fence, to fence a property. Our vision is to Become the World’s #1 Perimeter Security Company and we are on a mission to Fence The World.</t>
  </si>
  <si>
    <t xml:space="preserve">They are on a mission to Fence The World. Pretty funny but sounds cool. Innovative idea to a simple problem.</t>
  </si>
  <si>
    <t xml:space="preserve">https://www.startupindia.gov.in/content/sih/en/profile.Startup.5c2f1ff0e4b0ba900e04bd56.html</t>
  </si>
  <si>
    <t xml:space="preserve">https://www.justfence.in/</t>
  </si>
  <si>
    <t xml:space="preserve">Shrish Residency </t>
  </si>
  <si>
    <t xml:space="preserve">Shrish Residency established in 2020 by me and my husband. We are into real estate industry past from 18 years. Successfully completed 3 projects under Shrish Residency. We are now in need fund to scale up</t>
  </si>
  <si>
    <t xml:space="preserve">Real Estate Company</t>
  </si>
  <si>
    <t xml:space="preserve">https://www.startupindia.gov.in/content/sih/en/profile.Startup.62aff612e4b07b2cded8315e.html</t>
  </si>
  <si>
    <t xml:space="preserve">https://thebrightenpark.com/about/</t>
  </si>
  <si>
    <t xml:space="preserve">COOFFIZ</t>
  </si>
  <si>
    <t xml:space="preserve">Co Working Spaces in Noida, Gurgaon and Delhi</t>
  </si>
  <si>
    <t xml:space="preserve">Looks ok</t>
  </si>
  <si>
    <t xml:space="preserve">https://www.startupindia.gov.in/content/sih/en/profile.Startup.5ea6b2a3e4b03286995b67e9.html</t>
  </si>
  <si>
    <t xml:space="preserve">https://co-offiz.com/</t>
  </si>
  <si>
    <t xml:space="preserve">Lockated.com</t>
  </si>
  <si>
    <t xml:space="preserve">Lockated is an integrated multi-solution prop-tech platform that caters to all stakeholders across a project lifecycle for residential &amp; commercial real estate, driving to collaboratively enhance the end consumer experience. It envisions being the largest community &amp; aggregator for the industry, and catering to the customers needs in an integrated manner for technical solutions for prop-tech.</t>
  </si>
  <si>
    <t xml:space="preserve">Complete suit of products of real estate companies and investors.</t>
  </si>
  <si>
    <t xml:space="preserve">https://www.startupindia.gov.in/content/sih/en/profile.Startup.5d91d7f4e4b05eaf4e0d17b7.html</t>
  </si>
  <si>
    <t xml:space="preserve">https://india.lockated.co/about/</t>
  </si>
  <si>
    <t xml:space="preserve">RXHEAL COMMERCE PRIVATE LIMITED</t>
  </si>
  <si>
    <t xml:space="preserve">/qkitchens is building state of the art industrial grade kitchens infrastructure for the sharing economy. We help partner restaurants reach millions of new customers with their choice of delivery apps. </t>
  </si>
  <si>
    <t xml:space="preserve">Interesting Idea. An industrial kitchen to cater to anyone who wants to start a food business and list them on food delivery services. RaaS, Rastaurant as a service!
They have broken website and done nothing, but idea is just amazing to me.</t>
  </si>
  <si>
    <t xml:space="preserve">https://www.startupindia.gov.in/content/sih/en/profile.Startup.5d80a92de4b0fad8ed6cf024.html</t>
  </si>
  <si>
    <t xml:space="preserve">www.qkitchens.in</t>
  </si>
  <si>
    <t xml:space="preserve">CELEBOFEST ONLINE SERVICES PRIVATE LIMITED</t>
  </si>
  <si>
    <t xml:space="preserve">Friyey transforms Nightclubs and Pubs into Coworking Spaces for day time. </t>
  </si>
  <si>
    <t xml:space="preserve">Pretty cool concept and website looks fine, but hard to know how much business they are doing.</t>
  </si>
  <si>
    <t xml:space="preserve">https://www.startupindia.gov.in/content/sih/en/profile.Startup.5d976f7ce4b05eaf4e0d70cf.html</t>
  </si>
  <si>
    <t xml:space="preserve">https://friyey.com/</t>
  </si>
  <si>
    <t xml:space="preserve">OCCULT CONSULTANTS LLP</t>
  </si>
  <si>
    <t xml:space="preserve">We are corporate consulting and GR firm we operate in bangalore </t>
  </si>
  <si>
    <t xml:space="preserve">REAL ESTATE CONSULTING, LIAISON &amp; DEVELOPMENT SERVICES</t>
  </si>
  <si>
    <t xml:space="preserve">https://www.startupindia.gov.in/content/sih/en/profile.Startup.5ffc51b1e4b0c081f746bf05.html</t>
  </si>
  <si>
    <t xml:space="preserve">https://www.occultconsultants.com/</t>
  </si>
  <si>
    <t xml:space="preserve">THE DWELLWELL PREMISES LLP</t>
  </si>
  <si>
    <t xml:space="preserve">Youthville - which has been rated as 'The Best among the Private Hostels of Asia' is an exclusive, ground-breaking concept in hostel accommodations for today's generation. The hostels at Youthville are modelled along international benchmarks of uber cool hostel lifestyle in advanced cities like Pune, Mumbai.</t>
  </si>
  <si>
    <t xml:space="preserve">Hostels for students and kids, shared room, very specific marketing on young people, which is pretty unique.</t>
  </si>
  <si>
    <t xml:space="preserve">https://www.startupindia.gov.in/content/sih/en/profile.Startup.5e005d5de4b026527443aea9.html</t>
  </si>
  <si>
    <t xml:space="preserve">https://youthvillehostel.com/</t>
  </si>
  <si>
    <t xml:space="preserve">CIRTRU CLASSIFIEDS PRIVATE LIMITED</t>
  </si>
  <si>
    <t xml:space="preserve">Airbnb for long term, Cirtru (Circles of Trust) helps you find rooms for Rent from Roommates you can TRUST.</t>
  </si>
  <si>
    <t xml:space="preserve">International Company, registered from mumbai. Pretty big inventory. Co living and rooms</t>
  </si>
  <si>
    <t xml:space="preserve">https://www.startupindia.gov.in/content/sih/en/profile.Startup.5d7cd022e4b0fad8ed6ca29f.html</t>
  </si>
  <si>
    <t xml:space="preserve">https://www.cirtru.com/</t>
  </si>
  <si>
    <t xml:space="preserve">FANM PROPERTY SERVICES PRIVATE LIMITED</t>
  </si>
  <si>
    <t xml:space="preserve">Seems to have changed their name to homeBazaar. A listing company.</t>
  </si>
  <si>
    <t xml:space="preserve">Property Listing Company. A lot of listings and looks like a big company. Presentation is also good.</t>
  </si>
  <si>
    <t xml:space="preserve">https://www.startupindia.gov.in/content/sih/en/profile.Startup.5c7bb2e4e4b0563d5c5d4579.html</t>
  </si>
  <si>
    <t xml:space="preserve">https://www.homebazaar.com/</t>
  </si>
  <si>
    <t xml:space="preserve">Brskly Workspace Automation</t>
  </si>
  <si>
    <t xml:space="preserve">We belong to the Proptech industry. We are enabling real estate like co-working spaces, workspaces, and co-living spaces (soon) to work on auto-pilot mode. Automating all their processes. We have out IoT product also which is integrated with our product.</t>
  </si>
  <si>
    <t xml:space="preserve">Product for co-working space company, to manage their properties</t>
  </si>
  <si>
    <t xml:space="preserve">https://www.startupindia.gov.in/content/sih/en/profile.Startup.605f720fe4b03f92cbcfd3e0.html</t>
  </si>
  <si>
    <t xml:space="preserve">https://brskly.co/</t>
  </si>
  <si>
    <t xml:space="preserve">AGROCORP LANDBASE PRIVATE LIMITED</t>
  </si>
  <si>
    <t xml:space="preserve">WE ARE A SCALING REAL ESTATE COMPANY SPECIALISING IN AGRICULTURE LAND SPACES PROMOTING INVESTMENT AROUND DEVELOPING METROS FOR PEOPLE TO OWN LAND WITH THE SAME EASE OF OWNING AN APPARTMENT, RESULTING IN DIVERSIFIED INVESTMENT , PROMOTION OF AGRICULTURE , RURAL UPLIFTMENT , CREATION  OF RURAL EMPLOYEMENT, INCREASING FOREST COVER .
WE HAVE DEVELOPED 200 ACRES  IN 3 YEARS WITH PLANTING AND MAINTAINING OF OVER 50000 TREES.</t>
  </si>
  <si>
    <t xml:space="preserve">Agricultural land + real estate</t>
  </si>
  <si>
    <t xml:space="preserve">https://www.startupindia.gov.in/content/sih/en/profile.Startup.5dee035de4b04e0095278ccd.html</t>
  </si>
  <si>
    <t xml:space="preserve">https://agrocorp.co.in/</t>
  </si>
  <si>
    <t xml:space="preserve">TALE HOSTEL PRIVATE LIMITED</t>
  </si>
  <si>
    <t xml:space="preserve">Bee Urban is a fast-growing Youth Co-Living concept committed to providing world-class housing experience to students and young professionals.</t>
  </si>
  <si>
    <t xml:space="preserve">Co living. Like THE DWELLWELL PREMISES LLP</t>
  </si>
  <si>
    <t xml:space="preserve">https://www.startupindia.gov.in/content/sih/en/profile.Startup.5d7c146de4b0fad8ed6c7e3c.html</t>
  </si>
  <si>
    <t xml:space="preserve">https://www.beeurban.in/home</t>
  </si>
  <si>
    <t xml:space="preserve">Ally Spaces</t>
  </si>
  <si>
    <t xml:space="preserve">As one of the leading coworking space aggregator platforms, we work to ensure that when you are looking for office space options, we can assist you in identifying and closing the ones that best meet your needs. As a Pan India aggregator we not only help clients find their ideal work space, we also get competitive prices because of our higher bargaining power</t>
  </si>
  <si>
    <t xml:space="preserve">Coworking Spaces </t>
  </si>
  <si>
    <t xml:space="preserve">https://www.startupindia.gov.in/content/sih/en/profile.Startup.62286157e4b0e4f8d26f6c93.html</t>
  </si>
  <si>
    <t xml:space="preserve">https://www.allyspaces.com/</t>
  </si>
  <si>
    <t xml:space="preserve">WORKLOFT SPACES PRIVATE LIMITED</t>
  </si>
  <si>
    <t xml:space="preserve">Workloft Spaces is into the business of co working spaces, providing value for money to various clients. It's also looking into implementation of IOT for lighting thereby saving energy and contributing towards a pollution free soceity.</t>
  </si>
  <si>
    <t xml:space="preserve">Co Working Business. </t>
  </si>
  <si>
    <t xml:space="preserve">https://www.startupindia.gov.in/content/sih/en/profile.Startup.5e282749e4b0978ef9bf396d.html</t>
  </si>
  <si>
    <t xml:space="preserve">https://workloft.in/</t>
  </si>
  <si>
    <t xml:space="preserve">Woodpecker Service Apartments</t>
  </si>
  <si>
    <t xml:space="preserve">Woodpecker is well known for providing fully furnished serviced apartments in Delhi at affordable price. All apartments are located very near to metro station and are newly designed on the basis of home away from home. </t>
  </si>
  <si>
    <t xml:space="preserve">Air BNB type.</t>
  </si>
  <si>
    <t xml:space="preserve">https://www.startupindia.gov.in/content/sih/en/profile.Startup.599ffae9e4b0e464ff653f5a.html</t>
  </si>
  <si>
    <t xml:space="preserve">https://woodpeckerforme.com/</t>
  </si>
  <si>
    <t xml:space="preserve">HERHIGHNEST</t>
  </si>
  <si>
    <t xml:space="preserve">HERHIGHNEST- For the women by the women
We believe that safe and affordable housing should be a right for all women. At HERHIGHNEST, we are committed to maintaining superlative quality standards and will endeavour to transform women’s lives by fulfilling their dream of having a house of their own.</t>
  </si>
  <si>
    <t xml:space="preserve">Hostels for women, affordable housing, loan assitance, HDFC is partner. A normal company with marketing to target women</t>
  </si>
  <si>
    <t xml:space="preserve">https://www.startupindia.gov.in/content/sih/en/profile.Startup.61865139e4b0cb4c4c07f7e9.html</t>
  </si>
  <si>
    <t xml:space="preserve">https://www.herhighnest.com/</t>
  </si>
  <si>
    <t xml:space="preserve">OREX COLIVING SPACES PRIVATE LIMITED</t>
  </si>
  <si>
    <t xml:space="preserve">Combining the basic needs, food and shelter, we promise to deliver the most desirable living experiences to the youth. We enable the students/working professionals to focus entirely on their goals as we take care of: maintenance, repairs, housekeeping services, cleaning regime, laundry, grocery shopping, cooking meals, food delivery.</t>
  </si>
  <si>
    <t xml:space="preserve">Decent presentation and seems energetic with their marketing style.</t>
  </si>
  <si>
    <t xml:space="preserve">https://www.startupindia.gov.in/content/sih/en/profile.Startup.607eaed3e4b0d2ddc909b0e2.html</t>
  </si>
  <si>
    <t xml:space="preserve">https://www.unionliving.in/</t>
  </si>
  <si>
    <t xml:space="preserve">MERAQI ADVISORS PRIVATE LIMITED</t>
  </si>
  <si>
    <t xml:space="preserve">Meraqi is a Strategic Real Estate solutions firm. We enable property owners &amp; investors to enhance the value of their real estate assets. We apply extensive expertise and deep understanding of real estate and allied business enablers with an expert team to develop appropriate strategies, arrange resources for implementation and track the implementation process across the life cycle of the assignment.</t>
  </si>
  <si>
    <t xml:space="preserve">Knoledge selling and articles and studies to purchase for Rs 10k and all. Not very clear on what they do.</t>
  </si>
  <si>
    <t xml:space="preserve">https://www.startupindia.gov.in/content/sih/en/profile.Startup.605c6f4be4b03f92cbceaa23.html</t>
  </si>
  <si>
    <t xml:space="preserve">https://meraqiadvisors.com/</t>
  </si>
  <si>
    <t xml:space="preserve">White Grass Capital</t>
  </si>
  <si>
    <t xml:space="preserve">White Grass Capital (WGC), is looking to pioneer in integrating the Real Estate Investment with complete digitization process. </t>
  </si>
  <si>
    <t xml:space="preserve">Kolkata</t>
  </si>
  <si>
    <t xml:space="preserve">Not Much information</t>
  </si>
  <si>
    <t xml:space="preserve">https://www.startupindia.gov.in/content/sih/en/profile.Startup.62dfd811e4b02524d8146629.html</t>
  </si>
  <si>
    <t xml:space="preserve">https://www.whitegrasscapital.com/</t>
  </si>
  <si>
    <t xml:space="preserve">UBERDREAMS PRIVATE LIMITED</t>
  </si>
  <si>
    <t xml:space="preserve">Starthub Nation is the pioneer coworking space of Chandigarh region, started from Mohali with a 70 seater facility in order to boost the startup ecosystem support to the region. Within 6 years of its inception, the bootstrapped startup is a 450 seater facility across tricity spread over 4 locations, 2 in Mohali, 1 in Chandigarh, 1 in Panchkula. Starthub Nation now eyes to expand its centers across TIER 2 cities of India.</t>
  </si>
  <si>
    <t xml:space="preserve">Punjab</t>
  </si>
  <si>
    <t xml:space="preserve">Co working Business. Looks fine.</t>
  </si>
  <si>
    <t xml:space="preserve">https://www.startupindia.gov.in/content/sih/en/profile.Startup.5dfa1da2e4b0265274429753.html</t>
  </si>
  <si>
    <t xml:space="preserve">https://www.starthubnation.com/</t>
  </si>
  <si>
    <t xml:space="preserve">HYGGELIG CO-WORKING PRIVATE LIMITED</t>
  </si>
  <si>
    <t xml:space="preserve">Hyggelig Coworking Private Limited is a niche coworking space. Started operations in Jan 2017. The business is currently in scaling phase with operationally profitable business model. We are focused on creating value coworking spaces across the country.  </t>
  </si>
  <si>
    <t xml:space="preserve">Another coworking</t>
  </si>
  <si>
    <t xml:space="preserve">https://www.startupindia.gov.in/content/sih/en/profile.Startup.5d1b2bfde4b0659b526695d2.html</t>
  </si>
  <si>
    <t xml:space="preserve">https://sparkplug.work/</t>
  </si>
  <si>
    <t xml:space="preserve">ARITRAA REAL ESTATE DEVELOPMENT AND MANAGEMENT PRIVATE LIMITED</t>
  </si>
  <si>
    <t xml:space="preserve">Property Management, design, plan real estate projects and investments; in energy, logistics and retail sectors.</t>
  </si>
  <si>
    <t xml:space="preserve">Team seems experienced, a unique proposition as compared to others in the list</t>
  </si>
  <si>
    <t xml:space="preserve">https://www.startupindia.gov.in/content/sih/en/profile.Startup.5fc0d621e4b016b44cb39766.html</t>
  </si>
  <si>
    <t xml:space="preserve">https://www.aritraa.com/blog</t>
  </si>
  <si>
    <t xml:space="preserve">HOUSEWISE SERVICES PRIVATE LIMITED</t>
  </si>
  <si>
    <t xml:space="preserve">Housewise is an end to end Property Management Company in India. The company offers rental management and property management services and online rent agreement services. It provides comprehensive services to Non-Resident Indians. </t>
  </si>
  <si>
    <t xml:space="preserve">Property mangement</t>
  </si>
  <si>
    <t xml:space="preserve">https://www.startupindia.gov.in/content/sih/en/profile.Startup.5e33f3ebe4b0bf34fcf9eaf6.html</t>
  </si>
  <si>
    <t xml:space="preserve">https://housewise.in/about-us</t>
  </si>
  <si>
    <t xml:space="preserve">Popcornstay</t>
  </si>
  <si>
    <t xml:space="preserve">Popcornstay is online marketplace student accommodation  </t>
  </si>
  <si>
    <t xml:space="preserve">Very new, not much info</t>
  </si>
  <si>
    <t xml:space="preserve">https://www.startupindia.gov.in/content/sih/en/profile.Startup.5c5bc4e8e4b0ba900e0d0b94.html</t>
  </si>
  <si>
    <t xml:space="preserve">https://www.popcornstay.com/quick-enquiries</t>
  </si>
  <si>
    <t xml:space="preserve">Casa Nexus Information Pvt Ltd</t>
  </si>
  <si>
    <t xml:space="preserve">Product name is “freebhk”. Like no broker, with property management. Aims to make searching renting properties easy for landlord and seeker.</t>
  </si>
  <si>
    <t xml:space="preserve">https://www.startupindia.gov.in/content/sih/en/profile.Startup.5d67d896e4b0f86f4a0e0d5d.html</t>
  </si>
  <si>
    <t xml:space="preserve">https://freebhk.com/</t>
  </si>
  <si>
    <t xml:space="preserve">PROPERTYANGEL MANAGEMENT PRIVATE LIMITED</t>
  </si>
  <si>
    <t xml:space="preserve">PropertyAngel, a leading property management company in the City of Bengaluru, is developing a one ofits kind Real Estate application ecosystem which is in line with our corephilosophy of simplifying property related matters for our customers. PropertyAngel services Indian as wellas NRI customers. </t>
  </si>
  <si>
    <t xml:space="preserve">https://www.startupindia.gov.in/content/sih/en/profile.Startup.612f1fa7e4b0f62f93040b6c.html</t>
  </si>
  <si>
    <t xml:space="preserve">https://www.propertyangel.in/</t>
  </si>
  <si>
    <t xml:space="preserve">KILHOR METALS PRIVATE LIMITED</t>
  </si>
  <si>
    <t xml:space="preserve">We are into corporate scrap business providing asset dismantling and reinstatement services and purchase of all types of metal, furniture fixture, structure, equipment scrap</t>
  </si>
  <si>
    <t xml:space="preserve">https://www.startupindia.gov.in/content/sih/en/profile.Startup.617406c5e4b0324c10f3b08c.html</t>
  </si>
  <si>
    <t xml:space="preserve">NA</t>
  </si>
  <si>
    <t xml:space="preserve">Blumefield industrial Realty &amp; Project Pvt Ltd</t>
  </si>
  <si>
    <t xml:space="preserve">We are an industrial real estate brokering company. We assist manufacturing companies and other industries to procure industrial lands to built their factories and get the required licenses to start the operations. We also assist industries in getting  viable industrial facility on lease. We  assist in providing  a built to suit/ custom made industrial facilities as well as ready to move facilities on lease for their manufacturing, assembling and testing activities.
Our company is promoted by  Mohan R Gopal, who has more than 25 years of experience in industrial real estate brokering activity. </t>
  </si>
  <si>
    <t xml:space="preserve">https://www.startupindia.gov.in/content/sih/en/profile.Startup.60b9f065e4b002345dec4c50.html</t>
  </si>
  <si>
    <t xml:space="preserve">SIERRA CARTEL</t>
  </si>
  <si>
    <t xml:space="preserve">We are a coworking space and virtual offices provider based out of HSR Layout, Bangalore.</t>
  </si>
  <si>
    <t xml:space="preserve">Coworking Spaces. Very new. Do not have any listings yet</t>
  </si>
  <si>
    <t xml:space="preserve">https://www.startupindia.gov.in/content/sih/en/profile.Startup.60ce42c7e4b0c264518828f5.html</t>
  </si>
  <si>
    <t xml:space="preserve">https://sierracartel.com/</t>
  </si>
  <si>
    <t xml:space="preserve">REALVERSE PROPTECH PRIVATE LIMITED</t>
  </si>
  <si>
    <t xml:space="preserve">We are PropTech start with a vision to disrupt Real Estate Market.
We use data analysis,AI, Land  mapping , Blockchain Technology and most important sales and marketing automation . 
We are preferred channels sales and marketing  partners with top builders in Bengaluru. 
We deal into every kind of land transaction. We deal into rentals , resale, new property including flats, villas,plots. We are also aggregator for commercial and agricultural property dealing.
We don’t charge brokerage as service and in turn provides cashback to our esteemed customers. </t>
  </si>
  <si>
    <t xml:space="preserve">Not Very clear on what they claim and what they are doing. Seems like a single person is running the company. Akshay – akshay@ realverseproptech. Com</t>
  </si>
  <si>
    <t xml:space="preserve">https://www.startupindia.gov.in/content/sih/en/profile.Startup.629f4fd3e4b028cbac19f6cd.html</t>
  </si>
  <si>
    <t xml:space="preserve">https://www.realverseproptech.com/</t>
  </si>
  <si>
    <t xml:space="preserve">HOUSE SEEKERS INDIA PRIVATE LIMITED</t>
  </si>
  <si>
    <t xml:space="preserve">To manage, consult, undertake, carry on and engage in the business of Real Estate Development, Land Development, Area Estate and Site Development and to carry on the Business as Consultants, Planners, Builders, Real Estate Developers, and Civil Engineers, Contractors, Real Estate Brokers, Agents, Brick Makers, and to build/construct own, operate, maintain, manage, control and administer, Earth Works, farmhouses, Parks, Gardens, Row-houses, Duplex Apartments, Commercial, Residential or Industrial building Complexes, Retail Stores and Shopping Centers.</t>
  </si>
  <si>
    <t xml:space="preserve">https://www.startupindia.gov.in/content/sih/en/profile.Startup.5f869935e4b0cbc0da8201ba.html</t>
  </si>
  <si>
    <t xml:space="preserve">MeWo - Meetings, Co-Working &amp; Kaffe Powered by BIZ Nest</t>
  </si>
  <si>
    <t xml:space="preserve">The Primary Goal of MeWo is: 
• To support &amp; activate new startups in Goa.  
• To get startups from outside Goa who are currently established in other major metros such as Bangalore, Mumbai, Pune, Delhi etc. to establish a ‘Work Nest” in Goa. 
• To support bigger corporates of the country to establish their base in Goa.   
• Create more opportunities and employment for Goans and push the Goan ecosystem forward.</t>
  </si>
  <si>
    <t xml:space="preserve">Goa</t>
  </si>
  <si>
    <t xml:space="preserve">Co working Business. Website does not work.</t>
  </si>
  <si>
    <t xml:space="preserve">https://www.startupindia.gov.in/content/sih/en/profile.Startup.605a2b64e4b03f92cbcd1618.html</t>
  </si>
  <si>
    <t xml:space="preserve">www.mewo.co.in</t>
  </si>
  <si>
    <t xml:space="preserve">SCALE COWORKING PRIVATE LIMITED</t>
  </si>
  <si>
    <t xml:space="preserve">We are building a community of startups and entrepreneurs. Our aim is to help startups and budding entrepreneurs to scale their businesses. We aim to serve all kinds of entrepreneur, startups in India through our Co-Working spaces.</t>
  </si>
  <si>
    <t xml:space="preserve">Website down, co working</t>
  </si>
  <si>
    <t xml:space="preserve">https://www.startupindia.gov.in/content/sih/en/profile.Startup.61dbd4aee4b020b2f881146c.html</t>
  </si>
  <si>
    <t xml:space="preserve">http://scalecowork.com/</t>
  </si>
  <si>
    <t xml:space="preserve">Nutshell Creator's Real Estate Advisor</t>
  </si>
  <si>
    <t xml:space="preserve">The Nutshell Creator's is a professional real estate brokerage serving buyers and sellers of luxury property in Mumbai , Navi Mumbai &amp; Pune. The brokerage is comprised of a close group of talented realtors, led by the firm’s President and Founder, 
MR. Nitin Shinde. The firm closes over one hundred deals annually and has brokered many of the City’s largest residential sales, including numerous record-breaking transactions. </t>
  </si>
  <si>
    <t xml:space="preserve">Very new not much info</t>
  </si>
  <si>
    <t xml:space="preserve">https://www.startupindia.gov.in/content/sih/en/profile.Startup.620bdb1ae4b0e4f8d26583d2.html</t>
  </si>
  <si>
    <t xml:space="preserve">https://nutshellcreators.com/</t>
  </si>
  <si>
    <t xml:space="preserve">HUMAN NEST MANAGEMENT PRIVATE LIMITED</t>
  </si>
  <si>
    <t xml:space="preserve">LeewayH was perceived as a solution to all the major problems while renting a house and also redefining the comforts it brings along. LeewayH is a coliving community, where collaboration and mingling is regarded as much as privacy. With absolutely stunning private apartments to lavishing shared spaces, LeewayH maintains a balance between personal and social life while keeping convenience and affordability as it's top most priority.</t>
  </si>
  <si>
    <t xml:space="preserve">Co Living. Website does not work</t>
  </si>
  <si>
    <t xml:space="preserve">https://www.startupindia.gov.in/content/sih/en/profile.Startup.5fd32870e4b0da94c37b9867.html</t>
  </si>
  <si>
    <t xml:space="preserve"> www.leewayh.com</t>
  </si>
  <si>
    <t xml:space="preserve">Sahil Bajaj</t>
  </si>
  <si>
    <t xml:space="preserve">We seek to innovate how students moving across states search their accommodation. We are creating a technology integrated real estate hunt platform which provides several accommodation options to choose from for the students. We ensure the safety of our students by running background checks and making sure it is worth the value.</t>
  </si>
  <si>
    <t xml:space="preserve">https://www.startupindia.gov.in/content/sih/en/profile.Startup.5e8b13f5e4b046201246e5c7.html</t>
  </si>
  <si>
    <t xml:space="preserve">MONKHOOD LIVING SOLUTIONS PRIVATE LIMITED</t>
  </si>
  <si>
    <t xml:space="preserve">It will help bachelors especially students in getting rental homes at a very affordable price and the aim is to minimize the brokerage for the college going students as well as the flat owners. 
It will be a first student centric market place where they will find everything of their needs.Our vision is to provide accommodations and other assistance in a student-friendly format which is both affordable and easily available.</t>
  </si>
  <si>
    <t xml:space="preserve">Eliminate all your rental hassles is their moto. Looks ok, but not sure if it is doing any business. Has 10-15 people in team.</t>
  </si>
  <si>
    <t xml:space="preserve">https://www.startupindia.gov.in/content/sih/en/profile.Startup.5bc61671e4b0c71d20cdad22.html</t>
  </si>
  <si>
    <t xml:space="preserve">https://monkhood.in/</t>
  </si>
  <si>
    <t xml:space="preserve">Task</t>
  </si>
  <si>
    <t xml:space="preserve">Comment</t>
  </si>
  <si>
    <t xml:space="preserve">Action 1</t>
  </si>
  <si>
    <t xml:space="preserve">Action 2</t>
  </si>
  <si>
    <t xml:space="preserve">Tech Driven Real Estate</t>
  </si>
  <si>
    <t xml:space="preserve">Elon Musk Videos</t>
  </si>
  <si>
    <t xml:space="preserve">Shared video</t>
  </si>
  <si>
    <t xml:space="preserve">Meeting needed</t>
  </si>
  <si>
    <t xml:space="preserve">Propcheck</t>
  </si>
  <si>
    <t xml:space="preserve">Quality score of property. Open for investment and working togethor. Saurav was sick and respond very late. Not clear on 20%, meeting needed.</t>
  </si>
  <si>
    <t xml:space="preserve">Shared report on whatsapp</t>
  </si>
  <si>
    <t xml:space="preserve">HomeExchange</t>
  </si>
  <si>
    <t xml:space="preserve">Another platform to buy sell home at one place</t>
  </si>
  <si>
    <t xml:space="preserve">Shared info on whatsapp</t>
  </si>
  <si>
    <t xml:space="preserve">5ire</t>
  </si>
  <si>
    <t xml:space="preserve">A core blockchain keeping environment in mind. Targetting CXO and govt employee for contacts and penetration. Not good.</t>
  </si>
  <si>
    <t xml:space="preserve">Shared view on whatsapp</t>
  </si>
  <si>
    <t xml:space="preserve">BHIVE Fractionalised RE</t>
  </si>
  <si>
    <t xml:space="preserve">Wework type company, raising money for rented propoerty and for business</t>
  </si>
  <si>
    <t xml:space="preserve">We must start our own too</t>
  </si>
  <si>
    <t xml:space="preserve">Parking Business in US</t>
  </si>
  <si>
    <t xml:space="preserve">Two companies, in my wiki</t>
  </si>
  <si>
    <t xml:space="preserve">Not Sure</t>
  </si>
  <si>
    <t xml:space="preserve">Drone Company Investment</t>
  </si>
  <si>
    <t xml:space="preserve">Shared my view on whatsapp. No action needed, no need for investment</t>
  </si>
  <si>
    <t xml:space="preserve">Reject</t>
  </si>
  <si>
    <t xml:space="preserve">Early Startups India</t>
  </si>
  <si>
    <t xml:space="preserve">List is here</t>
  </si>
  <si>
    <t xml:space="preserve">Made this excel file</t>
  </si>
  <si>
    <t xml:space="preserve">Ravi IIT mumbai Filter</t>
  </si>
  <si>
    <t xml:space="preserve">Partner in hospitals where we set up team. Good project. Also issue with OCP filter installation.</t>
  </si>
  <si>
    <t xml:space="preserve">What is our objective?</t>
  </si>
  <si>
    <t xml:space="preserve">Ivy Homes</t>
  </si>
  <si>
    <t xml:space="preserve">Sell in 15 days. Sounds ok.</t>
  </si>
  <si>
    <t xml:space="preserve">Like Home Exchange to an extent</t>
  </si>
  <si>
    <t xml:space="preserve">UP/ UK Transport</t>
  </si>
  <si>
    <t xml:space="preserve">Many opportunity including farm land project.</t>
  </si>
  <si>
    <t xml:space="preserve">Video Shared</t>
  </si>
  <si>
    <t xml:space="preserve">Bhargav BuildRun</t>
  </si>
  <si>
    <t xml:space="preserve">Another ERP like software. Very small and does not seem to provide anything extra</t>
  </si>
  <si>
    <t xml:space="preserve">Need to tell Mohit</t>
  </si>
  <si>
    <t xml:space="preserve">Myn Brochure in Office</t>
  </si>
  <si>
    <t xml:space="preserve">Mega App for everything. Over ambitious least to say.</t>
  </si>
  <si>
    <t xml:space="preserve">Anu StartUp ATMAX</t>
  </si>
  <si>
    <t xml:space="preserve">Micro level incentive system. Idea is very good and client closure is also good. Further study needed.</t>
  </si>
  <si>
    <t xml:space="preserve">PolyBlock</t>
  </si>
  <si>
    <t xml:space="preserve">Lego Style modular bricks which does not need skilled labour</t>
  </si>
  <si>
    <t xml:space="preserve">We can talk to them and make a sample house; or be manufacutrer or distributor</t>
  </si>
  <si>
    <t xml:space="preserve">STO Manan</t>
  </si>
  <si>
    <t xml:space="preserve">Manan intentions not clear. His own coin launch not happened yet.</t>
  </si>
  <si>
    <t xml:space="preserve">Waiting</t>
  </si>
  <si>
    <t xml:space="preserve">Crypto Investments</t>
  </si>
  <si>
    <t xml:space="preserve">Waiting, invested 30%. 1L Loss</t>
  </si>
  <si>
    <t xml:space="preserve">In Progress</t>
  </si>
</sst>
</file>

<file path=xl/styles.xml><?xml version="1.0" encoding="utf-8"?>
<styleSheet xmlns="http://schemas.openxmlformats.org/spreadsheetml/2006/main">
  <numFmts count="5">
    <numFmt numFmtId="164" formatCode="General"/>
    <numFmt numFmtId="165" formatCode="0.00"/>
    <numFmt numFmtId="166" formatCode="0.0"/>
    <numFmt numFmtId="167" formatCode="0"/>
    <numFmt numFmtId="168" formatCode="General"/>
  </numFmts>
  <fonts count="10">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b val="true"/>
      <sz val="11"/>
      <name val="Arial"/>
      <family val="2"/>
      <charset val="1"/>
    </font>
    <font>
      <b val="true"/>
      <sz val="11"/>
      <color rgb="FFFFFFFF"/>
      <name val="Arial"/>
      <family val="2"/>
      <charset val="1"/>
    </font>
    <font>
      <sz val="12"/>
      <name val="Arial"/>
      <family val="2"/>
      <charset val="1"/>
    </font>
    <font>
      <b val="true"/>
      <sz val="12"/>
      <name val="Arial"/>
      <family val="2"/>
      <charset val="1"/>
    </font>
  </fonts>
  <fills count="8">
    <fill>
      <patternFill patternType="none"/>
    </fill>
    <fill>
      <patternFill patternType="gray125"/>
    </fill>
    <fill>
      <patternFill patternType="solid">
        <fgColor rgb="FFFFFFA6"/>
        <bgColor rgb="FFFFFFCC"/>
      </patternFill>
    </fill>
    <fill>
      <patternFill patternType="solid">
        <fgColor rgb="FFFF6D6D"/>
        <bgColor rgb="FFFF6600"/>
      </patternFill>
    </fill>
    <fill>
      <patternFill patternType="solid">
        <fgColor rgb="FFD4EA6B"/>
        <bgColor rgb="FFFFFFA6"/>
      </patternFill>
    </fill>
    <fill>
      <patternFill patternType="solid">
        <fgColor rgb="FF5983B0"/>
        <bgColor rgb="FF808080"/>
      </patternFill>
    </fill>
    <fill>
      <patternFill patternType="solid">
        <fgColor rgb="FFFFD8CE"/>
        <bgColor rgb="FFCCCCCC"/>
      </patternFill>
    </fill>
    <fill>
      <patternFill patternType="solid">
        <fgColor rgb="FFCCCCCC"/>
        <bgColor rgb="FFCCCCFF"/>
      </patternFill>
    </fill>
  </fills>
  <borders count="21">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style="thin"/>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medium"/>
      <top/>
      <bottom style="thin"/>
      <diagonal/>
    </border>
    <border diagonalUp="false" diagonalDown="false">
      <left style="medium"/>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right style="medium"/>
      <top style="thin"/>
      <bottom/>
      <diagonal/>
    </border>
    <border diagonalUp="false" diagonalDown="false">
      <left style="medium"/>
      <right style="thin"/>
      <top/>
      <bottom/>
      <diagonal/>
    </border>
    <border diagonalUp="false" diagonalDown="false">
      <left style="thin"/>
      <right/>
      <top/>
      <bottom/>
      <diagonal/>
    </border>
    <border diagonalUp="false" diagonalDown="false">
      <left/>
      <right style="medium"/>
      <top/>
      <botto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right/>
      <top style="thin"/>
      <bottom style="medium"/>
      <diagonal/>
    </border>
    <border diagonalUp="false" diagonalDown="false">
      <left/>
      <right style="medium"/>
      <top style="thin"/>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5" fontId="0" fillId="0" borderId="0" xfId="0" applyFont="false" applyBorder="false" applyAlignment="true" applyProtection="true">
      <alignment horizontal="center" vertical="center" textRotation="0" wrapText="true" indent="0" shrinkToFit="false"/>
      <protection locked="true" hidden="false"/>
    </xf>
    <xf numFmtId="166" fontId="0" fillId="0" borderId="0" xfId="0" applyFont="false" applyBorder="false" applyAlignment="true" applyProtection="true">
      <alignment horizontal="center" vertical="center" textRotation="0" wrapText="false" indent="0" shrinkToFit="false"/>
      <protection locked="true" hidden="false"/>
    </xf>
    <xf numFmtId="165" fontId="0" fillId="0" borderId="0" xfId="0" applyFont="false" applyBorder="false" applyAlignment="true" applyProtection="true">
      <alignment horizontal="center" vertical="center" textRotation="0" wrapText="false" indent="0" shrinkToFit="false"/>
      <protection locked="true" hidden="false"/>
    </xf>
    <xf numFmtId="167" fontId="0" fillId="0" borderId="0" xfId="0" applyFont="false" applyBorder="false" applyAlignment="true" applyProtection="true">
      <alignment horizontal="center" vertical="center" textRotation="0" wrapText="false" indent="0" shrinkToFit="false"/>
      <protection locked="true" hidden="false"/>
    </xf>
    <xf numFmtId="164" fontId="4" fillId="2" borderId="0" xfId="0" applyFont="true" applyBorder="false" applyAlignment="true" applyProtection="true">
      <alignment horizontal="center" vertical="center" textRotation="0" wrapText="true" indent="0" shrinkToFit="false"/>
      <protection locked="true" hidden="false"/>
    </xf>
    <xf numFmtId="165" fontId="4" fillId="3" borderId="0" xfId="0" applyFont="true" applyBorder="false" applyAlignment="true" applyProtection="true">
      <alignment horizontal="center" vertical="center" textRotation="0" wrapText="true" indent="0" shrinkToFit="false"/>
      <protection locked="true" hidden="false"/>
    </xf>
    <xf numFmtId="166" fontId="4" fillId="3" borderId="0" xfId="0" applyFont="true" applyBorder="false" applyAlignment="true" applyProtection="true">
      <alignment horizontal="center" vertical="center" textRotation="0" wrapText="true" indent="0" shrinkToFit="false"/>
      <protection locked="true" hidden="false"/>
    </xf>
    <xf numFmtId="167" fontId="4" fillId="3"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xf numFmtId="164" fontId="0" fillId="4" borderId="0" xfId="0" applyFont="false" applyBorder="fals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22"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21" applyFont="false" applyBorder="true" applyAlignment="false" applyProtection="false">
      <alignment horizontal="general" vertical="bottom" textRotation="0" wrapText="false" indent="0" shrinkToFit="false"/>
      <protection locked="true" hidden="false"/>
    </xf>
    <xf numFmtId="164" fontId="0" fillId="0" borderId="3" xfId="22" applyFont="true" applyBorder="true" applyAlignment="false" applyProtection="false">
      <alignment horizontal="general" vertical="bottom" textRotation="0" wrapText="false" indent="0" shrinkToFit="false"/>
      <protection locked="true" hidden="false"/>
    </xf>
    <xf numFmtId="164" fontId="0" fillId="0" borderId="4" xfId="21" applyFont="false" applyBorder="true" applyAlignment="false" applyProtection="false">
      <alignment horizontal="general" vertical="bottom" textRotation="0" wrapText="false" indent="0" shrinkToFit="false"/>
      <protection locked="true" hidden="false"/>
    </xf>
    <xf numFmtId="164" fontId="0" fillId="0" borderId="5" xfId="21" applyFont="false" applyBorder="true" applyAlignment="false" applyProtection="false">
      <alignment horizontal="general" vertical="bottom" textRotation="0" wrapText="false" indent="0" shrinkToFit="false"/>
      <protection locked="true" hidden="false"/>
    </xf>
    <xf numFmtId="164" fontId="0" fillId="0" borderId="6" xfId="22" applyFont="true" applyBorder="true" applyAlignment="false" applyProtection="false">
      <alignment horizontal="general" vertical="bottom" textRotation="0" wrapText="false" indent="0" shrinkToFit="false"/>
      <protection locked="true" hidden="false"/>
    </xf>
    <xf numFmtId="164" fontId="0" fillId="0" borderId="7" xfId="20" applyFont="true" applyBorder="true" applyAlignment="false" applyProtection="false">
      <alignment horizontal="left" vertical="bottom" textRotation="0" wrapText="false" indent="0" shrinkToFit="false"/>
      <protection locked="true" hidden="false"/>
    </xf>
    <xf numFmtId="164" fontId="0" fillId="0" borderId="8" xfId="20" applyFont="true" applyBorder="true" applyAlignment="false" applyProtection="false">
      <alignment horizontal="left" vertical="bottom" textRotation="0" wrapText="false" indent="0" shrinkToFit="false"/>
      <protection locked="true" hidden="false"/>
    </xf>
    <xf numFmtId="164" fontId="0" fillId="0" borderId="9" xfId="20" applyFont="true" applyBorder="true" applyAlignment="false" applyProtection="false">
      <alignment horizontal="left" vertical="bottom" textRotation="0" wrapText="false" indent="0" shrinkToFit="false"/>
      <protection locked="true" hidden="false"/>
    </xf>
    <xf numFmtId="164" fontId="0" fillId="0" borderId="10" xfId="20" applyFont="true" applyBorder="true" applyAlignment="false" applyProtection="false">
      <alignment horizontal="left" vertical="bottom" textRotation="0" wrapText="false" indent="0" shrinkToFit="false"/>
      <protection locked="true" hidden="false"/>
    </xf>
    <xf numFmtId="164" fontId="0" fillId="0" borderId="11" xfId="25" applyFont="false" applyBorder="true" applyAlignment="false" applyProtection="false">
      <alignment horizontal="general" vertical="bottom" textRotation="0" wrapText="false" indent="0" shrinkToFit="false"/>
      <protection locked="true" hidden="false"/>
    </xf>
    <xf numFmtId="164" fontId="0" fillId="0" borderId="12" xfId="25" applyFont="false" applyBorder="true" applyAlignment="false" applyProtection="false">
      <alignment horizontal="general" vertical="bottom" textRotation="0" wrapText="false" indent="0" shrinkToFit="false"/>
      <protection locked="true" hidden="false"/>
    </xf>
    <xf numFmtId="164" fontId="0" fillId="0" borderId="13" xfId="25" applyFont="false" applyBorder="true" applyAlignment="false" applyProtection="false">
      <alignment horizontal="general" vertical="bottom" textRotation="0" wrapText="false" indent="0" shrinkToFit="false"/>
      <protection locked="true" hidden="false"/>
    </xf>
    <xf numFmtId="164" fontId="0" fillId="0" borderId="14" xfId="20" applyFont="true" applyBorder="true" applyAlignment="false" applyProtection="false">
      <alignment horizontal="left" vertical="bottom" textRotation="0" wrapText="false" indent="0" shrinkToFit="false"/>
      <protection locked="true" hidden="false"/>
    </xf>
    <xf numFmtId="164" fontId="0" fillId="0" borderId="15" xfId="25" applyFont="false" applyBorder="true" applyAlignment="false" applyProtection="false">
      <alignment horizontal="general" vertical="bottom" textRotation="0" wrapText="false" indent="0" shrinkToFit="false"/>
      <protection locked="true" hidden="false"/>
    </xf>
    <xf numFmtId="164" fontId="0" fillId="0" borderId="0" xfId="25" applyFont="false" applyBorder="false" applyAlignment="false" applyProtection="false">
      <alignment horizontal="general" vertical="bottom" textRotation="0" wrapText="false" indent="0" shrinkToFit="false"/>
      <protection locked="true" hidden="false"/>
    </xf>
    <xf numFmtId="164" fontId="0" fillId="0" borderId="16" xfId="25" applyFont="false" applyBorder="true" applyAlignment="false" applyProtection="false">
      <alignment horizontal="general" vertical="bottom" textRotation="0" wrapText="false" indent="0" shrinkToFit="false"/>
      <protection locked="true" hidden="false"/>
    </xf>
    <xf numFmtId="164" fontId="0" fillId="0" borderId="7" xfId="25" applyFont="false" applyBorder="true" applyAlignment="false" applyProtection="false">
      <alignment horizontal="general" vertical="bottom" textRotation="0" wrapText="false" indent="0" shrinkToFit="false"/>
      <protection locked="true" hidden="false"/>
    </xf>
    <xf numFmtId="164" fontId="0" fillId="0" borderId="8" xfId="25" applyFont="false" applyBorder="true" applyAlignment="false" applyProtection="false">
      <alignment horizontal="general" vertical="bottom" textRotation="0" wrapText="false" indent="0" shrinkToFit="false"/>
      <protection locked="true" hidden="false"/>
    </xf>
    <xf numFmtId="164" fontId="0" fillId="0" borderId="9" xfId="25" applyFont="false" applyBorder="true" applyAlignment="false" applyProtection="false">
      <alignment horizontal="general" vertical="bottom" textRotation="0" wrapText="false" indent="0" shrinkToFit="false"/>
      <protection locked="true" hidden="false"/>
    </xf>
    <xf numFmtId="164" fontId="4" fillId="0" borderId="17" xfId="24" applyFont="true" applyBorder="true" applyAlignment="false" applyProtection="false">
      <alignment horizontal="left" vertical="bottom" textRotation="0" wrapText="false" indent="0" shrinkToFit="false"/>
      <protection locked="true" hidden="false"/>
    </xf>
    <xf numFmtId="164" fontId="4" fillId="0" borderId="18" xfId="23" applyFont="false" applyBorder="true" applyAlignment="false" applyProtection="false">
      <alignment horizontal="general" vertical="bottom" textRotation="0" wrapText="false" indent="0" shrinkToFit="false"/>
      <protection locked="true" hidden="false"/>
    </xf>
    <xf numFmtId="164" fontId="4" fillId="0" borderId="19" xfId="23" applyFont="false" applyBorder="true" applyAlignment="false" applyProtection="false">
      <alignment horizontal="general" vertical="bottom" textRotation="0" wrapText="false" indent="0" shrinkToFit="false"/>
      <protection locked="true" hidden="false"/>
    </xf>
    <xf numFmtId="164" fontId="4" fillId="0" borderId="20" xfId="23" applyFont="fals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4" fillId="2" borderId="1" xfId="20" applyFont="tru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7" fontId="0" fillId="0" borderId="12" xfId="25" applyFont="false" applyBorder="true" applyAlignment="false" applyProtection="false">
      <alignment horizontal="general" vertical="bottom" textRotation="0" wrapText="false" indent="0" shrinkToFit="false"/>
      <protection locked="true" hidden="false"/>
    </xf>
    <xf numFmtId="167" fontId="0" fillId="0" borderId="0" xfId="25" applyFont="false" applyBorder="false" applyAlignment="false" applyProtection="false">
      <alignment horizontal="general" vertical="bottom" textRotation="0" wrapText="false" indent="0" shrinkToFit="false"/>
      <protection locked="true" hidden="false"/>
    </xf>
    <xf numFmtId="164" fontId="0" fillId="0" borderId="14" xfId="20" applyFont="true" applyBorder="true" applyAlignment="true" applyProtection="false">
      <alignment horizontal="left" vertical="bottom" textRotation="0" wrapText="true" indent="0" shrinkToFit="false"/>
      <protection locked="true" hidden="false"/>
    </xf>
    <xf numFmtId="167" fontId="0" fillId="0" borderId="8" xfId="25" applyFont="false" applyBorder="true" applyAlignment="false" applyProtection="false">
      <alignment horizontal="general" vertical="bottom" textRotation="0" wrapText="false" indent="0" shrinkToFit="false"/>
      <protection locked="true" hidden="false"/>
    </xf>
    <xf numFmtId="167" fontId="4" fillId="0" borderId="19" xfId="23"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7" fillId="5" borderId="1" xfId="0" applyFont="true" applyBorder="tru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0" fillId="2"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center" vertical="center" textRotation="0" wrapText="true" indent="0" shrinkToFit="false"/>
      <protection locked="true" hidden="false"/>
    </xf>
    <xf numFmtId="168" fontId="0" fillId="0" borderId="1" xfId="0" applyFont="false" applyBorder="true" applyAlignment="true" applyProtection="true">
      <alignment horizontal="center" vertical="center" textRotation="0" wrapText="true" indent="0" shrinkToFit="false"/>
      <protection locked="true" hidden="false"/>
    </xf>
    <xf numFmtId="164" fontId="0" fillId="6" borderId="1" xfId="0" applyFont="true" applyBorder="true" applyAlignment="true" applyProtection="true">
      <alignment horizontal="center" vertical="center" textRotation="0" wrapText="true" indent="0" shrinkToFit="false"/>
      <protection locked="true" hidden="false"/>
    </xf>
    <xf numFmtId="164" fontId="5" fillId="6" borderId="1" xfId="0" applyFont="true" applyBorder="true" applyAlignment="true" applyProtection="true">
      <alignment horizontal="center" vertical="center" textRotation="0" wrapText="true" indent="0" shrinkToFit="false"/>
      <protection locked="true" hidden="false"/>
    </xf>
    <xf numFmtId="164" fontId="0" fillId="6" borderId="1" xfId="0" applyFont="false" applyBorder="true" applyAlignment="true" applyProtection="true">
      <alignment horizontal="center" vertical="center" textRotation="0" wrapText="true" indent="0" shrinkToFit="false"/>
      <protection locked="true" hidden="false"/>
    </xf>
    <xf numFmtId="168" fontId="0" fillId="6" borderId="1" xfId="0" applyFont="false" applyBorder="tru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8" fillId="7" borderId="0" xfId="0" applyFont="true" applyBorder="false" applyAlignment="true" applyProtection="false">
      <alignment horizontal="center" vertical="center" textRotation="0" wrapText="true" indent="0" shrinkToFit="false"/>
      <protection locked="true" hidden="false"/>
    </xf>
    <xf numFmtId="164" fontId="8" fillId="7" borderId="0" xfId="0" applyFont="true" applyBorder="false" applyAlignment="true" applyProtection="false">
      <alignment horizontal="left" vertical="center"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D4EA6B"/>
      <rgbColor rgb="FFFFFFA6"/>
      <rgbColor rgb="FF99CCFF"/>
      <rgbColor rgb="FFFF99CC"/>
      <rgbColor rgb="FFCC99FF"/>
      <rgbColor rgb="FFFFD8CE"/>
      <rgbColor rgb="FF3366FF"/>
      <rgbColor rgb="FF33CCCC"/>
      <rgbColor rgb="FF99CC00"/>
      <rgbColor rgb="FFFFCC00"/>
      <rgbColor rgb="FFFF9900"/>
      <rgbColor rgb="FFFF6600"/>
      <rgbColor rgb="FF5983B0"/>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 Id="rId11" Type="http://schemas.openxmlformats.org/officeDocument/2006/relationships/pivotCacheDefinition" Target="pivotCache/pivotCacheDefinition1.xml"/>
</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24" createdVersion="3">
  <cacheSource type="worksheet">
    <worksheetSource ref="A1:Q250" sheet="List"/>
  </cacheSource>
  <cacheFields count="17">
    <cacheField name="Sno" numFmtId="0">
      <sharedItems containsString="0" containsBlank="1" containsNumber="1" containsInteger="1" minValue="1" maxValue="24" count="25">
        <n v="1"/>
        <n v="2"/>
        <n v="3"/>
        <n v="4"/>
        <n v="5"/>
        <n v="6"/>
        <n v="7"/>
        <n v="8"/>
        <n v="9"/>
        <n v="10"/>
        <n v="11"/>
        <n v="12"/>
        <n v="13"/>
        <n v="14"/>
        <n v="15"/>
        <n v="16"/>
        <n v="17"/>
        <n v="18"/>
        <n v="19"/>
        <n v="20"/>
        <n v="21"/>
        <n v="22"/>
        <n v="23"/>
        <n v="24"/>
        <m/>
      </sharedItems>
    </cacheField>
    <cacheField name="Name" numFmtId="0">
      <sharedItems containsBlank="1" count="25">
        <s v="Awfis"/>
        <s v="Bridgit"/>
        <s v="CoHo&#10;"/>
        <s v="Colive"/>
        <s v="Compstak"/>
        <s v="EasyKnock"/>
        <s v="GetAgent"/>
        <s v="Ghar360"/>
        <s v="Grexter Living"/>
        <s v="Housing"/>
        <s v="IndiQube"/>
        <s v="Morty"/>
        <s v="NestAway"/>
        <s v="NoBroker"/>
        <s v="Offerpad"/>
        <s v="PropTiger"/>
        <s v="Republic"/>
        <s v="SmartWorks"/>
        <s v="Square Yards"/>
        <s v="Stanza Living"/>
        <s v="StayAbode"/>
        <s v="WiredScored"/>
        <s v="Zipgrid"/>
        <s v="Zolo Stays"/>
        <m/>
      </sharedItems>
    </cacheField>
    <cacheField name="Founded in" numFmtId="0">
      <sharedItems containsString="0" containsBlank="1" containsNumber="1" containsInteger="1" minValue="2011" maxValue="2017" count="8">
        <n v="2011"/>
        <n v="2012"/>
        <n v="2013"/>
        <n v="2014"/>
        <n v="2015"/>
        <n v="2016"/>
        <n v="2017"/>
        <m/>
      </sharedItems>
    </cacheField>
    <cacheField name="Location" numFmtId="0">
      <sharedItems containsBlank="1" count="9">
        <s v="Arizona"/>
        <s v="Bangalore"/>
        <s v="Canada"/>
        <s v="Delhi"/>
        <s v="Gurgaon"/>
        <s v="London"/>
        <s v="Mumbai"/>
        <s v="New York"/>
        <m/>
      </sharedItems>
    </cacheField>
    <cacheField name="Location Type" numFmtId="0">
      <sharedItems containsBlank="1" count="3">
        <s v="India"/>
        <s v="International"/>
        <m/>
      </sharedItems>
    </cacheField>
    <cacheField name="Short Desc" numFmtId="0">
      <sharedItems containsBlank="1" count="25">
        <s v=" Fully furnished accommodation on a sharing and individual basis with amenities. All this without any security deposit, brokerage or furnishing costs."/>
        <s v="App-based listing platform for residential &amp; commercial properties"/>
        <s v="App-based listing platform for residential properties"/>
        <s v="Building Certification and Quality"/>
        <s v="cloud-based 3D augmented reality platform"/>
        <s v="co-living space and then sub-rent it to their customers."/>
        <s v="Colive offers ready-to-move-in co-living spaces, which are located near IT parks and business hubs."/>
        <s v="Compare Agents and Brokers"/>
        <s v="functional and built-to-suit urban studio rooms that provide all the necessary amenities. Catering primarily to salaried employees, fresh graduates, and techies in the age group of 18-30 years,"/>
        <s v="Investing and Raising Funds for Real Estate"/>
        <s v="Managed accommodation provider for students"/>
        <s v="Mortgage and Loans"/>
        <s v="Online brokerage firm for buying residential properties"/>
        <s v="Online marketplace to book rental properties"/>
        <s v="Provider of an online real estate advisory and brokerage firm"/>
        <s v="Provider of co-working space"/>
        <s v="Provider of managed co-living spaces"/>
        <s v="Provider of managed co-working spaces"/>
        <s v="Provider of shared co-working space. WaaS. Workspace as a service."/>
        <s v="Real Estate Data"/>
        <s v="Sell and Stay, Unlock your cash"/>
        <s v="Society Management with JLL"/>
        <s v="Tell us about your home and receive an offer within 24 hours. It's free with no obligation to sell."/>
        <s v="Workforce planning software for general contractors"/>
        <m/>
      </sharedItems>
    </cacheField>
    <cacheField name="Funding" numFmtId="0">
      <sharedItems containsString="0" containsBlank="1" containsNumber="1" minValue="0.02" maxValue="401" count="24">
        <n v="0.02"/>
        <n v="1.5"/>
        <n v="1.7"/>
        <n v="1.96"/>
        <n v="2.5"/>
        <n v="3"/>
        <n v="12"/>
        <n v="24"/>
        <n v="36.6"/>
        <n v="44"/>
        <n v="45"/>
        <n v="80"/>
        <n v="80.9"/>
        <n v="87"/>
        <n v="99"/>
        <n v="111"/>
        <n v="115"/>
        <n v="157"/>
        <n v="177"/>
        <n v="214"/>
        <n v="355"/>
        <n v="394"/>
        <n v="401"/>
        <m/>
      </sharedItems>
    </cacheField>
    <cacheField name="Investors" numFmtId="0">
      <sharedItems containsBlank="1" count="25">
        <s v="17 Investors"/>
        <s v="18 Investors"/>
        <s v="1Crowd, Malpani Ventures, Jones Lang LaSalle"/>
        <s v="24 Investors"/>
        <s v="27 Investors"/>
        <s v="46 investors"/>
        <s v="5 Investors"/>
        <s v="ADM Capital, Girish Nilakant Kullarni, GCM and 23 Other Investors"/>
        <s v="Alteria Capital, Kotak Mahindra Bank, RBL Bank and 9 Other Investors"/>
        <s v="BISQUE, Link REIT, ChrysCapital and 7 Other Investors"/>
        <s v="Blackrock, LL Funds, Tylor Morrison"/>
        <s v="Crow Holdings, Cushman &amp; Wakefield, Beringea, Taronga Group, Fifth Wall, Bessemer Venture Partners, Jona Capital, Patrizia, British Land, Momeni Digital Ventures"/>
        <s v="General Atlantic, Tiger Global Management, Moore Venture Partners and 17 Other Investors"/>
        <s v="Keppel Land, LISBRINE, Kalko Prashanth Reddy and 8 Other Investors"/>
        <s v="Nexus Venture Partners, Coliving Parent, Investcorp and 13 Other Investors"/>
        <s v="REA Group, SoftBank Group Corp, News Corp and 23 Other Investors"/>
        <s v="Sachin Bhatia (Co-founder, MakeMyTrip and TrulyMadly), Rajesh Sawhney (Co-Founder, GSF and InnerChef), Mahesh Parasuraman (Ex-MD, Carlyle PE), Dheeraj Jain (Partner, UK based Hedge fund)"/>
        <s v="Salarpuria Sattva Group, Ncubate Capital Partners and Angel Investors"/>
        <s v="SoftBank Group, Vineet Singh, Helion Venture Partners and 29 Other Investors"/>
        <s v="Tiger Global Management, Chiratae Ventures, Goldman Sachs and 20 Other Investors"/>
        <s v="Tlabs"/>
        <s v="Venture Catalysts"/>
        <s v="Voyage Group, Akatsuki and Incubate Fund. Anupam Mittal, Vineet Sekhsaria, Lets Venture Legacy Global Projects MD Sanjay Shenoy and Mridul Upreti (ex Joint MD JLL India). Angie Mahtaney &amp; Ishan Manaktala"/>
        <s v="WestBridge, Konark group, Careernet Technologies and 4 Other Investors "/>
        <m/>
      </sharedItems>
    </cacheField>
    <cacheField name="Website" numFmtId="0">
      <sharedItems containsBlank="1" count="25">
        <s v="http://ghar360.com/team.php"/>
        <s v="https://gobridgit.com/"/>
        <s v="https://grexter.in/"/>
        <s v="https://housing.com/"/>
        <s v="https://indiqube.com/"/>
        <s v="https://republic.com/real-estate"/>
        <s v="https://wiredscore.com/"/>
        <s v="https://www.awfis.com/"/>
        <s v="https://www.coho.in/"/>
        <s v="https://www.colive.com/"/>
        <s v="https://www.compstak.com/about"/>
        <s v="https://www.easyknock.com/"/>
        <s v="https://www.getagent.co.uk/"/>
        <s v="https://www.morty.com/"/>
        <s v="https://www.nestaway.com/"/>
        <s v="https://www.nobroker.in/"/>
        <s v="https://www.proptiger.com/"/>
        <s v="https://www.smartworksoffice.com/"/>
        <s v="https://www.squareyards.com/"/>
        <s v="https://www.stanzaliving.com/"/>
        <s v="https://www.stayabode.com/"/>
        <s v="https://www1.offerpad.com/"/>
        <s v="https://zipgrid.com/about/"/>
        <s v="https://zolostays.com/"/>
        <m/>
      </sharedItems>
    </cacheField>
    <cacheField name="More Info" numFmtId="0">
      <sharedItems containsBlank="1" count="15">
        <s v="https://angel.co/company/grexter-1/funding"/>
        <s v="https://startuptalky.com/coho-success-story/"/>
        <s v="https://startuptalky.com/colive-coliving-spaces/"/>
        <s v="https://startuptalky.com/stayabode-success-story/"/>
        <s v="https://www.crunchbase.com/organization/bridgit"/>
        <s v="https://www.crunchbase.com/organization/compstak"/>
        <s v="https://www.crunchbase.com/organization/easyknock"/>
        <s v="https://www.crunchbase.com/organization/getagent"/>
        <s v="https://www.crunchbase.com/organization/morty"/>
        <s v="https://www.crunchbase.com/organization/offerpad"/>
        <s v="https://www.crunchbase.com/organization/republic-co"/>
        <s v="https://www.crunchbase.com/organization/wiredscore"/>
        <s v="https://www.crunchbase.com/organization/zipgrid"/>
        <s v="na"/>
        <m/>
      </sharedItems>
    </cacheField>
    <cacheField name="Source" numFmtId="0">
      <sharedItems containsBlank="1" containsMixedTypes="1" containsNumber="1" containsInteger="1" minValue="1" maxValue="5" count="6">
        <n v="1"/>
        <n v="2"/>
        <n v="4"/>
        <n v="5"/>
        <s v="2,3"/>
        <m/>
      </sharedItems>
    </cacheField>
    <cacheField name="Total Investors" numFmtId="0">
      <sharedItems containsString="0" containsBlank="1" containsNumber="1" containsInteger="1" minValue="1" maxValue="46" count="21">
        <n v="1"/>
        <n v="2"/>
        <n v="3"/>
        <n v="4"/>
        <n v="5"/>
        <n v="7"/>
        <n v="10"/>
        <n v="11"/>
        <n v="12"/>
        <n v="13"/>
        <n v="16"/>
        <n v="17"/>
        <n v="18"/>
        <n v="21"/>
        <n v="23"/>
        <n v="24"/>
        <n v="26"/>
        <n v="27"/>
        <n v="33"/>
        <n v="46"/>
        <m/>
      </sharedItems>
    </cacheField>
    <cacheField name="Funding/ Total Investor +" numFmtId="0">
      <sharedItems containsString="0" containsBlank="1" containsNumber="1" minValue="0.02" maxValue="118.333333333333" count="25">
        <n v="0.02"/>
        <n v="0.150769230769231"/>
        <n v="0.375"/>
        <n v="0.5"/>
        <n v="0.566666666666667"/>
        <n v="0.75"/>
        <n v="1.525"/>
        <n v="1.84615384615385"/>
        <n v="2.15294117647059"/>
        <n v="2.9962962962963"/>
        <n v="3.07692307692308"/>
        <n v="3.80769230769231"/>
        <n v="4"/>
        <n v="4.65217391304348"/>
        <n v="4.75757575757576"/>
        <n v="5"/>
        <n v="6"/>
        <n v="6.42857142857143"/>
        <n v="6.9375"/>
        <n v="8.7"/>
        <n v="14.75"/>
        <n v="18.7619047619048"/>
        <n v="22.2777777777778"/>
        <n v="118.333333333333"/>
        <m/>
      </sharedItems>
    </cacheField>
    <cacheField name="Age -" numFmtId="0">
      <sharedItems containsString="0" containsBlank="1" containsNumber="1" containsInteger="1" minValue="5" maxValue="11" count="8">
        <n v="5"/>
        <n v="6"/>
        <n v="7"/>
        <n v="8"/>
        <n v="9"/>
        <n v="10"/>
        <n v="11"/>
        <m/>
      </sharedItems>
    </cacheField>
    <cacheField name="Investor/ Age +" numFmtId="0">
      <sharedItems containsString="0" containsBlank="1" containsNumber="1" minValue="0.1" maxValue="7.66666666666667" count="25">
        <n v="0.1"/>
        <n v="0.333333333333333"/>
        <n v="0.375"/>
        <n v="0.428571428571429"/>
        <n v="0.571428571428571"/>
        <n v="0.625"/>
        <n v="0.666666666666667"/>
        <n v="1"/>
        <n v="1.42857142857143"/>
        <n v="1.44444444444444"/>
        <n v="1.83333333333333"/>
        <n v="2.16666666666667"/>
        <n v="2.28571428571429"/>
        <n v="2.36363636363636"/>
        <n v="2.4"/>
        <n v="2.42857142857143"/>
        <n v="2.625"/>
        <n v="2.66666666666667"/>
        <n v="2.7"/>
        <n v="2.88888888888889"/>
        <n v="3"/>
        <n v="3.28571428571429"/>
        <n v="3.3"/>
        <n v="7.66666666666667"/>
        <m/>
      </sharedItems>
    </cacheField>
    <cacheField name="Fund/ Age" numFmtId="0">
      <sharedItems containsString="0" containsBlank="1" containsNumber="1" minValue="0.002" maxValue="66.8333333333333" count="25">
        <n v="0.002"/>
        <n v="0.2125"/>
        <n v="0.25"/>
        <n v="0.3125"/>
        <n v="0.326666666666667"/>
        <n v="0.428571428571429"/>
        <n v="2"/>
        <n v="2.66666666666667"/>
        <n v="4.06666666666667"/>
        <n v="5.22857142857143"/>
        <n v="6.42857142857143"/>
        <n v="7.33333333333333"/>
        <n v="8.09"/>
        <n v="8.88888888888889"/>
        <n v="9"/>
        <n v="12.4285714285714"/>
        <n v="15.7"/>
        <n v="15.8571428571429"/>
        <n v="16.4285714285714"/>
        <n v="35.4"/>
        <n v="35.6666666666667"/>
        <n v="49.25"/>
        <n v="50.7142857142857"/>
        <n v="66.8333333333333"/>
        <m/>
      </sharedItems>
    </cacheField>
    <cacheField name="Score" numFmtId="0">
      <sharedItems containsString="0" containsBlank="1" containsNumber="1" minValue="0.3014" maxValue="52.1833333333333" count="25">
        <n v="0.3014"/>
        <n v="1.04875"/>
        <n v="1.375"/>
        <n v="1.5"/>
        <n v="1.71875"/>
        <n v="2"/>
        <n v="4.12866666666667"/>
        <n v="5.76666666666667"/>
        <n v="6.6"/>
        <n v="8.43333333333333"/>
        <n v="8.76"/>
        <n v="10.0466666666667"/>
        <n v="11.7"/>
        <n v="13.763"/>
        <n v="14.0222222222222"/>
        <n v="14.1"/>
        <n v="15.9"/>
        <n v="18.4"/>
        <n v="20.89"/>
        <n v="28.38"/>
        <n v="36.4"/>
        <n v="38.7666666666667"/>
        <n v="40.775"/>
        <n v="52.1833333333333"/>
        <m/>
      </sharedItems>
    </cacheField>
  </cacheFields>
</pivotCacheDefinition>
</file>

<file path=xl/pivotCache/pivotCacheRecords1.xml><?xml version="1.0" encoding="utf-8"?>
<pivotCacheRecords xmlns="http://schemas.openxmlformats.org/spreadsheetml/2006/main" xmlns:r="http://schemas.openxmlformats.org/officeDocument/2006/relationships" count="24">
  <r>
    <x v="0"/>
    <x v="9"/>
    <x v="1"/>
    <x v="4"/>
    <x v="0"/>
    <x v="2"/>
    <x v="17"/>
    <x v="18"/>
    <x v="3"/>
    <x v="13"/>
    <x v="0"/>
    <x v="18"/>
    <x v="14"/>
    <x v="5"/>
    <x v="22"/>
    <x v="16"/>
    <x v="18"/>
  </r>
  <r>
    <x v="1"/>
    <x v="13"/>
    <x v="3"/>
    <x v="1"/>
    <x v="0"/>
    <x v="1"/>
    <x v="21"/>
    <x v="12"/>
    <x v="15"/>
    <x v="13"/>
    <x v="0"/>
    <x v="13"/>
    <x v="21"/>
    <x v="3"/>
    <x v="16"/>
    <x v="21"/>
    <x v="22"/>
  </r>
  <r>
    <x v="2"/>
    <x v="19"/>
    <x v="6"/>
    <x v="3"/>
    <x v="0"/>
    <x v="10"/>
    <x v="18"/>
    <x v="8"/>
    <x v="19"/>
    <x v="13"/>
    <x v="0"/>
    <x v="8"/>
    <x v="20"/>
    <x v="0"/>
    <x v="14"/>
    <x v="19"/>
    <x v="19"/>
  </r>
  <r>
    <x v="3"/>
    <x v="12"/>
    <x v="4"/>
    <x v="1"/>
    <x v="0"/>
    <x v="13"/>
    <x v="16"/>
    <x v="19"/>
    <x v="14"/>
    <x v="13"/>
    <x v="0"/>
    <x v="14"/>
    <x v="15"/>
    <x v="2"/>
    <x v="21"/>
    <x v="18"/>
    <x v="17"/>
  </r>
  <r>
    <x v="4"/>
    <x v="23"/>
    <x v="4"/>
    <x v="1"/>
    <x v="0"/>
    <x v="16"/>
    <x v="15"/>
    <x v="14"/>
    <x v="23"/>
    <x v="13"/>
    <x v="0"/>
    <x v="10"/>
    <x v="18"/>
    <x v="2"/>
    <x v="12"/>
    <x v="17"/>
    <x v="16"/>
  </r>
  <r>
    <x v="5"/>
    <x v="15"/>
    <x v="0"/>
    <x v="4"/>
    <x v="0"/>
    <x v="12"/>
    <x v="14"/>
    <x v="15"/>
    <x v="16"/>
    <x v="13"/>
    <x v="0"/>
    <x v="16"/>
    <x v="11"/>
    <x v="6"/>
    <x v="13"/>
    <x v="14"/>
    <x v="15"/>
  </r>
  <r>
    <x v="6"/>
    <x v="0"/>
    <x v="4"/>
    <x v="3"/>
    <x v="0"/>
    <x v="17"/>
    <x v="13"/>
    <x v="9"/>
    <x v="7"/>
    <x v="13"/>
    <x v="0"/>
    <x v="6"/>
    <x v="19"/>
    <x v="2"/>
    <x v="8"/>
    <x v="15"/>
    <x v="12"/>
  </r>
  <r>
    <x v="7"/>
    <x v="18"/>
    <x v="2"/>
    <x v="4"/>
    <x v="0"/>
    <x v="14"/>
    <x v="11"/>
    <x v="7"/>
    <x v="18"/>
    <x v="13"/>
    <x v="0"/>
    <x v="16"/>
    <x v="10"/>
    <x v="4"/>
    <x v="19"/>
    <x v="13"/>
    <x v="14"/>
  </r>
  <r>
    <x v="8"/>
    <x v="10"/>
    <x v="4"/>
    <x v="1"/>
    <x v="0"/>
    <x v="15"/>
    <x v="10"/>
    <x v="23"/>
    <x v="4"/>
    <x v="13"/>
    <x v="0"/>
    <x v="5"/>
    <x v="17"/>
    <x v="2"/>
    <x v="7"/>
    <x v="10"/>
    <x v="8"/>
  </r>
  <r>
    <x v="9"/>
    <x v="17"/>
    <x v="5"/>
    <x v="3"/>
    <x v="0"/>
    <x v="18"/>
    <x v="9"/>
    <x v="13"/>
    <x v="17"/>
    <x v="13"/>
    <x v="0"/>
    <x v="7"/>
    <x v="12"/>
    <x v="1"/>
    <x v="10"/>
    <x v="11"/>
    <x v="9"/>
  </r>
  <r>
    <x v="10"/>
    <x v="2"/>
    <x v="4"/>
    <x v="4"/>
    <x v="0"/>
    <x v="0"/>
    <x v="5"/>
    <x v="16"/>
    <x v="8"/>
    <x v="1"/>
    <x v="1"/>
    <x v="3"/>
    <x v="5"/>
    <x v="2"/>
    <x v="4"/>
    <x v="5"/>
    <x v="3"/>
  </r>
  <r>
    <x v="11"/>
    <x v="8"/>
    <x v="5"/>
    <x v="1"/>
    <x v="0"/>
    <x v="8"/>
    <x v="1"/>
    <x v="21"/>
    <x v="2"/>
    <x v="0"/>
    <x v="4"/>
    <x v="3"/>
    <x v="2"/>
    <x v="1"/>
    <x v="6"/>
    <x v="2"/>
    <x v="2"/>
  </r>
  <r>
    <x v="12"/>
    <x v="20"/>
    <x v="5"/>
    <x v="1"/>
    <x v="0"/>
    <x v="5"/>
    <x v="3"/>
    <x v="22"/>
    <x v="20"/>
    <x v="3"/>
    <x v="1"/>
    <x v="9"/>
    <x v="1"/>
    <x v="1"/>
    <x v="11"/>
    <x v="4"/>
    <x v="6"/>
  </r>
  <r>
    <x v="13"/>
    <x v="7"/>
    <x v="1"/>
    <x v="1"/>
    <x v="0"/>
    <x v="4"/>
    <x v="0"/>
    <x v="20"/>
    <x v="0"/>
    <x v="14"/>
    <x v="1"/>
    <x v="0"/>
    <x v="0"/>
    <x v="5"/>
    <x v="0"/>
    <x v="0"/>
    <x v="0"/>
  </r>
  <r>
    <x v="14"/>
    <x v="3"/>
    <x v="5"/>
    <x v="1"/>
    <x v="0"/>
    <x v="6"/>
    <x v="6"/>
    <x v="17"/>
    <x v="9"/>
    <x v="2"/>
    <x v="1"/>
    <x v="1"/>
    <x v="16"/>
    <x v="1"/>
    <x v="1"/>
    <x v="6"/>
    <x v="5"/>
  </r>
  <r>
    <x v="15"/>
    <x v="22"/>
    <x v="3"/>
    <x v="6"/>
    <x v="0"/>
    <x v="21"/>
    <x v="2"/>
    <x v="2"/>
    <x v="22"/>
    <x v="12"/>
    <x v="2"/>
    <x v="2"/>
    <x v="4"/>
    <x v="3"/>
    <x v="2"/>
    <x v="1"/>
    <x v="1"/>
  </r>
  <r>
    <x v="16"/>
    <x v="4"/>
    <x v="1"/>
    <x v="7"/>
    <x v="1"/>
    <x v="19"/>
    <x v="12"/>
    <x v="4"/>
    <x v="10"/>
    <x v="5"/>
    <x v="3"/>
    <x v="17"/>
    <x v="9"/>
    <x v="5"/>
    <x v="18"/>
    <x v="12"/>
    <x v="13"/>
  </r>
  <r>
    <x v="17"/>
    <x v="1"/>
    <x v="2"/>
    <x v="2"/>
    <x v="1"/>
    <x v="23"/>
    <x v="8"/>
    <x v="3"/>
    <x v="1"/>
    <x v="4"/>
    <x v="3"/>
    <x v="15"/>
    <x v="6"/>
    <x v="4"/>
    <x v="17"/>
    <x v="8"/>
    <x v="11"/>
  </r>
  <r>
    <x v="18"/>
    <x v="21"/>
    <x v="2"/>
    <x v="7"/>
    <x v="1"/>
    <x v="3"/>
    <x v="7"/>
    <x v="11"/>
    <x v="6"/>
    <x v="11"/>
    <x v="3"/>
    <x v="9"/>
    <x v="7"/>
    <x v="4"/>
    <x v="9"/>
    <x v="7"/>
    <x v="7"/>
  </r>
  <r>
    <x v="19"/>
    <x v="16"/>
    <x v="5"/>
    <x v="7"/>
    <x v="1"/>
    <x v="9"/>
    <x v="19"/>
    <x v="5"/>
    <x v="5"/>
    <x v="10"/>
    <x v="3"/>
    <x v="19"/>
    <x v="13"/>
    <x v="1"/>
    <x v="23"/>
    <x v="20"/>
    <x v="21"/>
  </r>
  <r>
    <x v="20"/>
    <x v="14"/>
    <x v="4"/>
    <x v="0"/>
    <x v="1"/>
    <x v="22"/>
    <x v="20"/>
    <x v="10"/>
    <x v="21"/>
    <x v="9"/>
    <x v="3"/>
    <x v="2"/>
    <x v="23"/>
    <x v="2"/>
    <x v="3"/>
    <x v="22"/>
    <x v="20"/>
  </r>
  <r>
    <x v="21"/>
    <x v="5"/>
    <x v="5"/>
    <x v="7"/>
    <x v="1"/>
    <x v="20"/>
    <x v="22"/>
    <x v="1"/>
    <x v="11"/>
    <x v="6"/>
    <x v="3"/>
    <x v="12"/>
    <x v="22"/>
    <x v="1"/>
    <x v="20"/>
    <x v="23"/>
    <x v="23"/>
  </r>
  <r>
    <x v="22"/>
    <x v="6"/>
    <x v="3"/>
    <x v="5"/>
    <x v="1"/>
    <x v="7"/>
    <x v="4"/>
    <x v="6"/>
    <x v="12"/>
    <x v="7"/>
    <x v="3"/>
    <x v="4"/>
    <x v="3"/>
    <x v="3"/>
    <x v="5"/>
    <x v="3"/>
    <x v="4"/>
  </r>
  <r>
    <x v="23"/>
    <x v="11"/>
    <x v="4"/>
    <x v="7"/>
    <x v="1"/>
    <x v="11"/>
    <x v="8"/>
    <x v="0"/>
    <x v="13"/>
    <x v="8"/>
    <x v="3"/>
    <x v="11"/>
    <x v="8"/>
    <x v="2"/>
    <x v="15"/>
    <x v="9"/>
    <x v="10"/>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3.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DataPilot1" cacheId="1" applyNumberFormats="0" applyBorderFormats="0" applyFontFormats="0" applyPatternFormats="0" applyAlignmentFormats="0" applyWidthHeightFormats="0" dataCaption="Values" useAutoFormatting="0" itemPrintTitles="1" indent="0" outline="0" outlineData="0" compact="0" compactData="0">
  <location ref="A3:D9" firstHeaderRow="1" firstDataRow="2" firstDataCol="1" rowPageCount="1" colPageCount="1"/>
  <pivotFields count="17">
    <pivotField compact="0" showAll="0"/>
    <pivotField compact="0" showAll="0"/>
    <pivotField compact="0" showAll="0"/>
    <pivotField axis="axisRow" compact="0" showAll="0" defaultSubtotal="0" outline="0">
      <items count="9">
        <item x="0"/>
        <item x="1"/>
        <item x="2"/>
        <item x="3"/>
        <item x="4"/>
        <item x="5"/>
        <item x="6"/>
        <item x="7"/>
        <item h="1" x="8"/>
      </items>
    </pivotField>
    <pivotField axis="axisPage" compact="0" showAll="0" defaultSubtotal="0" outline="0">
      <items count="3">
        <item x="0"/>
        <item h="1" x="1"/>
        <item h="1" x="2"/>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dataField="1" compact="0" showAll="0" outline="0"/>
  </pivotFields>
  <rowFields count="1">
    <field x="3"/>
  </rowFields>
  <colFields count="1">
    <field x="-2"/>
  </colFields>
  <pageFields count="1">
    <pageField fld="4" hier="-1"/>
  </pageFields>
  <dataFields count="3">
    <dataField name="Count - Score" fld="16" subtotal="count" numFmtId="164"/>
    <dataField name="Count - Score" fld="16" subtotal="count" numFmtId="164"/>
    <dataField name="Count - Score" fld="16" subtotal="count" numFmtId="164"/>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DataPilot2" cacheId="1" applyNumberFormats="0" applyBorderFormats="0" applyFontFormats="0" applyPatternFormats="0" applyAlignmentFormats="0" applyWidthHeightFormats="0" dataCaption="Values" useAutoFormatting="0" itemPrintTitles="1" indent="0" outline="0" outlineData="0" compact="0" compactData="0">
  <location ref="A3:C9" firstHeaderRow="1" firstDataRow="2" firstDataCol="1" rowPageCount="1" colPageCount="1"/>
  <pivotFields count="17">
    <pivotField compact="0" showAll="0"/>
    <pivotField dataField="1" compact="0" showAll="0" outline="0"/>
    <pivotField compact="0" showAll="0"/>
    <pivotField axis="axisRow" compact="0" showAll="0" defaultSubtotal="0" outline="0">
      <items count="9">
        <item x="0"/>
        <item x="1"/>
        <item x="2"/>
        <item x="3"/>
        <item x="4"/>
        <item x="5"/>
        <item x="6"/>
        <item x="7"/>
        <item h="1" x="8"/>
      </items>
    </pivotField>
    <pivotField axis="axisPage" compact="0" showAll="0" defaultSubtotal="0" outline="0">
      <items count="3">
        <item x="0"/>
        <item h="1" x="1"/>
        <item h="1" x="2"/>
      </items>
    </pivotField>
    <pivotField compact="0" showAll="0"/>
    <pivotField dataField="1" compact="0" showAll="0" outline="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3"/>
  </rowFields>
  <colFields count="1">
    <field x="-2"/>
  </colFields>
  <pageFields count="1">
    <pageField fld="4" hier="-1"/>
  </pageFields>
  <dataFields count="2">
    <dataField name="Count - Name" fld="1" subtotal="count" numFmtId="164"/>
    <dataField name="Median - Funding" fld="6" subtotal="sum" numFmtId="164"/>
  </dataField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DataPilot3" cacheId="1" applyNumberFormats="0" applyBorderFormats="0" applyFontFormats="0" applyPatternFormats="0" applyAlignmentFormats="0" applyWidthHeightFormats="0" dataCaption="Values" useAutoFormatting="0" itemPrintTitles="1" indent="0" outline="0" outlineData="0" compact="0" compactData="0">
  <location ref="A3:D21" firstHeaderRow="1" firstDataRow="2" firstDataCol="1" rowPageCount="1" colPageCount="1"/>
  <pivotFields count="17">
    <pivotField compact="0" showAll="0"/>
    <pivotField axis="axisRow" compact="0" showAll="0" defaultSubtotal="0" outline="0">
      <items count="25">
        <item x="23"/>
        <item x="22"/>
        <item x="21"/>
        <item x="20"/>
        <item x="19"/>
        <item x="18"/>
        <item x="17"/>
        <item x="16"/>
        <item x="15"/>
        <item x="14"/>
        <item x="13"/>
        <item x="12"/>
        <item x="11"/>
        <item x="10"/>
        <item x="9"/>
        <item x="8"/>
        <item x="7"/>
        <item x="6"/>
        <item x="5"/>
        <item x="4"/>
        <item x="3"/>
        <item x="2"/>
        <item x="1"/>
        <item x="0"/>
        <item h="1" x="24"/>
      </items>
    </pivotField>
    <pivotField compact="0" showAll="0"/>
    <pivotField compact="0" showAll="0"/>
    <pivotField axis="axisPage" compact="0" showAll="0" defaultSubtotal="0" outline="0">
      <items count="3">
        <item x="0"/>
        <item h="1" x="1"/>
        <item h="1" x="2"/>
      </items>
    </pivotField>
    <pivotField compact="0" showAll="0"/>
    <pivotField dataField="1" compact="0" showAll="0" outline="0"/>
    <pivotField compact="0" showAll="0"/>
    <pivotField compact="0" showAll="0"/>
    <pivotField compact="0" showAll="0"/>
    <pivotField compact="0" showAll="0"/>
    <pivotField dataField="1" compact="0" showAll="0" outline="0"/>
    <pivotField compact="0" showAll="0"/>
    <pivotField compact="0" showAll="0"/>
    <pivotField compact="0" showAll="0"/>
    <pivotField compact="0" showAll="0"/>
    <pivotField dataField="1" compact="0" showAll="0" outline="0"/>
  </pivotFields>
  <rowFields count="1">
    <field x="1"/>
  </rowFields>
  <colFields count="1">
    <field x="-2"/>
  </colFields>
  <pageFields count="1">
    <pageField fld="4" hier="-1"/>
  </pageFields>
  <dataFields count="3">
    <dataField name="Sum - Total Investors" fld="11" subtotal="sum" numFmtId="164"/>
    <dataField name="Sum - Score" fld="16" subtotal="sum" numFmtId="167"/>
    <dataField name="Sum - Funding" fld="6" subtotal="sum" numFmtId="164"/>
  </dataFields>
  <pivotTableStyleInfo name="PivotStyleLight16" showRowHeaders="1" showColHeaders="1" showRowStripes="0" showColStripes="0" showLastColumn="1"/>
</pivotTableDefinition>
</file>

<file path=xl/worksheets/_rels/sheet1.xml.rels><?xml version="1.0" encoding="UTF-8"?>
<Relationships xmlns="http://schemas.openxmlformats.org/package/2006/relationships"><Relationship Id="rId1" Type="http://schemas.openxmlformats.org/officeDocument/2006/relationships/hyperlink" Target="https://housing.com/" TargetMode="External"/><Relationship Id="rId2" Type="http://schemas.openxmlformats.org/officeDocument/2006/relationships/hyperlink" Target="https://www.nobroker.in/" TargetMode="External"/><Relationship Id="rId3" Type="http://schemas.openxmlformats.org/officeDocument/2006/relationships/hyperlink" Target="https://www.stanzaliving.com/" TargetMode="External"/><Relationship Id="rId4" Type="http://schemas.openxmlformats.org/officeDocument/2006/relationships/hyperlink" Target="https://www.nestaway.com/" TargetMode="External"/><Relationship Id="rId5" Type="http://schemas.openxmlformats.org/officeDocument/2006/relationships/hyperlink" Target="https://zolostays.com/" TargetMode="External"/><Relationship Id="rId6" Type="http://schemas.openxmlformats.org/officeDocument/2006/relationships/hyperlink" Target="https://www.proptiger.com/" TargetMode="External"/><Relationship Id="rId7" Type="http://schemas.openxmlformats.org/officeDocument/2006/relationships/hyperlink" Target="https://www.awfis.com/" TargetMode="External"/><Relationship Id="rId8" Type="http://schemas.openxmlformats.org/officeDocument/2006/relationships/hyperlink" Target="https://www.squareyards.com/" TargetMode="External"/><Relationship Id="rId9" Type="http://schemas.openxmlformats.org/officeDocument/2006/relationships/hyperlink" Target="https://indiqube.com/" TargetMode="External"/><Relationship Id="rId10" Type="http://schemas.openxmlformats.org/officeDocument/2006/relationships/hyperlink" Target="https://www.smartworksoffice.com/" TargetMode="External"/><Relationship Id="rId11" Type="http://schemas.openxmlformats.org/officeDocument/2006/relationships/hyperlink" Target="https://www.coho.in/" TargetMode="External"/><Relationship Id="rId12" Type="http://schemas.openxmlformats.org/officeDocument/2006/relationships/hyperlink" Target="https://startuptalky.com/coho-success-story/" TargetMode="External"/><Relationship Id="rId13" Type="http://schemas.openxmlformats.org/officeDocument/2006/relationships/hyperlink" Target="https://grexter.in/" TargetMode="External"/><Relationship Id="rId14" Type="http://schemas.openxmlformats.org/officeDocument/2006/relationships/hyperlink" Target="https://angel.co/company/grexter-1/funding" TargetMode="External"/><Relationship Id="rId15" Type="http://schemas.openxmlformats.org/officeDocument/2006/relationships/hyperlink" Target="https://www.stayabode.com/" TargetMode="External"/><Relationship Id="rId16" Type="http://schemas.openxmlformats.org/officeDocument/2006/relationships/hyperlink" Target="https://startuptalky.com/stayabode-success-story/" TargetMode="External"/><Relationship Id="rId17" Type="http://schemas.openxmlformats.org/officeDocument/2006/relationships/hyperlink" Target="http://ghar360.com/team.php" TargetMode="External"/><Relationship Id="rId18" Type="http://schemas.openxmlformats.org/officeDocument/2006/relationships/hyperlink" Target="https://www.colive.com/" TargetMode="External"/><Relationship Id="rId19" Type="http://schemas.openxmlformats.org/officeDocument/2006/relationships/hyperlink" Target="https://startuptalky.com/colive-coliving-spaces/" TargetMode="External"/><Relationship Id="rId20" Type="http://schemas.openxmlformats.org/officeDocument/2006/relationships/hyperlink" Target="https://zipgrid.com/about/" TargetMode="External"/><Relationship Id="rId21" Type="http://schemas.openxmlformats.org/officeDocument/2006/relationships/hyperlink" Target="https://www.crunchbase.com/organization/zipgrid" TargetMode="External"/><Relationship Id="rId22" Type="http://schemas.openxmlformats.org/officeDocument/2006/relationships/hyperlink" Target="https://www.compstak.com/about" TargetMode="External"/><Relationship Id="rId23" Type="http://schemas.openxmlformats.org/officeDocument/2006/relationships/hyperlink" Target="https://gobridgit.com/" TargetMode="External"/><Relationship Id="rId24" Type="http://schemas.openxmlformats.org/officeDocument/2006/relationships/hyperlink" Target="https://wiredscore.com/" TargetMode="External"/><Relationship Id="rId25" Type="http://schemas.openxmlformats.org/officeDocument/2006/relationships/hyperlink" Target="https://www.crunchbase.com/organization/wiredscore" TargetMode="External"/><Relationship Id="rId26" Type="http://schemas.openxmlformats.org/officeDocument/2006/relationships/hyperlink" Target="https://republic.com/real-estate" TargetMode="External"/><Relationship Id="rId27" Type="http://schemas.openxmlformats.org/officeDocument/2006/relationships/hyperlink" Target="https://www1.offerpad.com/" TargetMode="External"/><Relationship Id="rId28" Type="http://schemas.openxmlformats.org/officeDocument/2006/relationships/hyperlink" Target="https://www.crunchbase.com/organization/offerpad" TargetMode="External"/><Relationship Id="rId29" Type="http://schemas.openxmlformats.org/officeDocument/2006/relationships/hyperlink" Target="https://www.easyknock.com/" TargetMode="External"/><Relationship Id="rId30" Type="http://schemas.openxmlformats.org/officeDocument/2006/relationships/hyperlink" Target="https://www.getagent.co.uk/" TargetMode="External"/><Relationship Id="rId31" Type="http://schemas.openxmlformats.org/officeDocument/2006/relationships/hyperlink" Target="https://www.crunchbase.com/organization/getagent" TargetMode="External"/><Relationship Id="rId32" Type="http://schemas.openxmlformats.org/officeDocument/2006/relationships/hyperlink" Target="https://www.morty.com/" TargetMode="External"/><Relationship Id="rId33" Type="http://schemas.openxmlformats.org/officeDocument/2006/relationships/hyperlink" Target="https://www.crunchbase.com/organization/morty" TargetMode="External"/>
</Relationships>
</file>

<file path=xl/worksheets/_rels/sheet2.xml.rels><?xml version="1.0" encoding="UTF-8"?>
<Relationships xmlns="http://schemas.openxmlformats.org/package/2006/relationships"><Relationship Id="rId1" Type="http://schemas.openxmlformats.org/officeDocument/2006/relationships/pivotTable" Target="../pivotTables/pivotTable1.xml"/>
</Relationships>
</file>

<file path=xl/worksheets/_rels/sheet3.xml.rels><?xml version="1.0" encoding="UTF-8"?>
<Relationships xmlns="http://schemas.openxmlformats.org/package/2006/relationships"><Relationship Id="rId1" Type="http://schemas.openxmlformats.org/officeDocument/2006/relationships/pivotTable" Target="../pivotTables/pivotTable2.xml"/>
</Relationships>
</file>

<file path=xl/worksheets/_rels/sheet4.xml.rels><?xml version="1.0" encoding="UTF-8"?>
<Relationships xmlns="http://schemas.openxmlformats.org/package/2006/relationships"><Relationship Id="rId1" Type="http://schemas.openxmlformats.org/officeDocument/2006/relationships/pivotTable" Target="../pivotTables/pivotTable3.xml"/>
</Relationships>
</file>

<file path=xl/worksheets/_rels/sheet6.xml.rels><?xml version="1.0" encoding="UTF-8"?>
<Relationships xmlns="http://schemas.openxmlformats.org/package/2006/relationships"><Relationship Id="rId1" Type="http://schemas.openxmlformats.org/officeDocument/2006/relationships/hyperlink" Target="https://startuptalky.com/real-estate-startups-india/" TargetMode="External"/><Relationship Id="rId2" Type="http://schemas.openxmlformats.org/officeDocument/2006/relationships/hyperlink" Target="https://angel.co/company/grexter-1/funding" TargetMode="External"/><Relationship Id="rId3" Type="http://schemas.openxmlformats.org/officeDocument/2006/relationships/hyperlink" Target="https://www.crunchbase.com/organization/zipgrid" TargetMode="External"/><Relationship Id="rId4" Type="http://schemas.openxmlformats.org/officeDocument/2006/relationships/hyperlink" Target="https://www.youtube.com/watch?v=x5_266B645w" TargetMode="External"/><Relationship Id="rId5" Type="http://schemas.openxmlformats.org/officeDocument/2006/relationships/hyperlink" Target="https://yourstory.com/2022/03/rajya-sabha-ministry-of-commerce-startup-india-funds-of-funds-sidbi-aif/amp"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startupindia.gov.in/content/sih/en/profile.Startup.5e14356ce4b0ea02f54cee63.html" TargetMode="External"/><Relationship Id="rId2" Type="http://schemas.openxmlformats.org/officeDocument/2006/relationships/hyperlink" Target="https://www.rerafiling.com/rera-clients.php" TargetMode="External"/><Relationship Id="rId3" Type="http://schemas.openxmlformats.org/officeDocument/2006/relationships/hyperlink" Target="https://www.startupindia.gov.in/content/sih/en/profile.Startup.5d78867be4b0fad8ed6c37d4.html" TargetMode="External"/><Relationship Id="rId4" Type="http://schemas.openxmlformats.org/officeDocument/2006/relationships/hyperlink" Target="https://www.homeinspektor.com/" TargetMode="External"/><Relationship Id="rId5" Type="http://schemas.openxmlformats.org/officeDocument/2006/relationships/hyperlink" Target="https://www.startupindia.gov.in/content/sih/en/profile.Startup.5d63756ee4b01629f4ac1eef.html" TargetMode="External"/><Relationship Id="rId6" Type="http://schemas.openxmlformats.org/officeDocument/2006/relationships/hyperlink" Target="https://www.qdesq.com/" TargetMode="External"/><Relationship Id="rId7" Type="http://schemas.openxmlformats.org/officeDocument/2006/relationships/hyperlink" Target="https://www.startupindia.gov.in/content/sih/en/profile.Startup.5d60c477e4b01629f4abf0ca.html" TargetMode="External"/><Relationship Id="rId8" Type="http://schemas.openxmlformats.org/officeDocument/2006/relationships/hyperlink" Target="https://www.propstack.com/" TargetMode="External"/><Relationship Id="rId9" Type="http://schemas.openxmlformats.org/officeDocument/2006/relationships/hyperlink" Target="https://www.startupindia.gov.in/content/sih/en/profile.Startup.5d516edde4b0d334677eedde.html" TargetMode="External"/><Relationship Id="rId10" Type="http://schemas.openxmlformats.org/officeDocument/2006/relationships/hyperlink" Target="https://officebing.com/" TargetMode="External"/><Relationship Id="rId11" Type="http://schemas.openxmlformats.org/officeDocument/2006/relationships/hyperlink" Target="https://www.startupindia.gov.in/content/sih/en/profile.Startup.62b5567ae4b07b2cdedad803.html" TargetMode="External"/><Relationship Id="rId12" Type="http://schemas.openxmlformats.org/officeDocument/2006/relationships/hyperlink" Target="https://www.skjlandbase.com/" TargetMode="External"/><Relationship Id="rId13" Type="http://schemas.openxmlformats.org/officeDocument/2006/relationships/hyperlink" Target="https://www.startupindia.gov.in/content/sih/en/profile.Startup.5c2f1ff0e4b0ba900e04bd56.html" TargetMode="External"/><Relationship Id="rId14" Type="http://schemas.openxmlformats.org/officeDocument/2006/relationships/hyperlink" Target="https://www.justfence.in/" TargetMode="External"/><Relationship Id="rId15" Type="http://schemas.openxmlformats.org/officeDocument/2006/relationships/hyperlink" Target="https://www.startupindia.gov.in/content/sih/en/profile.Startup.62aff612e4b07b2cded8315e.html" TargetMode="External"/><Relationship Id="rId16" Type="http://schemas.openxmlformats.org/officeDocument/2006/relationships/hyperlink" Target="https://thebrightenpark.com/about/" TargetMode="External"/><Relationship Id="rId17" Type="http://schemas.openxmlformats.org/officeDocument/2006/relationships/hyperlink" Target="https://www.startupindia.gov.in/content/sih/en/profile.Startup.5ea6b2a3e4b03286995b67e9.html" TargetMode="External"/><Relationship Id="rId18" Type="http://schemas.openxmlformats.org/officeDocument/2006/relationships/hyperlink" Target="https://co-offiz.com/" TargetMode="External"/><Relationship Id="rId19" Type="http://schemas.openxmlformats.org/officeDocument/2006/relationships/hyperlink" Target="https://www.startupindia.gov.in/content/sih/en/profile.Startup.5d91d7f4e4b05eaf4e0d17b7.html" TargetMode="External"/><Relationship Id="rId20" Type="http://schemas.openxmlformats.org/officeDocument/2006/relationships/hyperlink" Target="https://india.lockated.co/about/" TargetMode="External"/><Relationship Id="rId21" Type="http://schemas.openxmlformats.org/officeDocument/2006/relationships/hyperlink" Target="https://www.startupindia.gov.in/content/sih/en/profile.Startup.5d80a92de4b0fad8ed6cf024.html" TargetMode="External"/><Relationship Id="rId22" Type="http://schemas.openxmlformats.org/officeDocument/2006/relationships/hyperlink" Target="http://www.qkitchens.in/" TargetMode="External"/><Relationship Id="rId23" Type="http://schemas.openxmlformats.org/officeDocument/2006/relationships/hyperlink" Target="https://www.startupindia.gov.in/content/sih/en/profile.Startup.5d976f7ce4b05eaf4e0d70cf.html" TargetMode="External"/><Relationship Id="rId24" Type="http://schemas.openxmlformats.org/officeDocument/2006/relationships/hyperlink" Target="https://friyey.com/" TargetMode="External"/><Relationship Id="rId25" Type="http://schemas.openxmlformats.org/officeDocument/2006/relationships/hyperlink" Target="https://www.startupindia.gov.in/content/sih/en/profile.Startup.5ffc51b1e4b0c081f746bf05.html" TargetMode="External"/><Relationship Id="rId26" Type="http://schemas.openxmlformats.org/officeDocument/2006/relationships/hyperlink" Target="https://www.occultconsultants.com/" TargetMode="External"/><Relationship Id="rId27" Type="http://schemas.openxmlformats.org/officeDocument/2006/relationships/hyperlink" Target="https://www.startupindia.gov.in/content/sih/en/profile.Startup.5e005d5de4b026527443aea9.html" TargetMode="External"/><Relationship Id="rId28" Type="http://schemas.openxmlformats.org/officeDocument/2006/relationships/hyperlink" Target="https://youthvillehostel.com/" TargetMode="External"/><Relationship Id="rId29" Type="http://schemas.openxmlformats.org/officeDocument/2006/relationships/hyperlink" Target="https://www.startupindia.gov.in/content/sih/en/profile.Startup.5d7cd022e4b0fad8ed6ca29f.html" TargetMode="External"/><Relationship Id="rId30" Type="http://schemas.openxmlformats.org/officeDocument/2006/relationships/hyperlink" Target="https://www.cirtru.com/" TargetMode="External"/><Relationship Id="rId31" Type="http://schemas.openxmlformats.org/officeDocument/2006/relationships/hyperlink" Target="https://www.startupindia.gov.in/content/sih/en/profile.Startup.5c7bb2e4e4b0563d5c5d4579.html" TargetMode="External"/><Relationship Id="rId32" Type="http://schemas.openxmlformats.org/officeDocument/2006/relationships/hyperlink" Target="https://www.homebazaar.com/" TargetMode="External"/><Relationship Id="rId33" Type="http://schemas.openxmlformats.org/officeDocument/2006/relationships/hyperlink" Target="https://www.startupindia.gov.in/content/sih/en/profile.Startup.605f720fe4b03f92cbcfd3e0.html" TargetMode="External"/><Relationship Id="rId34" Type="http://schemas.openxmlformats.org/officeDocument/2006/relationships/hyperlink" Target="https://brskly.co/" TargetMode="External"/><Relationship Id="rId35" Type="http://schemas.openxmlformats.org/officeDocument/2006/relationships/hyperlink" Target="https://www.startupindia.gov.in/content/sih/en/profile.Startup.5dee035de4b04e0095278ccd.html" TargetMode="External"/><Relationship Id="rId36" Type="http://schemas.openxmlformats.org/officeDocument/2006/relationships/hyperlink" Target="https://agrocorp.co.in/" TargetMode="External"/><Relationship Id="rId37" Type="http://schemas.openxmlformats.org/officeDocument/2006/relationships/hyperlink" Target="https://www.startupindia.gov.in/content/sih/en/profile.Startup.5d7c146de4b0fad8ed6c7e3c.html" TargetMode="External"/><Relationship Id="rId38" Type="http://schemas.openxmlformats.org/officeDocument/2006/relationships/hyperlink" Target="https://www.beeurban.in/home" TargetMode="External"/><Relationship Id="rId39" Type="http://schemas.openxmlformats.org/officeDocument/2006/relationships/hyperlink" Target="https://www.startupindia.gov.in/content/sih/en/profile.Startup.62286157e4b0e4f8d26f6c93.html" TargetMode="External"/><Relationship Id="rId40" Type="http://schemas.openxmlformats.org/officeDocument/2006/relationships/hyperlink" Target="https://www.allyspaces.com/" TargetMode="External"/><Relationship Id="rId41" Type="http://schemas.openxmlformats.org/officeDocument/2006/relationships/hyperlink" Target="https://www.startupindia.gov.in/content/sih/en/profile.Startup.5e282749e4b0978ef9bf396d.html" TargetMode="External"/><Relationship Id="rId42" Type="http://schemas.openxmlformats.org/officeDocument/2006/relationships/hyperlink" Target="https://workloft.in/" TargetMode="External"/><Relationship Id="rId43" Type="http://schemas.openxmlformats.org/officeDocument/2006/relationships/hyperlink" Target="https://www.startupindia.gov.in/content/sih/en/profile.Startup.599ffae9e4b0e464ff653f5a.html" TargetMode="External"/><Relationship Id="rId44" Type="http://schemas.openxmlformats.org/officeDocument/2006/relationships/hyperlink" Target="https://woodpeckerforme.com/" TargetMode="External"/><Relationship Id="rId45" Type="http://schemas.openxmlformats.org/officeDocument/2006/relationships/hyperlink" Target="https://www.startupindia.gov.in/content/sih/en/profile.Startup.61865139e4b0cb4c4c07f7e9.html" TargetMode="External"/><Relationship Id="rId46" Type="http://schemas.openxmlformats.org/officeDocument/2006/relationships/hyperlink" Target="https://www.herhighnest.com/" TargetMode="External"/><Relationship Id="rId47" Type="http://schemas.openxmlformats.org/officeDocument/2006/relationships/hyperlink" Target="https://www.startupindia.gov.in/content/sih/en/profile.Startup.607eaed3e4b0d2ddc909b0e2.html" TargetMode="External"/><Relationship Id="rId48" Type="http://schemas.openxmlformats.org/officeDocument/2006/relationships/hyperlink" Target="https://www.unionliving.in/" TargetMode="External"/><Relationship Id="rId49" Type="http://schemas.openxmlformats.org/officeDocument/2006/relationships/hyperlink" Target="https://www.startupindia.gov.in/content/sih/en/profile.Startup.605c6f4be4b03f92cbceaa23.html" TargetMode="External"/><Relationship Id="rId50" Type="http://schemas.openxmlformats.org/officeDocument/2006/relationships/hyperlink" Target="https://meraqiadvisors.com/" TargetMode="External"/><Relationship Id="rId51" Type="http://schemas.openxmlformats.org/officeDocument/2006/relationships/hyperlink" Target="https://www.startupindia.gov.in/content/sih/en/profile.Startup.62dfd811e4b02524d8146629.html" TargetMode="External"/><Relationship Id="rId52" Type="http://schemas.openxmlformats.org/officeDocument/2006/relationships/hyperlink" Target="https://www.whitegrasscapital.com/" TargetMode="External"/><Relationship Id="rId53" Type="http://schemas.openxmlformats.org/officeDocument/2006/relationships/hyperlink" Target="https://www.startupindia.gov.in/content/sih/en/profile.Startup.5dfa1da2e4b0265274429753.html" TargetMode="External"/><Relationship Id="rId54" Type="http://schemas.openxmlformats.org/officeDocument/2006/relationships/hyperlink" Target="https://www.starthubnation.com/" TargetMode="External"/><Relationship Id="rId55" Type="http://schemas.openxmlformats.org/officeDocument/2006/relationships/hyperlink" Target="https://www.startupindia.gov.in/content/sih/en/profile.Startup.5d1b2bfde4b0659b526695d2.html" TargetMode="External"/><Relationship Id="rId56" Type="http://schemas.openxmlformats.org/officeDocument/2006/relationships/hyperlink" Target="https://sparkplug.work/" TargetMode="External"/><Relationship Id="rId57" Type="http://schemas.openxmlformats.org/officeDocument/2006/relationships/hyperlink" Target="https://www.startupindia.gov.in/content/sih/en/profile.Startup.5fc0d621e4b016b44cb39766.html" TargetMode="External"/><Relationship Id="rId58" Type="http://schemas.openxmlformats.org/officeDocument/2006/relationships/hyperlink" Target="https://www.aritraa.com/blog" TargetMode="External"/><Relationship Id="rId59" Type="http://schemas.openxmlformats.org/officeDocument/2006/relationships/hyperlink" Target="https://www.startupindia.gov.in/content/sih/en/profile.Startup.5e33f3ebe4b0bf34fcf9eaf6.html" TargetMode="External"/><Relationship Id="rId60" Type="http://schemas.openxmlformats.org/officeDocument/2006/relationships/hyperlink" Target="https://housewise.in/about-us" TargetMode="External"/><Relationship Id="rId61" Type="http://schemas.openxmlformats.org/officeDocument/2006/relationships/hyperlink" Target="https://www.startupindia.gov.in/content/sih/en/profile.Startup.5c5bc4e8e4b0ba900e0d0b94.html" TargetMode="External"/><Relationship Id="rId62" Type="http://schemas.openxmlformats.org/officeDocument/2006/relationships/hyperlink" Target="https://www.popcornstay.com/quick-enquiries" TargetMode="External"/><Relationship Id="rId63" Type="http://schemas.openxmlformats.org/officeDocument/2006/relationships/hyperlink" Target="https://www.startupindia.gov.in/content/sih/en/profile.Startup.5d67d896e4b0f86f4a0e0d5d.html" TargetMode="External"/><Relationship Id="rId64" Type="http://schemas.openxmlformats.org/officeDocument/2006/relationships/hyperlink" Target="https://freebhk.com/" TargetMode="External"/><Relationship Id="rId65" Type="http://schemas.openxmlformats.org/officeDocument/2006/relationships/hyperlink" Target="https://www.startupindia.gov.in/content/sih/en/profile.Startup.612f1fa7e4b0f62f93040b6c.html" TargetMode="External"/><Relationship Id="rId66" Type="http://schemas.openxmlformats.org/officeDocument/2006/relationships/hyperlink" Target="https://www.propertyangel.in/" TargetMode="External"/><Relationship Id="rId67" Type="http://schemas.openxmlformats.org/officeDocument/2006/relationships/hyperlink" Target="https://www.startupindia.gov.in/content/sih/en/profile.Startup.617406c5e4b0324c10f3b08c.html" TargetMode="External"/><Relationship Id="rId68" Type="http://schemas.openxmlformats.org/officeDocument/2006/relationships/hyperlink" Target="https://www.startupindia.gov.in/content/sih/en/profile.Startup.60b9f065e4b002345dec4c50.html" TargetMode="External"/><Relationship Id="rId69" Type="http://schemas.openxmlformats.org/officeDocument/2006/relationships/hyperlink" Target="https://www.startupindia.gov.in/content/sih/en/profile.Startup.60ce42c7e4b0c264518828f5.html" TargetMode="External"/><Relationship Id="rId70" Type="http://schemas.openxmlformats.org/officeDocument/2006/relationships/hyperlink" Target="https://sierracartel.com/" TargetMode="External"/><Relationship Id="rId71" Type="http://schemas.openxmlformats.org/officeDocument/2006/relationships/hyperlink" Target="https://www.startupindia.gov.in/content/sih/en/profile.Startup.629f4fd3e4b028cbac19f6cd.html" TargetMode="External"/><Relationship Id="rId72" Type="http://schemas.openxmlformats.org/officeDocument/2006/relationships/hyperlink" Target="https://www.realverseproptech.com/" TargetMode="External"/><Relationship Id="rId73" Type="http://schemas.openxmlformats.org/officeDocument/2006/relationships/hyperlink" Target="https://www.startupindia.gov.in/content/sih/en/profile.Startup.5f869935e4b0cbc0da8201ba.html" TargetMode="External"/><Relationship Id="rId74" Type="http://schemas.openxmlformats.org/officeDocument/2006/relationships/hyperlink" Target="https://www.startupindia.gov.in/content/sih/en/profile.Startup.605a2b64e4b03f92cbcd1618.html" TargetMode="External"/><Relationship Id="rId75" Type="http://schemas.openxmlformats.org/officeDocument/2006/relationships/hyperlink" Target="http://www.mewo.co.in/" TargetMode="External"/><Relationship Id="rId76" Type="http://schemas.openxmlformats.org/officeDocument/2006/relationships/hyperlink" Target="https://www.startupindia.gov.in/content/sih/en/profile.Startup.61dbd4aee4b020b2f881146c.html" TargetMode="External"/><Relationship Id="rId77" Type="http://schemas.openxmlformats.org/officeDocument/2006/relationships/hyperlink" Target="http://scalecowork.com/" TargetMode="External"/><Relationship Id="rId78" Type="http://schemas.openxmlformats.org/officeDocument/2006/relationships/hyperlink" Target="https://www.startupindia.gov.in/content/sih/en/profile.Startup.620bdb1ae4b0e4f8d26583d2.html" TargetMode="External"/><Relationship Id="rId79" Type="http://schemas.openxmlformats.org/officeDocument/2006/relationships/hyperlink" Target="https://nutshellcreators.com/" TargetMode="External"/><Relationship Id="rId80" Type="http://schemas.openxmlformats.org/officeDocument/2006/relationships/hyperlink" Target="https://www.startupindia.gov.in/content/sih/en/profile.Startup.5fd32870e4b0da94c37b9867.html" TargetMode="External"/><Relationship Id="rId81" Type="http://schemas.openxmlformats.org/officeDocument/2006/relationships/hyperlink" Target="http://www.leewayh.com/" TargetMode="External"/><Relationship Id="rId82" Type="http://schemas.openxmlformats.org/officeDocument/2006/relationships/hyperlink" Target="https://www.startupindia.gov.in/content/sih/en/profile.Startup.5e8b13f5e4b046201246e5c7.html" TargetMode="External"/><Relationship Id="rId83" Type="http://schemas.openxmlformats.org/officeDocument/2006/relationships/hyperlink" Target="https://www.startupindia.gov.in/content/sih/en/profile.Startup.5bc61671e4b0c71d20cdad22.html" TargetMode="External"/><Relationship Id="rId84" Type="http://schemas.openxmlformats.org/officeDocument/2006/relationships/hyperlink" Target="https://monkhood.i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25"/>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C19" activeCellId="0" sqref="C19"/>
    </sheetView>
  </sheetViews>
  <sheetFormatPr defaultColWidth="11.53515625" defaultRowHeight="12.8" zeroHeight="false" outlineLevelRow="0" outlineLevelCol="0"/>
  <cols>
    <col collapsed="false" customWidth="true" hidden="false" outlineLevel="0" max="1" min="1" style="1" width="4.71"/>
    <col collapsed="false" customWidth="true" hidden="false" outlineLevel="0" max="2" min="2" style="1" width="12.98"/>
    <col collapsed="false" customWidth="true" hidden="false" outlineLevel="0" max="3" min="3" style="1" width="11.11"/>
    <col collapsed="false" customWidth="true" hidden="false" outlineLevel="0" max="4" min="4" style="1" width="12.98"/>
    <col collapsed="false" customWidth="true" hidden="false" outlineLevel="0" max="5" min="5" style="1" width="13.46"/>
    <col collapsed="false" customWidth="true" hidden="false" outlineLevel="0" max="6" min="6" style="1" width="24.72"/>
    <col collapsed="false" customWidth="true" hidden="false" outlineLevel="0" max="7" min="7" style="1" width="8.4"/>
    <col collapsed="false" customWidth="true" hidden="false" outlineLevel="0" max="8" min="8" style="1" width="24.72"/>
    <col collapsed="false" customWidth="true" hidden="false" outlineLevel="0" max="9" min="9" style="2" width="8.34"/>
    <col collapsed="false" customWidth="true" hidden="false" outlineLevel="0" max="10" min="10" style="2" width="9.59"/>
    <col collapsed="false" customWidth="true" hidden="false" outlineLevel="0" max="11" min="11" style="1" width="7.42"/>
    <col collapsed="false" customWidth="true" hidden="false" outlineLevel="0" max="12" min="12" style="1" width="12.44"/>
    <col collapsed="false" customWidth="true" hidden="false" outlineLevel="0" max="13" min="13" style="3" width="12.44"/>
    <col collapsed="false" customWidth="true" hidden="false" outlineLevel="0" max="14" min="14" style="2" width="12.44"/>
    <col collapsed="false" customWidth="true" hidden="false" outlineLevel="0" max="15" min="15" style="4" width="12.44"/>
    <col collapsed="false" customWidth="true" hidden="false" outlineLevel="0" max="16" min="16" style="5" width="12.44"/>
    <col collapsed="false" customWidth="true" hidden="false" outlineLevel="0" max="17" min="17" style="6" width="7.42"/>
    <col collapsed="false" customWidth="false" hidden="false" outlineLevel="0" max="1022" min="18" style="1" width="11.52"/>
  </cols>
  <sheetData>
    <row r="1" s="11" customFormat="true" ht="35.5" hidden="false" customHeight="false" outlineLevel="0" collapsed="false">
      <c r="A1" s="7" t="s">
        <v>0</v>
      </c>
      <c r="B1" s="7" t="s">
        <v>1</v>
      </c>
      <c r="C1" s="7" t="s">
        <v>2</v>
      </c>
      <c r="D1" s="7" t="s">
        <v>3</v>
      </c>
      <c r="E1" s="7" t="s">
        <v>4</v>
      </c>
      <c r="F1" s="7" t="s">
        <v>5</v>
      </c>
      <c r="G1" s="7" t="s">
        <v>6</v>
      </c>
      <c r="H1" s="7" t="s">
        <v>7</v>
      </c>
      <c r="I1" s="7" t="s">
        <v>8</v>
      </c>
      <c r="J1" s="7" t="s">
        <v>9</v>
      </c>
      <c r="K1" s="7" t="s">
        <v>10</v>
      </c>
      <c r="L1" s="7" t="s">
        <v>11</v>
      </c>
      <c r="M1" s="8" t="s">
        <v>12</v>
      </c>
      <c r="N1" s="8" t="s">
        <v>13</v>
      </c>
      <c r="O1" s="9" t="s">
        <v>14</v>
      </c>
      <c r="P1" s="8" t="s">
        <v>15</v>
      </c>
      <c r="Q1" s="10" t="s">
        <v>16</v>
      </c>
      <c r="AMI1" s="12"/>
      <c r="AMJ1" s="12"/>
    </row>
    <row r="2" customFormat="false" ht="46.65" hidden="false" customHeight="false" outlineLevel="0" collapsed="false">
      <c r="A2" s="1" t="n">
        <v>1</v>
      </c>
      <c r="B2" s="1" t="s">
        <v>17</v>
      </c>
      <c r="C2" s="1" t="n">
        <v>2012</v>
      </c>
      <c r="D2" s="1" t="s">
        <v>18</v>
      </c>
      <c r="E2" s="1" t="s">
        <v>19</v>
      </c>
      <c r="F2" s="1" t="s">
        <v>20</v>
      </c>
      <c r="G2" s="1" t="n">
        <v>157</v>
      </c>
      <c r="H2" s="1" t="s">
        <v>21</v>
      </c>
      <c r="I2" s="13" t="s">
        <v>22</v>
      </c>
      <c r="J2" s="2" t="s">
        <v>23</v>
      </c>
      <c r="K2" s="1" t="n">
        <v>1</v>
      </c>
      <c r="L2" s="1" t="n">
        <v>33</v>
      </c>
      <c r="M2" s="3" t="n">
        <f aca="false">G2/L2</f>
        <v>4.75757575757576</v>
      </c>
      <c r="N2" s="2" t="n">
        <f aca="true">YEAR(NOW())-C2</f>
        <v>10</v>
      </c>
      <c r="O2" s="4" t="n">
        <f aca="false">L2/N2</f>
        <v>3.3</v>
      </c>
      <c r="P2" s="5" t="n">
        <f aca="false">G2/N2</f>
        <v>15.7</v>
      </c>
      <c r="Q2" s="6" t="n">
        <f aca="false">P2*'Scoring Style'!$B$2+L2*'Scoring Style'!$B$3</f>
        <v>20.89</v>
      </c>
    </row>
    <row r="3" customFormat="false" ht="46.65" hidden="false" customHeight="false" outlineLevel="0" collapsed="false">
      <c r="A3" s="1" t="n">
        <v>2</v>
      </c>
      <c r="B3" s="1" t="s">
        <v>24</v>
      </c>
      <c r="C3" s="1" t="n">
        <v>2014</v>
      </c>
      <c r="D3" s="1" t="s">
        <v>25</v>
      </c>
      <c r="E3" s="1" t="s">
        <v>19</v>
      </c>
      <c r="F3" s="1" t="s">
        <v>26</v>
      </c>
      <c r="G3" s="1" t="n">
        <v>394</v>
      </c>
      <c r="H3" s="1" t="s">
        <v>27</v>
      </c>
      <c r="I3" s="13" t="s">
        <v>28</v>
      </c>
      <c r="J3" s="2" t="s">
        <v>23</v>
      </c>
      <c r="K3" s="1" t="n">
        <v>1</v>
      </c>
      <c r="L3" s="1" t="n">
        <v>21</v>
      </c>
      <c r="M3" s="3" t="n">
        <f aca="false">G3/L3</f>
        <v>18.7619047619048</v>
      </c>
      <c r="N3" s="2" t="n">
        <f aca="true">YEAR(NOW())-C3</f>
        <v>8</v>
      </c>
      <c r="O3" s="4" t="n">
        <f aca="false">L3/N3</f>
        <v>2.625</v>
      </c>
      <c r="P3" s="5" t="n">
        <f aca="false">G3/N3</f>
        <v>49.25</v>
      </c>
      <c r="Q3" s="6" t="n">
        <f aca="false">P3*'Scoring Style'!$B$2+L3*'Scoring Style'!$B$3</f>
        <v>40.775</v>
      </c>
    </row>
    <row r="4" customFormat="false" ht="35.5" hidden="false" customHeight="false" outlineLevel="0" collapsed="false">
      <c r="A4" s="1" t="n">
        <v>3</v>
      </c>
      <c r="B4" s="1" t="s">
        <v>29</v>
      </c>
      <c r="C4" s="1" t="n">
        <v>2017</v>
      </c>
      <c r="D4" s="1" t="s">
        <v>30</v>
      </c>
      <c r="E4" s="1" t="s">
        <v>19</v>
      </c>
      <c r="F4" s="1" t="s">
        <v>31</v>
      </c>
      <c r="G4" s="1" t="n">
        <v>177</v>
      </c>
      <c r="H4" s="1" t="s">
        <v>32</v>
      </c>
      <c r="I4" s="13" t="s">
        <v>33</v>
      </c>
      <c r="J4" s="2" t="s">
        <v>23</v>
      </c>
      <c r="K4" s="1" t="n">
        <v>1</v>
      </c>
      <c r="L4" s="1" t="n">
        <v>12</v>
      </c>
      <c r="M4" s="3" t="n">
        <f aca="false">G4/L4</f>
        <v>14.75</v>
      </c>
      <c r="N4" s="2" t="n">
        <f aca="true">YEAR(NOW())-C4</f>
        <v>5</v>
      </c>
      <c r="O4" s="4" t="n">
        <f aca="false">L4/N4</f>
        <v>2.4</v>
      </c>
      <c r="P4" s="5" t="n">
        <f aca="false">G4/N4</f>
        <v>35.4</v>
      </c>
      <c r="Q4" s="6" t="n">
        <f aca="false">P4*'Scoring Style'!$B$2+L4*'Scoring Style'!$B$3</f>
        <v>28.38</v>
      </c>
    </row>
    <row r="5" customFormat="false" ht="35.5" hidden="false" customHeight="false" outlineLevel="0" collapsed="false">
      <c r="A5" s="1" t="n">
        <v>4</v>
      </c>
      <c r="B5" s="1" t="s">
        <v>34</v>
      </c>
      <c r="C5" s="1" t="n">
        <v>2015</v>
      </c>
      <c r="D5" s="1" t="s">
        <v>25</v>
      </c>
      <c r="E5" s="1" t="s">
        <v>19</v>
      </c>
      <c r="F5" s="1" t="s">
        <v>35</v>
      </c>
      <c r="G5" s="1" t="n">
        <v>115</v>
      </c>
      <c r="H5" s="1" t="s">
        <v>36</v>
      </c>
      <c r="I5" s="13" t="s">
        <v>37</v>
      </c>
      <c r="J5" s="2" t="s">
        <v>23</v>
      </c>
      <c r="K5" s="1" t="n">
        <v>1</v>
      </c>
      <c r="L5" s="1" t="n">
        <v>23</v>
      </c>
      <c r="M5" s="3" t="n">
        <f aca="false">G5/L5</f>
        <v>5</v>
      </c>
      <c r="N5" s="2" t="n">
        <f aca="true">YEAR(NOW())-C5</f>
        <v>7</v>
      </c>
      <c r="O5" s="4" t="n">
        <f aca="false">L5/N5</f>
        <v>3.28571428571429</v>
      </c>
      <c r="P5" s="5" t="n">
        <f aca="false">G5/N5</f>
        <v>16.4285714285714</v>
      </c>
      <c r="Q5" s="6" t="n">
        <f aca="false">P5*'Scoring Style'!$B$2+L5*'Scoring Style'!$B$3</f>
        <v>18.4</v>
      </c>
    </row>
    <row r="6" customFormat="false" ht="35.5" hidden="false" customHeight="false" outlineLevel="0" collapsed="false">
      <c r="A6" s="1" t="n">
        <v>5</v>
      </c>
      <c r="B6" s="1" t="s">
        <v>38</v>
      </c>
      <c r="C6" s="1" t="n">
        <v>2015</v>
      </c>
      <c r="D6" s="1" t="s">
        <v>25</v>
      </c>
      <c r="E6" s="1" t="s">
        <v>19</v>
      </c>
      <c r="F6" s="1" t="s">
        <v>39</v>
      </c>
      <c r="G6" s="1" t="n">
        <v>111</v>
      </c>
      <c r="H6" s="1" t="s">
        <v>40</v>
      </c>
      <c r="I6" s="13" t="s">
        <v>41</v>
      </c>
      <c r="J6" s="2" t="s">
        <v>23</v>
      </c>
      <c r="K6" s="1" t="n">
        <v>1</v>
      </c>
      <c r="L6" s="1" t="n">
        <v>16</v>
      </c>
      <c r="M6" s="3" t="n">
        <f aca="false">G6/L6</f>
        <v>6.9375</v>
      </c>
      <c r="N6" s="2" t="n">
        <f aca="true">YEAR(NOW())-C6</f>
        <v>7</v>
      </c>
      <c r="O6" s="4" t="n">
        <f aca="false">L6/N6</f>
        <v>2.28571428571429</v>
      </c>
      <c r="P6" s="5" t="n">
        <f aca="false">G6/N6</f>
        <v>15.8571428571429</v>
      </c>
      <c r="Q6" s="6" t="n">
        <f aca="false">P6*'Scoring Style'!$B$2+L6*'Scoring Style'!$B$3</f>
        <v>15.9</v>
      </c>
    </row>
    <row r="7" customFormat="false" ht="35.5" hidden="false" customHeight="false" outlineLevel="0" collapsed="false">
      <c r="A7" s="1" t="n">
        <v>6</v>
      </c>
      <c r="B7" s="1" t="s">
        <v>42</v>
      </c>
      <c r="C7" s="1" t="n">
        <v>2011</v>
      </c>
      <c r="D7" s="1" t="s">
        <v>18</v>
      </c>
      <c r="E7" s="1" t="s">
        <v>19</v>
      </c>
      <c r="F7" s="1" t="s">
        <v>43</v>
      </c>
      <c r="G7" s="1" t="n">
        <v>99</v>
      </c>
      <c r="H7" s="1" t="s">
        <v>44</v>
      </c>
      <c r="I7" s="13" t="s">
        <v>45</v>
      </c>
      <c r="J7" s="2" t="s">
        <v>23</v>
      </c>
      <c r="K7" s="1" t="n">
        <v>1</v>
      </c>
      <c r="L7" s="1" t="n">
        <v>26</v>
      </c>
      <c r="M7" s="3" t="n">
        <f aca="false">G7/L7</f>
        <v>3.80769230769231</v>
      </c>
      <c r="N7" s="2" t="n">
        <f aca="true">YEAR(NOW())-C7</f>
        <v>11</v>
      </c>
      <c r="O7" s="4" t="n">
        <f aca="false">L7/N7</f>
        <v>2.36363636363636</v>
      </c>
      <c r="P7" s="5" t="n">
        <f aca="false">G7/N7</f>
        <v>9</v>
      </c>
      <c r="Q7" s="6" t="n">
        <f aca="false">P7*'Scoring Style'!$B$2+L7*'Scoring Style'!$B$3</f>
        <v>14.1</v>
      </c>
    </row>
    <row r="8" customFormat="false" ht="35.5" hidden="false" customHeight="false" outlineLevel="0" collapsed="false">
      <c r="A8" s="1" t="n">
        <v>7</v>
      </c>
      <c r="B8" s="1" t="s">
        <v>46</v>
      </c>
      <c r="C8" s="1" t="n">
        <v>2015</v>
      </c>
      <c r="D8" s="1" t="s">
        <v>30</v>
      </c>
      <c r="E8" s="1" t="s">
        <v>19</v>
      </c>
      <c r="F8" s="1" t="s">
        <v>47</v>
      </c>
      <c r="G8" s="1" t="n">
        <v>87</v>
      </c>
      <c r="H8" s="1" t="s">
        <v>48</v>
      </c>
      <c r="I8" s="13" t="s">
        <v>49</v>
      </c>
      <c r="J8" s="2" t="s">
        <v>23</v>
      </c>
      <c r="K8" s="1" t="n">
        <v>1</v>
      </c>
      <c r="L8" s="1" t="n">
        <v>10</v>
      </c>
      <c r="M8" s="3" t="n">
        <f aca="false">G8/L8</f>
        <v>8.7</v>
      </c>
      <c r="N8" s="2" t="n">
        <f aca="true">YEAR(NOW())-C8</f>
        <v>7</v>
      </c>
      <c r="O8" s="4" t="n">
        <f aca="false">L8/N8</f>
        <v>1.42857142857143</v>
      </c>
      <c r="P8" s="5" t="n">
        <f aca="false">G8/N8</f>
        <v>12.4285714285714</v>
      </c>
      <c r="Q8" s="6" t="n">
        <f aca="false">P8*'Scoring Style'!$B$2+L8*'Scoring Style'!$B$3</f>
        <v>11.7</v>
      </c>
    </row>
    <row r="9" customFormat="false" ht="35.5" hidden="false" customHeight="false" outlineLevel="0" collapsed="false">
      <c r="A9" s="1" t="n">
        <v>8</v>
      </c>
      <c r="B9" s="1" t="s">
        <v>50</v>
      </c>
      <c r="C9" s="1" t="n">
        <v>2013</v>
      </c>
      <c r="D9" s="1" t="s">
        <v>18</v>
      </c>
      <c r="E9" s="1" t="s">
        <v>19</v>
      </c>
      <c r="F9" s="1" t="s">
        <v>51</v>
      </c>
      <c r="G9" s="1" t="n">
        <v>80</v>
      </c>
      <c r="H9" s="1" t="s">
        <v>52</v>
      </c>
      <c r="I9" s="13" t="s">
        <v>53</v>
      </c>
      <c r="J9" s="2" t="s">
        <v>23</v>
      </c>
      <c r="K9" s="1" t="n">
        <v>1</v>
      </c>
      <c r="L9" s="1" t="n">
        <v>26</v>
      </c>
      <c r="M9" s="3" t="n">
        <f aca="false">G9/L9</f>
        <v>3.07692307692308</v>
      </c>
      <c r="N9" s="2" t="n">
        <f aca="true">YEAR(NOW())-C9</f>
        <v>9</v>
      </c>
      <c r="O9" s="4" t="n">
        <f aca="false">L9/N9</f>
        <v>2.88888888888889</v>
      </c>
      <c r="P9" s="5" t="n">
        <f aca="false">G9/N9</f>
        <v>8.88888888888889</v>
      </c>
      <c r="Q9" s="6" t="n">
        <f aca="false">P9*'Scoring Style'!$B$2+L9*'Scoring Style'!$B$3</f>
        <v>14.0222222222222</v>
      </c>
    </row>
    <row r="10" customFormat="false" ht="35.5" hidden="false" customHeight="false" outlineLevel="0" collapsed="false">
      <c r="A10" s="1" t="n">
        <v>9</v>
      </c>
      <c r="B10" s="1" t="s">
        <v>54</v>
      </c>
      <c r="C10" s="1" t="n">
        <v>2015</v>
      </c>
      <c r="D10" s="1" t="s">
        <v>25</v>
      </c>
      <c r="E10" s="1" t="s">
        <v>19</v>
      </c>
      <c r="F10" s="1" t="s">
        <v>55</v>
      </c>
      <c r="G10" s="1" t="n">
        <v>45</v>
      </c>
      <c r="H10" s="1" t="s">
        <v>56</v>
      </c>
      <c r="I10" s="13" t="s">
        <v>57</v>
      </c>
      <c r="J10" s="2" t="s">
        <v>23</v>
      </c>
      <c r="K10" s="1" t="n">
        <v>1</v>
      </c>
      <c r="L10" s="1" t="n">
        <v>7</v>
      </c>
      <c r="M10" s="3" t="n">
        <f aca="false">G10/L10</f>
        <v>6.42857142857143</v>
      </c>
      <c r="N10" s="2" t="n">
        <f aca="true">YEAR(NOW())-C10</f>
        <v>7</v>
      </c>
      <c r="O10" s="4" t="n">
        <f aca="false">L10/N10</f>
        <v>1</v>
      </c>
      <c r="P10" s="5" t="n">
        <f aca="false">G10/N10</f>
        <v>6.42857142857143</v>
      </c>
      <c r="Q10" s="6" t="n">
        <f aca="false">P10*'Scoring Style'!$B$2+L10*'Scoring Style'!$B$3</f>
        <v>6.6</v>
      </c>
    </row>
    <row r="11" customFormat="false" ht="35.5" hidden="false" customHeight="false" outlineLevel="0" collapsed="false">
      <c r="A11" s="1" t="n">
        <v>10</v>
      </c>
      <c r="B11" s="1" t="s">
        <v>58</v>
      </c>
      <c r="C11" s="1" t="n">
        <v>2016</v>
      </c>
      <c r="D11" s="1" t="s">
        <v>30</v>
      </c>
      <c r="E11" s="1" t="s">
        <v>19</v>
      </c>
      <c r="F11" s="1" t="s">
        <v>59</v>
      </c>
      <c r="G11" s="1" t="n">
        <v>44</v>
      </c>
      <c r="H11" s="1" t="s">
        <v>60</v>
      </c>
      <c r="I11" s="13" t="s">
        <v>61</v>
      </c>
      <c r="J11" s="2" t="s">
        <v>23</v>
      </c>
      <c r="K11" s="1" t="n">
        <v>1</v>
      </c>
      <c r="L11" s="1" t="n">
        <v>11</v>
      </c>
      <c r="M11" s="3" t="n">
        <f aca="false">G11/L11</f>
        <v>4</v>
      </c>
      <c r="N11" s="2" t="n">
        <f aca="true">YEAR(NOW())-C11</f>
        <v>6</v>
      </c>
      <c r="O11" s="4" t="n">
        <f aca="false">L11/N11</f>
        <v>1.83333333333333</v>
      </c>
      <c r="P11" s="5" t="n">
        <f aca="false">G11/N11</f>
        <v>7.33333333333333</v>
      </c>
      <c r="Q11" s="6" t="n">
        <f aca="false">P11*'Scoring Style'!$B$2+L11*'Scoring Style'!$B$3</f>
        <v>8.43333333333333</v>
      </c>
    </row>
    <row r="12" customFormat="false" ht="104.4" hidden="false" customHeight="false" outlineLevel="0" collapsed="false">
      <c r="A12" s="1" t="n">
        <v>11</v>
      </c>
      <c r="B12" s="1" t="s">
        <v>62</v>
      </c>
      <c r="C12" s="1" t="n">
        <v>2015</v>
      </c>
      <c r="D12" s="1" t="s">
        <v>18</v>
      </c>
      <c r="E12" s="1" t="s">
        <v>19</v>
      </c>
      <c r="F12" s="1" t="s">
        <v>63</v>
      </c>
      <c r="G12" s="1" t="n">
        <v>3</v>
      </c>
      <c r="H12" s="1" t="s">
        <v>64</v>
      </c>
      <c r="I12" s="13" t="s">
        <v>65</v>
      </c>
      <c r="J12" s="13" t="s">
        <v>66</v>
      </c>
      <c r="K12" s="1" t="n">
        <v>2</v>
      </c>
      <c r="L12" s="1" t="n">
        <v>4</v>
      </c>
      <c r="M12" s="3" t="n">
        <f aca="false">G12/L12</f>
        <v>0.75</v>
      </c>
      <c r="N12" s="2" t="n">
        <f aca="true">YEAR(NOW())-C12</f>
        <v>7</v>
      </c>
      <c r="O12" s="4" t="n">
        <f aca="false">L12/N12</f>
        <v>0.571428571428571</v>
      </c>
      <c r="P12" s="5" t="n">
        <f aca="false">G12/N12</f>
        <v>0.428571428571429</v>
      </c>
      <c r="Q12" s="6" t="n">
        <f aca="false">P12*'Scoring Style'!$B$2+L12*'Scoring Style'!$B$3</f>
        <v>1.5</v>
      </c>
    </row>
    <row r="13" customFormat="false" ht="81.3" hidden="false" customHeight="false" outlineLevel="0" collapsed="false">
      <c r="A13" s="1" t="n">
        <v>12</v>
      </c>
      <c r="B13" s="1" t="s">
        <v>67</v>
      </c>
      <c r="C13" s="1" t="n">
        <v>2016</v>
      </c>
      <c r="D13" s="1" t="s">
        <v>25</v>
      </c>
      <c r="E13" s="1" t="s">
        <v>19</v>
      </c>
      <c r="F13" s="1" t="s">
        <v>68</v>
      </c>
      <c r="G13" s="1" t="n">
        <v>1.5</v>
      </c>
      <c r="H13" s="1" t="s">
        <v>69</v>
      </c>
      <c r="I13" s="13" t="s">
        <v>70</v>
      </c>
      <c r="J13" s="13" t="s">
        <v>71</v>
      </c>
      <c r="K13" s="1" t="s">
        <v>72</v>
      </c>
      <c r="L13" s="1" t="n">
        <v>4</v>
      </c>
      <c r="M13" s="3" t="n">
        <f aca="false">G13/L13</f>
        <v>0.375</v>
      </c>
      <c r="N13" s="2" t="n">
        <f aca="true">YEAR(NOW())-C13</f>
        <v>6</v>
      </c>
      <c r="O13" s="4" t="n">
        <f aca="false">L13/N13</f>
        <v>0.666666666666667</v>
      </c>
      <c r="P13" s="5" t="n">
        <f aca="false">G13/N13</f>
        <v>0.25</v>
      </c>
      <c r="Q13" s="6" t="n">
        <f aca="false">P13*'Scoring Style'!$B$2+L13*'Scoring Style'!$B$3</f>
        <v>1.375</v>
      </c>
    </row>
    <row r="14" customFormat="false" ht="92.85" hidden="false" customHeight="false" outlineLevel="0" collapsed="false">
      <c r="A14" s="1" t="n">
        <v>13</v>
      </c>
      <c r="B14" s="1" t="s">
        <v>73</v>
      </c>
      <c r="C14" s="1" t="n">
        <v>2016</v>
      </c>
      <c r="D14" s="1" t="s">
        <v>25</v>
      </c>
      <c r="E14" s="1" t="s">
        <v>19</v>
      </c>
      <c r="F14" s="1" t="s">
        <v>74</v>
      </c>
      <c r="G14" s="1" t="n">
        <v>1.96</v>
      </c>
      <c r="H14" s="1" t="s">
        <v>75</v>
      </c>
      <c r="I14" s="13" t="s">
        <v>76</v>
      </c>
      <c r="J14" s="13" t="s">
        <v>77</v>
      </c>
      <c r="K14" s="1" t="n">
        <v>2</v>
      </c>
      <c r="L14" s="1" t="n">
        <v>13</v>
      </c>
      <c r="M14" s="3" t="n">
        <f aca="false">G14/L14</f>
        <v>0.150769230769231</v>
      </c>
      <c r="N14" s="2" t="n">
        <f aca="true">YEAR(NOW())-C14</f>
        <v>6</v>
      </c>
      <c r="O14" s="4" t="n">
        <f aca="false">L14/N14</f>
        <v>2.16666666666667</v>
      </c>
      <c r="P14" s="5" t="n">
        <f aca="false">G14/N14</f>
        <v>0.326666666666667</v>
      </c>
      <c r="Q14" s="6" t="n">
        <f aca="false">P14*'Scoring Style'!$B$2+L14*'Scoring Style'!$B$3</f>
        <v>4.12866666666667</v>
      </c>
    </row>
    <row r="15" customFormat="false" ht="24.05" hidden="false" customHeight="false" outlineLevel="0" collapsed="false">
      <c r="A15" s="1" t="n">
        <v>14</v>
      </c>
      <c r="B15" s="1" t="s">
        <v>78</v>
      </c>
      <c r="C15" s="1" t="n">
        <v>2012</v>
      </c>
      <c r="D15" s="1" t="s">
        <v>25</v>
      </c>
      <c r="E15" s="1" t="s">
        <v>19</v>
      </c>
      <c r="F15" s="1" t="s">
        <v>79</v>
      </c>
      <c r="G15" s="1" t="n">
        <v>0.02</v>
      </c>
      <c r="H15" s="1" t="s">
        <v>80</v>
      </c>
      <c r="I15" s="13" t="s">
        <v>81</v>
      </c>
      <c r="K15" s="1" t="n">
        <v>2</v>
      </c>
      <c r="L15" s="1" t="n">
        <v>1</v>
      </c>
      <c r="M15" s="3" t="n">
        <f aca="false">G15/L15</f>
        <v>0.02</v>
      </c>
      <c r="N15" s="2" t="n">
        <f aca="true">YEAR(NOW())-C15</f>
        <v>10</v>
      </c>
      <c r="O15" s="4" t="n">
        <f aca="false">L15/N15</f>
        <v>0.1</v>
      </c>
      <c r="P15" s="5" t="n">
        <f aca="false">G15/N15</f>
        <v>0.002</v>
      </c>
      <c r="Q15" s="6" t="n">
        <f aca="false">P15*'Scoring Style'!$B$2+L15*'Scoring Style'!$B$3</f>
        <v>0.3014</v>
      </c>
    </row>
    <row r="16" customFormat="false" ht="46.65" hidden="false" customHeight="false" outlineLevel="0" collapsed="false">
      <c r="A16" s="1" t="n">
        <v>15</v>
      </c>
      <c r="B16" s="1" t="s">
        <v>82</v>
      </c>
      <c r="C16" s="1" t="n">
        <v>2016</v>
      </c>
      <c r="D16" s="1" t="s">
        <v>25</v>
      </c>
      <c r="E16" s="1" t="s">
        <v>19</v>
      </c>
      <c r="F16" s="1" t="s">
        <v>83</v>
      </c>
      <c r="G16" s="1" t="n">
        <v>12</v>
      </c>
      <c r="H16" s="1" t="s">
        <v>84</v>
      </c>
      <c r="I16" s="13" t="s">
        <v>85</v>
      </c>
      <c r="J16" s="13" t="s">
        <v>86</v>
      </c>
      <c r="K16" s="1" t="n">
        <v>2</v>
      </c>
      <c r="L16" s="1" t="n">
        <v>2</v>
      </c>
      <c r="M16" s="3" t="n">
        <f aca="false">G16/L16</f>
        <v>6</v>
      </c>
      <c r="N16" s="2" t="n">
        <f aca="true">YEAR(NOW())-C16</f>
        <v>6</v>
      </c>
      <c r="O16" s="4" t="n">
        <f aca="false">L16/N16</f>
        <v>0.333333333333333</v>
      </c>
      <c r="P16" s="5" t="n">
        <f aca="false">G16/N16</f>
        <v>2</v>
      </c>
      <c r="Q16" s="6" t="n">
        <f aca="false">P16*'Scoring Style'!$B$2+L16*'Scoring Style'!$B$3</f>
        <v>2</v>
      </c>
    </row>
    <row r="17" customFormat="false" ht="24.05" hidden="false" customHeight="false" outlineLevel="0" collapsed="false">
      <c r="A17" s="1" t="n">
        <v>16</v>
      </c>
      <c r="B17" s="1" t="s">
        <v>87</v>
      </c>
      <c r="C17" s="1" t="n">
        <v>2014</v>
      </c>
      <c r="D17" s="1" t="s">
        <v>88</v>
      </c>
      <c r="E17" s="1" t="s">
        <v>19</v>
      </c>
      <c r="F17" s="1" t="s">
        <v>89</v>
      </c>
      <c r="G17" s="1" t="n">
        <v>1.7</v>
      </c>
      <c r="H17" s="1" t="s">
        <v>90</v>
      </c>
      <c r="I17" s="13" t="s">
        <v>91</v>
      </c>
      <c r="J17" s="13" t="s">
        <v>92</v>
      </c>
      <c r="K17" s="1" t="n">
        <v>4</v>
      </c>
      <c r="L17" s="1" t="n">
        <v>3</v>
      </c>
      <c r="M17" s="3" t="n">
        <f aca="false">G17/L17</f>
        <v>0.566666666666667</v>
      </c>
      <c r="N17" s="2" t="n">
        <f aca="true">YEAR(NOW())-C17</f>
        <v>8</v>
      </c>
      <c r="O17" s="4" t="n">
        <f aca="false">L17/N17</f>
        <v>0.375</v>
      </c>
      <c r="P17" s="5" t="n">
        <f aca="false">G17/N17</f>
        <v>0.2125</v>
      </c>
      <c r="Q17" s="6" t="n">
        <f aca="false">P17*'Scoring Style'!$B$2+L17*'Scoring Style'!$B$3</f>
        <v>1.04875</v>
      </c>
    </row>
    <row r="18" customFormat="false" ht="12.8" hidden="false" customHeight="false" outlineLevel="0" collapsed="false">
      <c r="A18" s="14" t="n">
        <v>17</v>
      </c>
      <c r="B18" s="1" t="s">
        <v>93</v>
      </c>
      <c r="C18" s="1" t="n">
        <v>2012</v>
      </c>
      <c r="D18" s="1" t="s">
        <v>94</v>
      </c>
      <c r="E18" s="1" t="s">
        <v>95</v>
      </c>
      <c r="F18" s="1" t="s">
        <v>96</v>
      </c>
      <c r="G18" s="1" t="n">
        <v>80.9</v>
      </c>
      <c r="H18" s="1" t="s">
        <v>97</v>
      </c>
      <c r="I18" s="13" t="s">
        <v>98</v>
      </c>
      <c r="J18" s="2" t="s">
        <v>99</v>
      </c>
      <c r="K18" s="1" t="n">
        <v>5</v>
      </c>
      <c r="L18" s="1" t="n">
        <v>27</v>
      </c>
      <c r="M18" s="3" t="n">
        <f aca="false">G18/L18</f>
        <v>2.9962962962963</v>
      </c>
      <c r="N18" s="2" t="n">
        <f aca="true">YEAR(NOW())-C18</f>
        <v>10</v>
      </c>
      <c r="O18" s="4" t="n">
        <f aca="false">L18/N18</f>
        <v>2.7</v>
      </c>
      <c r="P18" s="5" t="n">
        <f aca="false">G18/N18</f>
        <v>8.09</v>
      </c>
      <c r="Q18" s="6" t="n">
        <f aca="false">P18*'Scoring Style'!$B$2+L18*'Scoring Style'!$B$3</f>
        <v>13.763</v>
      </c>
    </row>
    <row r="19" customFormat="false" ht="24.05" hidden="false" customHeight="false" outlineLevel="0" collapsed="false">
      <c r="A19" s="14" t="n">
        <v>18</v>
      </c>
      <c r="B19" s="1" t="s">
        <v>100</v>
      </c>
      <c r="C19" s="1" t="n">
        <v>2013</v>
      </c>
      <c r="D19" s="1" t="s">
        <v>101</v>
      </c>
      <c r="E19" s="1" t="s">
        <v>95</v>
      </c>
      <c r="F19" s="1" t="s">
        <v>102</v>
      </c>
      <c r="G19" s="1" t="n">
        <v>36.6</v>
      </c>
      <c r="H19" s="1" t="s">
        <v>103</v>
      </c>
      <c r="I19" s="13" t="s">
        <v>104</v>
      </c>
      <c r="J19" s="2" t="s">
        <v>105</v>
      </c>
      <c r="K19" s="1" t="n">
        <v>5</v>
      </c>
      <c r="L19" s="1" t="n">
        <v>24</v>
      </c>
      <c r="M19" s="3" t="n">
        <f aca="false">G19/L19</f>
        <v>1.525</v>
      </c>
      <c r="N19" s="2" t="n">
        <f aca="true">YEAR(NOW())-C19</f>
        <v>9</v>
      </c>
      <c r="O19" s="4" t="n">
        <f aca="false">L19/N19</f>
        <v>2.66666666666667</v>
      </c>
      <c r="P19" s="5" t="n">
        <f aca="false">G19/N19</f>
        <v>4.06666666666667</v>
      </c>
      <c r="Q19" s="6" t="n">
        <f aca="false">P19*'Scoring Style'!$B$2+L19*'Scoring Style'!$B$3</f>
        <v>10.0466666666667</v>
      </c>
    </row>
    <row r="20" customFormat="false" ht="69.75" hidden="false" customHeight="false" outlineLevel="0" collapsed="false">
      <c r="A20" s="14" t="n">
        <v>19</v>
      </c>
      <c r="B20" s="1" t="s">
        <v>106</v>
      </c>
      <c r="C20" s="1" t="n">
        <v>2013</v>
      </c>
      <c r="D20" s="1" t="s">
        <v>94</v>
      </c>
      <c r="E20" s="1" t="s">
        <v>95</v>
      </c>
      <c r="F20" s="1" t="s">
        <v>107</v>
      </c>
      <c r="G20" s="1" t="n">
        <v>24</v>
      </c>
      <c r="H20" s="1" t="s">
        <v>108</v>
      </c>
      <c r="I20" s="13" t="s">
        <v>109</v>
      </c>
      <c r="J20" s="13" t="s">
        <v>110</v>
      </c>
      <c r="K20" s="1" t="n">
        <v>5</v>
      </c>
      <c r="L20" s="1" t="n">
        <v>13</v>
      </c>
      <c r="M20" s="3" t="n">
        <f aca="false">G20/L20</f>
        <v>1.84615384615385</v>
      </c>
      <c r="N20" s="2" t="n">
        <f aca="true">YEAR(NOW())-C20</f>
        <v>9</v>
      </c>
      <c r="O20" s="4" t="n">
        <f aca="false">L20/N20</f>
        <v>1.44444444444444</v>
      </c>
      <c r="P20" s="5" t="n">
        <f aca="false">G20/N20</f>
        <v>2.66666666666667</v>
      </c>
      <c r="Q20" s="6" t="n">
        <f aca="false">P20*'Scoring Style'!$B$2+L20*'Scoring Style'!$B$3</f>
        <v>5.76666666666667</v>
      </c>
    </row>
    <row r="21" customFormat="false" ht="24.05" hidden="false" customHeight="false" outlineLevel="0" collapsed="false">
      <c r="A21" s="14" t="n">
        <v>20</v>
      </c>
      <c r="B21" s="1" t="s">
        <v>111</v>
      </c>
      <c r="C21" s="1" t="n">
        <v>2016</v>
      </c>
      <c r="D21" s="1" t="s">
        <v>94</v>
      </c>
      <c r="E21" s="1" t="s">
        <v>95</v>
      </c>
      <c r="F21" s="1" t="s">
        <v>112</v>
      </c>
      <c r="G21" s="1" t="n">
        <v>214</v>
      </c>
      <c r="H21" s="1" t="s">
        <v>113</v>
      </c>
      <c r="I21" s="13" t="s">
        <v>114</v>
      </c>
      <c r="J21" s="2" t="s">
        <v>115</v>
      </c>
      <c r="K21" s="1" t="n">
        <v>5</v>
      </c>
      <c r="L21" s="1" t="n">
        <v>46</v>
      </c>
      <c r="M21" s="3" t="n">
        <f aca="false">G21/L21</f>
        <v>4.65217391304348</v>
      </c>
      <c r="N21" s="2" t="n">
        <f aca="true">YEAR(NOW())-C21</f>
        <v>6</v>
      </c>
      <c r="O21" s="4" t="n">
        <f aca="false">L21/N21</f>
        <v>7.66666666666667</v>
      </c>
      <c r="P21" s="5" t="n">
        <f aca="false">G21/N21</f>
        <v>35.6666666666667</v>
      </c>
      <c r="Q21" s="6" t="n">
        <f aca="false">P21*'Scoring Style'!$B$2+L21*'Scoring Style'!$B$3</f>
        <v>38.7666666666667</v>
      </c>
    </row>
    <row r="22" customFormat="false" ht="46.65" hidden="false" customHeight="false" outlineLevel="0" collapsed="false">
      <c r="A22" s="14" t="n">
        <v>21</v>
      </c>
      <c r="B22" s="1" t="s">
        <v>116</v>
      </c>
      <c r="C22" s="1" t="n">
        <v>2015</v>
      </c>
      <c r="D22" s="1" t="s">
        <v>117</v>
      </c>
      <c r="E22" s="1" t="s">
        <v>95</v>
      </c>
      <c r="F22" s="1" t="s">
        <v>118</v>
      </c>
      <c r="G22" s="1" t="n">
        <v>355</v>
      </c>
      <c r="H22" s="1" t="s">
        <v>119</v>
      </c>
      <c r="I22" s="13" t="s">
        <v>120</v>
      </c>
      <c r="J22" s="13" t="s">
        <v>121</v>
      </c>
      <c r="K22" s="1" t="n">
        <v>5</v>
      </c>
      <c r="L22" s="1" t="n">
        <v>3</v>
      </c>
      <c r="M22" s="3" t="n">
        <f aca="false">G22/L22</f>
        <v>118.333333333333</v>
      </c>
      <c r="N22" s="2" t="n">
        <f aca="true">YEAR(NOW())-C22</f>
        <v>7</v>
      </c>
      <c r="O22" s="4" t="n">
        <f aca="false">L22/N22</f>
        <v>0.428571428571429</v>
      </c>
      <c r="P22" s="5" t="n">
        <f aca="false">G22/N22</f>
        <v>50.7142857142857</v>
      </c>
      <c r="Q22" s="6" t="n">
        <f aca="false">P22*'Scoring Style'!$B$2+L22*'Scoring Style'!$B$3</f>
        <v>36.4</v>
      </c>
    </row>
    <row r="23" customFormat="false" ht="24.05" hidden="false" customHeight="false" outlineLevel="0" collapsed="false">
      <c r="A23" s="14" t="n">
        <v>22</v>
      </c>
      <c r="B23" s="1" t="s">
        <v>122</v>
      </c>
      <c r="C23" s="1" t="n">
        <v>2016</v>
      </c>
      <c r="D23" s="1" t="s">
        <v>94</v>
      </c>
      <c r="E23" s="1" t="s">
        <v>95</v>
      </c>
      <c r="F23" s="1" t="s">
        <v>123</v>
      </c>
      <c r="G23" s="1" t="n">
        <v>401</v>
      </c>
      <c r="H23" s="1" t="s">
        <v>124</v>
      </c>
      <c r="I23" s="15" t="s">
        <v>125</v>
      </c>
      <c r="J23" s="2" t="s">
        <v>126</v>
      </c>
      <c r="K23" s="1" t="n">
        <v>5</v>
      </c>
      <c r="L23" s="1" t="n">
        <v>18</v>
      </c>
      <c r="M23" s="3" t="n">
        <f aca="false">G23/L23</f>
        <v>22.2777777777778</v>
      </c>
      <c r="N23" s="2" t="n">
        <f aca="true">YEAR(NOW())-C23</f>
        <v>6</v>
      </c>
      <c r="O23" s="4" t="n">
        <f aca="false">L23/N23</f>
        <v>3</v>
      </c>
      <c r="P23" s="5" t="n">
        <f aca="false">G23/N23</f>
        <v>66.8333333333333</v>
      </c>
      <c r="Q23" s="6" t="n">
        <f aca="false">P23*'Scoring Style'!$B$2+L23*'Scoring Style'!$B$3</f>
        <v>52.1833333333333</v>
      </c>
    </row>
    <row r="24" customFormat="false" ht="12.8" hidden="false" customHeight="false" outlineLevel="0" collapsed="false">
      <c r="A24" s="14" t="n">
        <v>23</v>
      </c>
      <c r="B24" s="1" t="s">
        <v>127</v>
      </c>
      <c r="C24" s="1" t="n">
        <v>2014</v>
      </c>
      <c r="D24" s="1" t="s">
        <v>128</v>
      </c>
      <c r="E24" s="1" t="s">
        <v>95</v>
      </c>
      <c r="F24" s="1" t="s">
        <v>129</v>
      </c>
      <c r="G24" s="1" t="n">
        <v>2.5</v>
      </c>
      <c r="H24" s="1" t="s">
        <v>130</v>
      </c>
      <c r="I24" s="13" t="s">
        <v>131</v>
      </c>
      <c r="J24" s="13" t="s">
        <v>132</v>
      </c>
      <c r="K24" s="1" t="n">
        <v>5</v>
      </c>
      <c r="L24" s="1" t="n">
        <v>5</v>
      </c>
      <c r="M24" s="3" t="n">
        <f aca="false">G24/L24</f>
        <v>0.5</v>
      </c>
      <c r="N24" s="2" t="n">
        <f aca="true">YEAR(NOW())-C24</f>
        <v>8</v>
      </c>
      <c r="O24" s="4" t="n">
        <f aca="false">L24/N24</f>
        <v>0.625</v>
      </c>
      <c r="P24" s="5" t="n">
        <f aca="false">G24/N24</f>
        <v>0.3125</v>
      </c>
      <c r="Q24" s="6" t="n">
        <f aca="false">P24*'Scoring Style'!$B$2+L24*'Scoring Style'!$B$3</f>
        <v>1.71875</v>
      </c>
    </row>
    <row r="25" customFormat="false" ht="12.8" hidden="false" customHeight="false" outlineLevel="0" collapsed="false">
      <c r="A25" s="14" t="n">
        <v>24</v>
      </c>
      <c r="B25" s="1" t="s">
        <v>133</v>
      </c>
      <c r="C25" s="1" t="n">
        <v>2015</v>
      </c>
      <c r="D25" s="1" t="s">
        <v>94</v>
      </c>
      <c r="E25" s="1" t="s">
        <v>95</v>
      </c>
      <c r="F25" s="1" t="s">
        <v>134</v>
      </c>
      <c r="G25" s="1" t="n">
        <v>36.6</v>
      </c>
      <c r="H25" s="1" t="s">
        <v>135</v>
      </c>
      <c r="I25" s="13" t="s">
        <v>136</v>
      </c>
      <c r="J25" s="13" t="s">
        <v>137</v>
      </c>
      <c r="K25" s="1" t="n">
        <v>5</v>
      </c>
      <c r="L25" s="1" t="n">
        <v>17</v>
      </c>
      <c r="M25" s="3" t="n">
        <f aca="false">G25/L25</f>
        <v>2.15294117647059</v>
      </c>
      <c r="N25" s="2" t="n">
        <f aca="true">YEAR(NOW())-C25</f>
        <v>7</v>
      </c>
      <c r="O25" s="4" t="n">
        <f aca="false">L25/N25</f>
        <v>2.42857142857143</v>
      </c>
      <c r="P25" s="5" t="n">
        <f aca="false">G25/N25</f>
        <v>5.22857142857143</v>
      </c>
      <c r="Q25" s="6" t="n">
        <f aca="false">P25*'Scoring Style'!$B$2+L25*'Scoring Style'!$B$3</f>
        <v>8.76</v>
      </c>
    </row>
  </sheetData>
  <hyperlinks>
    <hyperlink ref="I2" r:id="rId1" display="https://housing.com/"/>
    <hyperlink ref="I3" r:id="rId2" display="https://www.nobroker.in/"/>
    <hyperlink ref="I4" r:id="rId3" display="https://www.stanzaliving.com/"/>
    <hyperlink ref="I5" r:id="rId4" display="https://www.nestaway.com/"/>
    <hyperlink ref="I6" r:id="rId5" display="https://zolostays.com/"/>
    <hyperlink ref="I7" r:id="rId6" display="https://www.proptiger.com/"/>
    <hyperlink ref="I8" r:id="rId7" display="https://www.awfis.com/"/>
    <hyperlink ref="I9" r:id="rId8" display="https://www.squareyards.com/"/>
    <hyperlink ref="I10" r:id="rId9" display="https://indiqube.com/"/>
    <hyperlink ref="I11" r:id="rId10" display="https://www.smartworksoffice.com/"/>
    <hyperlink ref="I12" r:id="rId11" display="https://www.coho.in/"/>
    <hyperlink ref="J12" r:id="rId12" display="https://startuptalky.com/coho-success-story/"/>
    <hyperlink ref="I13" r:id="rId13" display="https://grexter.in/"/>
    <hyperlink ref="J13" r:id="rId14" display="https://angel.co/company/grexter-1/funding"/>
    <hyperlink ref="I14" r:id="rId15" display="https://www.stayabode.com/"/>
    <hyperlink ref="J14" r:id="rId16" display="https://startuptalky.com/stayabode-success-story/"/>
    <hyperlink ref="I15" r:id="rId17" display="http://ghar360.com/team.php"/>
    <hyperlink ref="I16" r:id="rId18" display="https://www.colive.com/"/>
    <hyperlink ref="J16" r:id="rId19" display="https://startuptalky.com/colive-coliving-spaces/"/>
    <hyperlink ref="I17" r:id="rId20" display="https://zipgrid.com/about/"/>
    <hyperlink ref="J17" r:id="rId21" display="https://www.crunchbase.com/organization/zipgrid"/>
    <hyperlink ref="I18" r:id="rId22" display="https://www.compstak.com/about"/>
    <hyperlink ref="I19" r:id="rId23" display="https://gobridgit.com/"/>
    <hyperlink ref="I20" r:id="rId24" display="https://wiredscore.com/"/>
    <hyperlink ref="J20" r:id="rId25" display="https://www.crunchbase.com/organization/wiredscore"/>
    <hyperlink ref="I21" r:id="rId26" display="https://republic.com/real-estate"/>
    <hyperlink ref="I22" r:id="rId27" display="https://www1.offerpad.com/"/>
    <hyperlink ref="J22" r:id="rId28" display="https://www.crunchbase.com/organization/offerpad"/>
    <hyperlink ref="I23" r:id="rId29" display="https://www.easyknock.com/"/>
    <hyperlink ref="I24" r:id="rId30" display="https://www.getagent.co.uk/"/>
    <hyperlink ref="J24" r:id="rId31" display="https://www.crunchbase.com/organization/getagent"/>
    <hyperlink ref="I25" r:id="rId32" display="https://www.morty.com/"/>
    <hyperlink ref="J25" r:id="rId33" display="https://www.crunchbase.com/organization/mort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ColWidth="11.5703125" defaultRowHeight="12.8" zeroHeight="false" outlineLevelRow="0" outlineLevelCol="0"/>
  <cols>
    <col collapsed="false" customWidth="true" hidden="false" outlineLevel="0" max="1" min="1" style="12" width="16.67"/>
    <col collapsed="false" customWidth="true" hidden="false" outlineLevel="0" max="5" min="2" style="12" width="17.93"/>
  </cols>
  <sheetData>
    <row r="1" customFormat="false" ht="12.8" hidden="false" customHeight="false" outlineLevel="0" collapsed="false">
      <c r="A1" s="16" t="s">
        <v>4</v>
      </c>
      <c r="B1" s="17" t="s">
        <v>19</v>
      </c>
      <c r="C1" s="0"/>
      <c r="D1" s="0"/>
    </row>
    <row r="2" customFormat="false" ht="12.8" hidden="false" customHeight="false" outlineLevel="0" collapsed="false">
      <c r="A2" s="0"/>
      <c r="B2" s="0"/>
      <c r="C2" s="0"/>
      <c r="D2" s="0"/>
    </row>
    <row r="3" customFormat="false" ht="12.8" hidden="false" customHeight="false" outlineLevel="0" collapsed="false">
      <c r="A3" s="18"/>
      <c r="B3" s="19" t="s">
        <v>138</v>
      </c>
      <c r="C3" s="20"/>
      <c r="D3" s="21"/>
    </row>
    <row r="4" customFormat="false" ht="12.8" hidden="false" customHeight="false" outlineLevel="0" collapsed="false">
      <c r="A4" s="22" t="s">
        <v>3</v>
      </c>
      <c r="B4" s="23" t="s">
        <v>139</v>
      </c>
      <c r="C4" s="24" t="s">
        <v>139</v>
      </c>
      <c r="D4" s="25" t="s">
        <v>139</v>
      </c>
    </row>
    <row r="5" customFormat="false" ht="12.8" hidden="false" customHeight="false" outlineLevel="0" collapsed="false">
      <c r="A5" s="26" t="s">
        <v>25</v>
      </c>
      <c r="B5" s="27" t="n">
        <v>8</v>
      </c>
      <c r="C5" s="28" t="n">
        <v>8</v>
      </c>
      <c r="D5" s="29" t="n">
        <v>8</v>
      </c>
    </row>
    <row r="6" customFormat="false" ht="12.8" hidden="false" customHeight="false" outlineLevel="0" collapsed="false">
      <c r="A6" s="30" t="s">
        <v>30</v>
      </c>
      <c r="B6" s="31" t="n">
        <v>3</v>
      </c>
      <c r="C6" s="32" t="n">
        <v>3</v>
      </c>
      <c r="D6" s="33" t="n">
        <v>3</v>
      </c>
    </row>
    <row r="7" customFormat="false" ht="12.8" hidden="false" customHeight="false" outlineLevel="0" collapsed="false">
      <c r="A7" s="30" t="s">
        <v>18</v>
      </c>
      <c r="B7" s="31" t="n">
        <v>4</v>
      </c>
      <c r="C7" s="32" t="n">
        <v>4</v>
      </c>
      <c r="D7" s="33" t="n">
        <v>4</v>
      </c>
    </row>
    <row r="8" customFormat="false" ht="12.8" hidden="false" customHeight="false" outlineLevel="0" collapsed="false">
      <c r="A8" s="30" t="s">
        <v>88</v>
      </c>
      <c r="B8" s="34" t="n">
        <v>1</v>
      </c>
      <c r="C8" s="35" t="n">
        <v>1</v>
      </c>
      <c r="D8" s="36" t="n">
        <v>1</v>
      </c>
    </row>
    <row r="9" customFormat="false" ht="12.8" hidden="false" customHeight="false" outlineLevel="0" collapsed="false">
      <c r="A9" s="37" t="s">
        <v>140</v>
      </c>
      <c r="B9" s="38" t="n">
        <v>16</v>
      </c>
      <c r="C9" s="39" t="n">
        <v>16</v>
      </c>
      <c r="D9" s="40" t="n">
        <v>16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ColWidth="11.5703125" defaultRowHeight="12.8" zeroHeight="false" outlineLevelRow="0" outlineLevelCol="0"/>
  <cols>
    <col collapsed="false" customWidth="true" hidden="false" outlineLevel="0" max="1" min="1" style="12" width="16.67"/>
    <col collapsed="false" customWidth="true" hidden="false" outlineLevel="0" max="2" min="2" style="12" width="20.48"/>
    <col collapsed="false" customWidth="true" hidden="false" outlineLevel="0" max="3" min="3" style="12" width="17.86"/>
    <col collapsed="false" customWidth="true" hidden="false" outlineLevel="0" max="5" min="4" style="12" width="17.93"/>
  </cols>
  <sheetData>
    <row r="1" customFormat="false" ht="12.8" hidden="false" customHeight="false" outlineLevel="0" collapsed="false">
      <c r="A1" s="16" t="s">
        <v>4</v>
      </c>
      <c r="B1" s="17" t="s">
        <v>19</v>
      </c>
      <c r="C1" s="0"/>
    </row>
    <row r="2" customFormat="false" ht="12.8" hidden="false" customHeight="false" outlineLevel="0" collapsed="false">
      <c r="A2" s="0"/>
      <c r="B2" s="0"/>
      <c r="C2" s="0"/>
    </row>
    <row r="3" customFormat="false" ht="12.8" hidden="false" customHeight="false" outlineLevel="0" collapsed="false">
      <c r="A3" s="18"/>
      <c r="B3" s="19" t="s">
        <v>138</v>
      </c>
      <c r="C3" s="21"/>
    </row>
    <row r="4" customFormat="false" ht="12.8" hidden="false" customHeight="false" outlineLevel="0" collapsed="false">
      <c r="A4" s="22" t="s">
        <v>3</v>
      </c>
      <c r="B4" s="23" t="s">
        <v>141</v>
      </c>
      <c r="C4" s="25" t="s">
        <v>142</v>
      </c>
    </row>
    <row r="5" customFormat="false" ht="12.8" hidden="false" customHeight="false" outlineLevel="0" collapsed="false">
      <c r="A5" s="26" t="s">
        <v>25</v>
      </c>
      <c r="B5" s="27" t="n">
        <v>8</v>
      </c>
      <c r="C5" s="29" t="n">
        <v>680.48</v>
      </c>
    </row>
    <row r="6" customFormat="false" ht="12.8" hidden="false" customHeight="false" outlineLevel="0" collapsed="false">
      <c r="A6" s="30" t="s">
        <v>30</v>
      </c>
      <c r="B6" s="31" t="n">
        <v>3</v>
      </c>
      <c r="C6" s="33" t="n">
        <v>308</v>
      </c>
    </row>
    <row r="7" customFormat="false" ht="12.8" hidden="false" customHeight="false" outlineLevel="0" collapsed="false">
      <c r="A7" s="30" t="s">
        <v>18</v>
      </c>
      <c r="B7" s="31" t="n">
        <v>4</v>
      </c>
      <c r="C7" s="33" t="n">
        <v>339</v>
      </c>
    </row>
    <row r="8" customFormat="false" ht="12.8" hidden="false" customHeight="false" outlineLevel="0" collapsed="false">
      <c r="A8" s="30" t="s">
        <v>88</v>
      </c>
      <c r="B8" s="34" t="n">
        <v>1</v>
      </c>
      <c r="C8" s="36" t="n">
        <v>1.7</v>
      </c>
    </row>
    <row r="9" customFormat="false" ht="12.8" hidden="false" customHeight="false" outlineLevel="0" collapsed="false">
      <c r="A9" s="37" t="s">
        <v>140</v>
      </c>
      <c r="B9" s="38" t="n">
        <v>16</v>
      </c>
      <c r="C9" s="40" t="n">
        <v>1329.18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4" activeCellId="0" sqref="G14"/>
    </sheetView>
  </sheetViews>
  <sheetFormatPr defaultColWidth="11.53515625" defaultRowHeight="16.55" zeroHeight="false" outlineLevelRow="0" outlineLevelCol="0"/>
  <cols>
    <col collapsed="false" customWidth="true" hidden="false" outlineLevel="0" max="1" min="1" style="2" width="16.67"/>
    <col collapsed="false" customWidth="true" hidden="false" outlineLevel="0" max="4" min="2" style="2" width="18.22"/>
    <col collapsed="false" customWidth="false" hidden="false" outlineLevel="0" max="5" min="5" style="2" width="11.52"/>
    <col collapsed="false" customWidth="true" hidden="false" outlineLevel="0" max="6" min="6" style="2" width="12.98"/>
    <col collapsed="false" customWidth="false" hidden="false" outlineLevel="0" max="8" min="7" style="2" width="11.52"/>
    <col collapsed="false" customWidth="true" hidden="false" outlineLevel="0" max="9" min="9" style="2" width="58.47"/>
    <col collapsed="false" customWidth="true" hidden="false" outlineLevel="0" max="10" min="10" style="2" width="21.2"/>
    <col collapsed="false" customWidth="false" hidden="false" outlineLevel="0" max="1019" min="11" style="2" width="11.52"/>
  </cols>
  <sheetData>
    <row r="1" customFormat="false" ht="16.55" hidden="false" customHeight="true" outlineLevel="0" collapsed="false">
      <c r="A1" s="16" t="s">
        <v>4</v>
      </c>
      <c r="B1" s="17" t="s">
        <v>19</v>
      </c>
      <c r="C1" s="0"/>
      <c r="D1" s="0"/>
    </row>
    <row r="2" customFormat="false" ht="16.55" hidden="false" customHeight="false" outlineLevel="0" collapsed="false">
      <c r="A2" s="0"/>
      <c r="B2" s="0"/>
      <c r="C2" s="0"/>
      <c r="D2" s="0"/>
    </row>
    <row r="3" customFormat="false" ht="16.55" hidden="false" customHeight="true" outlineLevel="0" collapsed="false">
      <c r="A3" s="18"/>
      <c r="B3" s="19" t="s">
        <v>138</v>
      </c>
      <c r="C3" s="20"/>
      <c r="D3" s="21"/>
      <c r="F3" s="41" t="s">
        <v>143</v>
      </c>
      <c r="G3" s="41" t="s">
        <v>144</v>
      </c>
      <c r="H3" s="41" t="s">
        <v>145</v>
      </c>
      <c r="I3" s="41" t="s">
        <v>146</v>
      </c>
      <c r="J3" s="41" t="s">
        <v>147</v>
      </c>
    </row>
    <row r="4" customFormat="false" ht="16.55" hidden="false" customHeight="true" outlineLevel="0" collapsed="false">
      <c r="A4" s="22" t="s">
        <v>1</v>
      </c>
      <c r="B4" s="23" t="s">
        <v>148</v>
      </c>
      <c r="C4" s="24" t="s">
        <v>149</v>
      </c>
      <c r="D4" s="25" t="s">
        <v>150</v>
      </c>
      <c r="F4" s="42" t="s">
        <v>29</v>
      </c>
      <c r="G4" s="43" t="n">
        <v>1</v>
      </c>
      <c r="H4" s="43" t="n">
        <f aca="false">VLOOKUP(F4,List!$B$1:$G$25,2,FALSE())</f>
        <v>2017</v>
      </c>
      <c r="I4" s="43" t="str">
        <f aca="false">VLOOKUP(F4,List!$B$1:$G$25,5,FALSE())</f>
        <v>Managed accommodation provider for students</v>
      </c>
      <c r="J4" s="43" t="n">
        <f aca="false">VLOOKUP(F4,List!$B$1:$G$25,6,FALSE())</f>
        <v>177</v>
      </c>
    </row>
    <row r="5" customFormat="false" ht="16.55" hidden="false" customHeight="true" outlineLevel="0" collapsed="false">
      <c r="A5" s="26" t="s">
        <v>38</v>
      </c>
      <c r="B5" s="27" t="n">
        <v>16</v>
      </c>
      <c r="C5" s="44" t="n">
        <v>15.9</v>
      </c>
      <c r="D5" s="29" t="n">
        <v>111</v>
      </c>
      <c r="F5" s="42" t="s">
        <v>38</v>
      </c>
      <c r="G5" s="43" t="n">
        <v>2</v>
      </c>
      <c r="H5" s="43" t="n">
        <f aca="false">VLOOKUP(F5,List!$B$1:$G$25,2,FALSE())</f>
        <v>2015</v>
      </c>
      <c r="I5" s="43" t="str">
        <f aca="false">VLOOKUP(F5,List!$B$1:$G$25,5,FALSE())</f>
        <v>Provider of managed co-living spaces</v>
      </c>
      <c r="J5" s="43" t="n">
        <f aca="false">VLOOKUP(F5,List!$B$1:$G$25,6,FALSE())</f>
        <v>111</v>
      </c>
    </row>
    <row r="6" customFormat="false" ht="16.55" hidden="false" customHeight="true" outlineLevel="0" collapsed="false">
      <c r="A6" s="30" t="s">
        <v>87</v>
      </c>
      <c r="B6" s="31" t="n">
        <v>3</v>
      </c>
      <c r="C6" s="45" t="n">
        <v>1.04875</v>
      </c>
      <c r="D6" s="33" t="n">
        <v>1.7</v>
      </c>
      <c r="F6" s="42" t="s">
        <v>46</v>
      </c>
      <c r="G6" s="43" t="n">
        <v>3</v>
      </c>
      <c r="H6" s="43" t="n">
        <f aca="false">VLOOKUP(F6,List!$B$1:$G$25,2,FALSE())</f>
        <v>2015</v>
      </c>
      <c r="I6" s="43" t="str">
        <f aca="false">VLOOKUP(F6,List!$B$1:$G$25,5,FALSE())</f>
        <v>Provider of managed co-working spaces</v>
      </c>
      <c r="J6" s="43" t="n">
        <f aca="false">VLOOKUP(F6,List!$B$1:$G$25,6,FALSE())</f>
        <v>87</v>
      </c>
    </row>
    <row r="7" customFormat="false" ht="16.55" hidden="false" customHeight="true" outlineLevel="0" collapsed="false">
      <c r="A7" s="30" t="s">
        <v>73</v>
      </c>
      <c r="B7" s="31" t="n">
        <v>13</v>
      </c>
      <c r="C7" s="45" t="n">
        <v>4.12866666666667</v>
      </c>
      <c r="D7" s="33" t="n">
        <v>1.96</v>
      </c>
      <c r="F7" s="42" t="s">
        <v>58</v>
      </c>
      <c r="G7" s="43" t="n">
        <v>4</v>
      </c>
      <c r="H7" s="43" t="n">
        <f aca="false">VLOOKUP(F7,List!$B$1:$G$25,2,FALSE())</f>
        <v>2016</v>
      </c>
      <c r="I7" s="43" t="str">
        <f aca="false">VLOOKUP(F7,List!$B$1:$G$25,5,FALSE())</f>
        <v>Provider of shared co-working space. WaaS. Workspace as a service.</v>
      </c>
      <c r="J7" s="43" t="n">
        <f aca="false">VLOOKUP(F7,List!$B$1:$G$25,6,FALSE())</f>
        <v>44</v>
      </c>
    </row>
    <row r="8" customFormat="false" ht="16.55" hidden="false" customHeight="true" outlineLevel="0" collapsed="false">
      <c r="A8" s="30" t="s">
        <v>29</v>
      </c>
      <c r="B8" s="31" t="n">
        <v>12</v>
      </c>
      <c r="C8" s="45" t="n">
        <v>28.38</v>
      </c>
      <c r="D8" s="33" t="n">
        <v>177</v>
      </c>
      <c r="F8" s="42" t="s">
        <v>54</v>
      </c>
      <c r="G8" s="43" t="n">
        <v>5</v>
      </c>
      <c r="H8" s="43" t="n">
        <f aca="false">VLOOKUP(F8,List!$B$1:$G$25,2,FALSE())</f>
        <v>2015</v>
      </c>
      <c r="I8" s="43" t="str">
        <f aca="false">VLOOKUP(F8,List!$B$1:$G$25,5,FALSE())</f>
        <v>Provider of co-working space</v>
      </c>
      <c r="J8" s="43" t="n">
        <f aca="false">VLOOKUP(F8,List!$B$1:$G$25,6,FALSE())</f>
        <v>45</v>
      </c>
    </row>
    <row r="9" customFormat="false" ht="16.55" hidden="false" customHeight="true" outlineLevel="0" collapsed="false">
      <c r="A9" s="30" t="s">
        <v>50</v>
      </c>
      <c r="B9" s="31" t="n">
        <v>26</v>
      </c>
      <c r="C9" s="45" t="n">
        <v>14.0222222222222</v>
      </c>
      <c r="D9" s="33" t="n">
        <v>80</v>
      </c>
    </row>
    <row r="10" customFormat="false" ht="16.55" hidden="false" customHeight="true" outlineLevel="0" collapsed="false">
      <c r="A10" s="30" t="s">
        <v>58</v>
      </c>
      <c r="B10" s="31" t="n">
        <v>11</v>
      </c>
      <c r="C10" s="45" t="n">
        <v>8.43333333333333</v>
      </c>
      <c r="D10" s="33" t="n">
        <v>44</v>
      </c>
    </row>
    <row r="11" customFormat="false" ht="16.55" hidden="false" customHeight="true" outlineLevel="0" collapsed="false">
      <c r="A11" s="30" t="s">
        <v>42</v>
      </c>
      <c r="B11" s="31" t="n">
        <v>26</v>
      </c>
      <c r="C11" s="45" t="n">
        <v>14.1</v>
      </c>
      <c r="D11" s="33" t="n">
        <v>99</v>
      </c>
    </row>
    <row r="12" customFormat="false" ht="16.55" hidden="false" customHeight="true" outlineLevel="0" collapsed="false">
      <c r="A12" s="30" t="s">
        <v>24</v>
      </c>
      <c r="B12" s="31" t="n">
        <v>21</v>
      </c>
      <c r="C12" s="45" t="n">
        <v>40.775</v>
      </c>
      <c r="D12" s="33" t="n">
        <v>394</v>
      </c>
    </row>
    <row r="13" customFormat="false" ht="16.55" hidden="false" customHeight="true" outlineLevel="0" collapsed="false">
      <c r="A13" s="30" t="s">
        <v>34</v>
      </c>
      <c r="B13" s="31" t="n">
        <v>23</v>
      </c>
      <c r="C13" s="45" t="n">
        <v>18.4</v>
      </c>
      <c r="D13" s="33" t="n">
        <v>115</v>
      </c>
    </row>
    <row r="14" customFormat="false" ht="16.55" hidden="false" customHeight="true" outlineLevel="0" collapsed="false">
      <c r="A14" s="30" t="s">
        <v>54</v>
      </c>
      <c r="B14" s="31" t="n">
        <v>7</v>
      </c>
      <c r="C14" s="45" t="n">
        <v>6.6</v>
      </c>
      <c r="D14" s="33" t="n">
        <v>45</v>
      </c>
    </row>
    <row r="15" customFormat="false" ht="16.55" hidden="false" customHeight="true" outlineLevel="0" collapsed="false">
      <c r="A15" s="30" t="s">
        <v>17</v>
      </c>
      <c r="B15" s="31" t="n">
        <v>33</v>
      </c>
      <c r="C15" s="45" t="n">
        <v>20.89</v>
      </c>
      <c r="D15" s="33" t="n">
        <v>157</v>
      </c>
    </row>
    <row r="16" customFormat="false" ht="16.55" hidden="false" customHeight="true" outlineLevel="0" collapsed="false">
      <c r="A16" s="30" t="s">
        <v>67</v>
      </c>
      <c r="B16" s="31" t="n">
        <v>4</v>
      </c>
      <c r="C16" s="45" t="n">
        <v>1.375</v>
      </c>
      <c r="D16" s="33" t="n">
        <v>1.5</v>
      </c>
    </row>
    <row r="17" customFormat="false" ht="16.55" hidden="false" customHeight="true" outlineLevel="0" collapsed="false">
      <c r="A17" s="30" t="s">
        <v>78</v>
      </c>
      <c r="B17" s="31" t="n">
        <v>1</v>
      </c>
      <c r="C17" s="45" t="n">
        <v>0.3014</v>
      </c>
      <c r="D17" s="33" t="n">
        <v>0.02</v>
      </c>
    </row>
    <row r="18" customFormat="false" ht="16.55" hidden="false" customHeight="true" outlineLevel="0" collapsed="false">
      <c r="A18" s="30" t="s">
        <v>82</v>
      </c>
      <c r="B18" s="31" t="n">
        <v>2</v>
      </c>
      <c r="C18" s="45" t="n">
        <v>2</v>
      </c>
      <c r="D18" s="33" t="n">
        <v>12</v>
      </c>
    </row>
    <row r="19" customFormat="false" ht="16.55" hidden="false" customHeight="true" outlineLevel="0" collapsed="false">
      <c r="A19" s="46" t="s">
        <v>62</v>
      </c>
      <c r="B19" s="31" t="n">
        <v>4</v>
      </c>
      <c r="C19" s="45" t="n">
        <v>1.5</v>
      </c>
      <c r="D19" s="33" t="n">
        <v>3</v>
      </c>
    </row>
    <row r="20" customFormat="false" ht="16.55" hidden="false" customHeight="true" outlineLevel="0" collapsed="false">
      <c r="A20" s="30" t="s">
        <v>46</v>
      </c>
      <c r="B20" s="34" t="n">
        <v>10</v>
      </c>
      <c r="C20" s="47" t="n">
        <v>11.7</v>
      </c>
      <c r="D20" s="36" t="n">
        <v>87</v>
      </c>
    </row>
    <row r="21" customFormat="false" ht="16.55" hidden="false" customHeight="true" outlineLevel="0" collapsed="false">
      <c r="A21" s="37" t="s">
        <v>140</v>
      </c>
      <c r="B21" s="38" t="n">
        <v>212</v>
      </c>
      <c r="C21" s="48" t="n">
        <v>189.554372222222</v>
      </c>
      <c r="D21" s="40" t="n">
        <v>1329.18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5703125" defaultRowHeight="12.8" zeroHeight="false" outlineLevelRow="0" outlineLevelCol="0"/>
  <cols>
    <col collapsed="false" customWidth="true" hidden="false" outlineLevel="0" max="1" min="1" style="12" width="13.55"/>
    <col collapsed="false" customWidth="true" hidden="false" outlineLevel="0" max="4" min="4" style="12" width="36.55"/>
  </cols>
  <sheetData>
    <row r="1" customFormat="false" ht="12.8" hidden="false" customHeight="false" outlineLevel="0" collapsed="false">
      <c r="A1" s="49" t="s">
        <v>151</v>
      </c>
      <c r="B1" s="49" t="s">
        <v>152</v>
      </c>
      <c r="D1" s="49" t="s">
        <v>153</v>
      </c>
    </row>
    <row r="2" customFormat="false" ht="12.8" hidden="false" customHeight="false" outlineLevel="0" collapsed="false">
      <c r="A2" s="12" t="s">
        <v>15</v>
      </c>
      <c r="B2" s="12" t="n">
        <v>0.7</v>
      </c>
      <c r="D2" s="12" t="s">
        <v>154</v>
      </c>
    </row>
    <row r="3" customFormat="false" ht="12.8" hidden="false" customHeight="false" outlineLevel="0" collapsed="false">
      <c r="A3" s="12" t="s">
        <v>11</v>
      </c>
      <c r="B3" s="12" t="n">
        <f aca="false">1-B2</f>
        <v>0.3</v>
      </c>
      <c r="D3" s="12" t="s">
        <v>155</v>
      </c>
    </row>
    <row r="4" customFormat="false" ht="12.8" hidden="false" customHeight="false" outlineLevel="0" collapsed="false">
      <c r="D4" s="12" t="s">
        <v>156</v>
      </c>
    </row>
    <row r="5" customFormat="false" ht="12.8" hidden="false" customHeight="false" outlineLevel="0" collapsed="false">
      <c r="D5" s="12" t="s">
        <v>157</v>
      </c>
    </row>
    <row r="6" customFormat="false" ht="12.8" hidden="false" customHeight="false" outlineLevel="0" collapsed="false">
      <c r="D6" s="12" t="s">
        <v>158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4.70703125" defaultRowHeight="12.8" zeroHeight="false" outlineLevelRow="0" outlineLevelCol="0"/>
  <cols>
    <col collapsed="false" customWidth="false" hidden="false" outlineLevel="0" max="1" min="1" style="2" width="14.69"/>
    <col collapsed="false" customWidth="true" hidden="false" outlineLevel="0" max="2" min="2" style="2" width="96.83"/>
    <col collapsed="false" customWidth="false" hidden="false" outlineLevel="0" max="1024" min="3" style="2" width="14.69"/>
  </cols>
  <sheetData>
    <row r="1" customFormat="false" ht="12.8" hidden="false" customHeight="false" outlineLevel="0" collapsed="false">
      <c r="A1" s="2" t="s">
        <v>10</v>
      </c>
      <c r="B1" s="2" t="s">
        <v>159</v>
      </c>
    </row>
    <row r="2" customFormat="false" ht="12.8" hidden="false" customHeight="false" outlineLevel="0" collapsed="false">
      <c r="A2" s="2" t="n">
        <v>1</v>
      </c>
      <c r="B2" s="2" t="s">
        <v>160</v>
      </c>
    </row>
    <row r="3" customFormat="false" ht="12.8" hidden="false" customHeight="false" outlineLevel="0" collapsed="false">
      <c r="A3" s="2" t="n">
        <v>2</v>
      </c>
      <c r="B3" s="13" t="s">
        <v>161</v>
      </c>
    </row>
    <row r="4" customFormat="false" ht="12.8" hidden="false" customHeight="false" outlineLevel="0" collapsed="false">
      <c r="A4" s="2" t="n">
        <v>3</v>
      </c>
      <c r="B4" s="13" t="s">
        <v>71</v>
      </c>
    </row>
    <row r="5" customFormat="false" ht="12.8" hidden="false" customHeight="false" outlineLevel="0" collapsed="false">
      <c r="A5" s="2" t="n">
        <v>4</v>
      </c>
      <c r="B5" s="13" t="s">
        <v>92</v>
      </c>
    </row>
    <row r="6" customFormat="false" ht="12.8" hidden="false" customHeight="false" outlineLevel="0" collapsed="false">
      <c r="A6" s="2" t="n">
        <v>5</v>
      </c>
      <c r="B6" s="13" t="s">
        <v>162</v>
      </c>
    </row>
    <row r="7" customFormat="false" ht="12.8" hidden="false" customHeight="false" outlineLevel="0" collapsed="false">
      <c r="A7" s="2" t="n">
        <v>6</v>
      </c>
      <c r="B7" s="13" t="s">
        <v>163</v>
      </c>
    </row>
  </sheetData>
  <hyperlinks>
    <hyperlink ref="B3" r:id="rId1" display="https://startuptalky.com/real-estate-startups-india/"/>
    <hyperlink ref="B4" r:id="rId2" display="https://angel.co/company/grexter-1/funding"/>
    <hyperlink ref="B5" r:id="rId3" display="https://www.crunchbase.com/organization/zipgrid"/>
    <hyperlink ref="B6" r:id="rId4" display="https://www.youtube.com/watch?v=x5_266B645w"/>
    <hyperlink ref="B7" r:id="rId5" display="https://yourstory.com/2022/03/rajya-sabha-ministry-of-commerce-startup-india-funds-of-funds-sidbi-aif/amp"/>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53515625" defaultRowHeight="12.8" zeroHeight="false" outlineLevelRow="0" outlineLevelCol="0"/>
  <cols>
    <col collapsed="false" customWidth="true" hidden="false" outlineLevel="0" max="1" min="1" style="1" width="17.51"/>
    <col collapsed="false" customWidth="true" hidden="false" outlineLevel="0" max="2" min="2" style="1" width="79.76"/>
    <col collapsed="false" customWidth="true" hidden="false" outlineLevel="0" max="4" min="3" style="1" width="11.19"/>
    <col collapsed="false" customWidth="true" hidden="false" outlineLevel="0" max="5" min="5" style="1" width="31.31"/>
    <col collapsed="false" customWidth="true" hidden="false" outlineLevel="0" max="10" min="6" style="1" width="11.19"/>
    <col collapsed="false" customWidth="false" hidden="false" outlineLevel="0" max="1024" min="11" style="1" width="11.52"/>
  </cols>
  <sheetData>
    <row r="1" s="51" customFormat="true" ht="38.65" hidden="false" customHeight="false" outlineLevel="0" collapsed="false">
      <c r="A1" s="50" t="s">
        <v>1</v>
      </c>
      <c r="B1" s="50" t="s">
        <v>164</v>
      </c>
      <c r="C1" s="50" t="s">
        <v>3</v>
      </c>
      <c r="D1" s="50" t="s">
        <v>165</v>
      </c>
      <c r="E1" s="50" t="s">
        <v>166</v>
      </c>
      <c r="F1" s="50" t="s">
        <v>167</v>
      </c>
      <c r="G1" s="50" t="s">
        <v>168</v>
      </c>
      <c r="H1" s="50" t="s">
        <v>169</v>
      </c>
      <c r="I1" s="50" t="s">
        <v>170</v>
      </c>
      <c r="J1" s="50" t="s">
        <v>171</v>
      </c>
    </row>
    <row r="2" customFormat="false" ht="69.75" hidden="false" customHeight="false" outlineLevel="0" collapsed="false">
      <c r="A2" s="52" t="s">
        <v>172</v>
      </c>
      <c r="B2" s="53" t="s">
        <v>173</v>
      </c>
      <c r="C2" s="53" t="s">
        <v>30</v>
      </c>
      <c r="D2" s="53" t="n">
        <v>2020</v>
      </c>
      <c r="E2" s="53" t="s">
        <v>174</v>
      </c>
      <c r="F2" s="54" t="s">
        <v>175</v>
      </c>
      <c r="G2" s="54" t="s">
        <v>176</v>
      </c>
      <c r="H2" s="55" t="n">
        <v>5</v>
      </c>
      <c r="I2" s="55" t="n">
        <v>7</v>
      </c>
      <c r="J2" s="56" t="n">
        <f aca="false">H2+I2</f>
        <v>12</v>
      </c>
    </row>
    <row r="3" customFormat="false" ht="35.6" hidden="false" customHeight="false" outlineLevel="0" collapsed="false">
      <c r="A3" s="52" t="s">
        <v>177</v>
      </c>
      <c r="B3" s="53" t="s">
        <v>178</v>
      </c>
      <c r="C3" s="53" t="s">
        <v>179</v>
      </c>
      <c r="D3" s="53" t="n">
        <v>2016</v>
      </c>
      <c r="E3" s="53" t="s">
        <v>180</v>
      </c>
      <c r="F3" s="54" t="s">
        <v>181</v>
      </c>
      <c r="G3" s="54" t="s">
        <v>182</v>
      </c>
      <c r="H3" s="55" t="n">
        <v>5</v>
      </c>
      <c r="I3" s="55" t="n">
        <v>6</v>
      </c>
      <c r="J3" s="56" t="n">
        <f aca="false">H3+I3</f>
        <v>11</v>
      </c>
    </row>
    <row r="4" customFormat="false" ht="58.2" hidden="false" customHeight="false" outlineLevel="0" collapsed="false">
      <c r="A4" s="53" t="s">
        <v>183</v>
      </c>
      <c r="B4" s="53" t="s">
        <v>184</v>
      </c>
      <c r="C4" s="53" t="s">
        <v>30</v>
      </c>
      <c r="D4" s="53" t="n">
        <v>2015</v>
      </c>
      <c r="E4" s="53" t="s">
        <v>185</v>
      </c>
      <c r="F4" s="54" t="s">
        <v>186</v>
      </c>
      <c r="G4" s="54" t="s">
        <v>187</v>
      </c>
      <c r="H4" s="55" t="n">
        <v>3</v>
      </c>
      <c r="I4" s="55" t="n">
        <v>8</v>
      </c>
      <c r="J4" s="56" t="n">
        <f aca="false">H4+I4</f>
        <v>11</v>
      </c>
    </row>
    <row r="5" customFormat="false" ht="24.05" hidden="false" customHeight="false" outlineLevel="0" collapsed="false">
      <c r="A5" s="53" t="s">
        <v>188</v>
      </c>
      <c r="B5" s="53" t="s">
        <v>189</v>
      </c>
      <c r="C5" s="53" t="s">
        <v>88</v>
      </c>
      <c r="D5" s="53" t="n">
        <v>2012</v>
      </c>
      <c r="E5" s="53" t="s">
        <v>190</v>
      </c>
      <c r="F5" s="54" t="s">
        <v>191</v>
      </c>
      <c r="G5" s="54" t="s">
        <v>192</v>
      </c>
      <c r="H5" s="55" t="n">
        <v>3</v>
      </c>
      <c r="I5" s="55" t="n">
        <v>8</v>
      </c>
      <c r="J5" s="56" t="n">
        <f aca="false">H5+I5</f>
        <v>11</v>
      </c>
    </row>
    <row r="6" customFormat="false" ht="35.6" hidden="false" customHeight="false" outlineLevel="0" collapsed="false">
      <c r="A6" s="52" t="s">
        <v>193</v>
      </c>
      <c r="B6" s="53" t="s">
        <v>194</v>
      </c>
      <c r="C6" s="53" t="s">
        <v>88</v>
      </c>
      <c r="D6" s="53" t="n">
        <v>2020</v>
      </c>
      <c r="E6" s="53" t="s">
        <v>195</v>
      </c>
      <c r="F6" s="54" t="s">
        <v>196</v>
      </c>
      <c r="G6" s="54" t="s">
        <v>197</v>
      </c>
      <c r="H6" s="55" t="n">
        <v>2</v>
      </c>
      <c r="I6" s="55" t="n">
        <v>9</v>
      </c>
      <c r="J6" s="56" t="n">
        <f aca="false">H6+I6</f>
        <v>11</v>
      </c>
    </row>
    <row r="7" customFormat="false" ht="46.65" hidden="false" customHeight="false" outlineLevel="0" collapsed="false">
      <c r="A7" s="53" t="s">
        <v>198</v>
      </c>
      <c r="B7" s="53" t="s">
        <v>199</v>
      </c>
      <c r="C7" s="53" t="s">
        <v>200</v>
      </c>
      <c r="D7" s="53" t="n">
        <v>2002</v>
      </c>
      <c r="E7" s="53" t="s">
        <v>201</v>
      </c>
      <c r="F7" s="54" t="s">
        <v>202</v>
      </c>
      <c r="G7" s="54" t="s">
        <v>203</v>
      </c>
      <c r="H7" s="55" t="n">
        <v>1</v>
      </c>
      <c r="I7" s="55" t="n">
        <v>10</v>
      </c>
      <c r="J7" s="56" t="n">
        <f aca="false">H7+I7</f>
        <v>11</v>
      </c>
    </row>
    <row r="8" customFormat="false" ht="35.6" hidden="false" customHeight="false" outlineLevel="0" collapsed="false">
      <c r="A8" s="52" t="s">
        <v>204</v>
      </c>
      <c r="B8" s="53" t="s">
        <v>205</v>
      </c>
      <c r="C8" s="53" t="s">
        <v>179</v>
      </c>
      <c r="D8" s="53" t="n">
        <v>2016</v>
      </c>
      <c r="E8" s="53" t="s">
        <v>206</v>
      </c>
      <c r="F8" s="54" t="s">
        <v>207</v>
      </c>
      <c r="G8" s="54" t="s">
        <v>208</v>
      </c>
      <c r="H8" s="55" t="n">
        <v>6</v>
      </c>
      <c r="I8" s="55" t="n">
        <v>4</v>
      </c>
      <c r="J8" s="56" t="n">
        <f aca="false">H8+I8</f>
        <v>10</v>
      </c>
    </row>
    <row r="9" customFormat="false" ht="35.6" hidden="false" customHeight="false" outlineLevel="0" collapsed="false">
      <c r="A9" s="53" t="s">
        <v>209</v>
      </c>
      <c r="B9" s="53" t="s">
        <v>210</v>
      </c>
      <c r="C9" s="53" t="s">
        <v>179</v>
      </c>
      <c r="D9" s="53" t="n">
        <v>2010</v>
      </c>
      <c r="E9" s="53" t="s">
        <v>211</v>
      </c>
      <c r="F9" s="54" t="s">
        <v>212</v>
      </c>
      <c r="G9" s="54" t="s">
        <v>213</v>
      </c>
      <c r="H9" s="55" t="n">
        <v>5</v>
      </c>
      <c r="I9" s="55" t="n">
        <v>5</v>
      </c>
      <c r="J9" s="56" t="n">
        <f aca="false">H9+I9</f>
        <v>10</v>
      </c>
    </row>
    <row r="10" customFormat="false" ht="12.8" hidden="false" customHeight="false" outlineLevel="0" collapsed="false">
      <c r="A10" s="52" t="s">
        <v>214</v>
      </c>
      <c r="B10" s="53" t="s">
        <v>215</v>
      </c>
      <c r="C10" s="53" t="s">
        <v>30</v>
      </c>
      <c r="D10" s="53" t="n">
        <v>2017</v>
      </c>
      <c r="E10" s="53" t="s">
        <v>216</v>
      </c>
      <c r="F10" s="54" t="s">
        <v>217</v>
      </c>
      <c r="G10" s="54" t="s">
        <v>218</v>
      </c>
      <c r="H10" s="55" t="n">
        <v>3</v>
      </c>
      <c r="I10" s="55" t="n">
        <v>6</v>
      </c>
      <c r="J10" s="56" t="n">
        <f aca="false">H10+I10</f>
        <v>9</v>
      </c>
    </row>
    <row r="11" customFormat="false" ht="46.65" hidden="false" customHeight="false" outlineLevel="0" collapsed="false">
      <c r="A11" s="53" t="s">
        <v>219</v>
      </c>
      <c r="B11" s="53" t="s">
        <v>220</v>
      </c>
      <c r="C11" s="53" t="s">
        <v>88</v>
      </c>
      <c r="D11" s="53" t="n">
        <v>2015</v>
      </c>
      <c r="E11" s="53" t="s">
        <v>221</v>
      </c>
      <c r="F11" s="54" t="s">
        <v>222</v>
      </c>
      <c r="G11" s="54" t="s">
        <v>223</v>
      </c>
      <c r="H11" s="55" t="n">
        <v>2</v>
      </c>
      <c r="I11" s="55" t="n">
        <v>7</v>
      </c>
      <c r="J11" s="56" t="n">
        <f aca="false">H11+I11</f>
        <v>9</v>
      </c>
    </row>
    <row r="12" customFormat="false" ht="104.4" hidden="false" customHeight="false" outlineLevel="0" collapsed="false">
      <c r="A12" s="57" t="s">
        <v>224</v>
      </c>
      <c r="B12" s="57" t="s">
        <v>225</v>
      </c>
      <c r="C12" s="57" t="s">
        <v>88</v>
      </c>
      <c r="D12" s="57" t="n">
        <v>2015</v>
      </c>
      <c r="E12" s="57" t="s">
        <v>226</v>
      </c>
      <c r="F12" s="58" t="s">
        <v>227</v>
      </c>
      <c r="G12" s="58" t="s">
        <v>228</v>
      </c>
      <c r="H12" s="59" t="n">
        <v>8</v>
      </c>
      <c r="I12" s="59" t="n">
        <v>0</v>
      </c>
      <c r="J12" s="60" t="n">
        <f aca="false">H12+I12</f>
        <v>8</v>
      </c>
    </row>
    <row r="13" customFormat="false" ht="35.6" hidden="false" customHeight="false" outlineLevel="0" collapsed="false">
      <c r="A13" s="52" t="s">
        <v>229</v>
      </c>
      <c r="B13" s="53" t="s">
        <v>230</v>
      </c>
      <c r="C13" s="53" t="s">
        <v>88</v>
      </c>
      <c r="D13" s="53" t="n">
        <v>2016</v>
      </c>
      <c r="E13" s="53" t="s">
        <v>231</v>
      </c>
      <c r="F13" s="54" t="s">
        <v>232</v>
      </c>
      <c r="G13" s="54" t="s">
        <v>233</v>
      </c>
      <c r="H13" s="55" t="n">
        <v>5</v>
      </c>
      <c r="I13" s="55" t="n">
        <v>3</v>
      </c>
      <c r="J13" s="56" t="n">
        <f aca="false">H13+I13</f>
        <v>8</v>
      </c>
    </row>
    <row r="14" customFormat="false" ht="35.6" hidden="false" customHeight="false" outlineLevel="0" collapsed="false">
      <c r="A14" s="53" t="s">
        <v>234</v>
      </c>
      <c r="B14" s="53" t="s">
        <v>235</v>
      </c>
      <c r="C14" s="53" t="s">
        <v>179</v>
      </c>
      <c r="D14" s="53" t="n">
        <v>2018</v>
      </c>
      <c r="E14" s="53" t="s">
        <v>236</v>
      </c>
      <c r="F14" s="54" t="s">
        <v>237</v>
      </c>
      <c r="G14" s="54" t="s">
        <v>238</v>
      </c>
      <c r="H14" s="55" t="n">
        <v>4</v>
      </c>
      <c r="I14" s="55" t="n">
        <v>4</v>
      </c>
      <c r="J14" s="56" t="n">
        <f aca="false">H14+I14</f>
        <v>8</v>
      </c>
    </row>
    <row r="15" customFormat="false" ht="46.65" hidden="false" customHeight="false" outlineLevel="0" collapsed="false">
      <c r="A15" s="52" t="s">
        <v>239</v>
      </c>
      <c r="B15" s="53" t="s">
        <v>240</v>
      </c>
      <c r="C15" s="53" t="s">
        <v>88</v>
      </c>
      <c r="D15" s="53" t="n">
        <v>2017</v>
      </c>
      <c r="E15" s="53" t="s">
        <v>241</v>
      </c>
      <c r="F15" s="54" t="s">
        <v>242</v>
      </c>
      <c r="G15" s="54" t="s">
        <v>243</v>
      </c>
      <c r="H15" s="55" t="n">
        <v>4</v>
      </c>
      <c r="I15" s="55" t="n">
        <v>4</v>
      </c>
      <c r="J15" s="56" t="n">
        <f aca="false">H15+I15</f>
        <v>8</v>
      </c>
    </row>
    <row r="16" customFormat="false" ht="35.6" hidden="false" customHeight="false" outlineLevel="0" collapsed="false">
      <c r="A16" s="53" t="s">
        <v>244</v>
      </c>
      <c r="B16" s="53" t="s">
        <v>245</v>
      </c>
      <c r="C16" s="53" t="s">
        <v>88</v>
      </c>
      <c r="D16" s="53" t="n">
        <v>2015</v>
      </c>
      <c r="E16" s="53" t="s">
        <v>246</v>
      </c>
      <c r="F16" s="54" t="s">
        <v>247</v>
      </c>
      <c r="G16" s="54" t="s">
        <v>248</v>
      </c>
      <c r="H16" s="55" t="n">
        <v>2</v>
      </c>
      <c r="I16" s="55" t="n">
        <v>6</v>
      </c>
      <c r="J16" s="56" t="n">
        <f aca="false">H16+I16</f>
        <v>8</v>
      </c>
    </row>
    <row r="17" customFormat="false" ht="35.6" hidden="false" customHeight="false" outlineLevel="0" collapsed="false">
      <c r="A17" s="53" t="s">
        <v>249</v>
      </c>
      <c r="B17" s="53" t="s">
        <v>250</v>
      </c>
      <c r="C17" s="53" t="s">
        <v>88</v>
      </c>
      <c r="D17" s="53" t="n">
        <v>2012</v>
      </c>
      <c r="E17" s="53" t="s">
        <v>251</v>
      </c>
      <c r="F17" s="54" t="s">
        <v>252</v>
      </c>
      <c r="G17" s="54" t="s">
        <v>253</v>
      </c>
      <c r="H17" s="55" t="n">
        <v>2</v>
      </c>
      <c r="I17" s="55" t="n">
        <v>6</v>
      </c>
      <c r="J17" s="56" t="n">
        <f aca="false">H17+I17</f>
        <v>8</v>
      </c>
    </row>
    <row r="18" customFormat="false" ht="35.6" hidden="false" customHeight="false" outlineLevel="0" collapsed="false">
      <c r="A18" s="53" t="s">
        <v>254</v>
      </c>
      <c r="B18" s="53" t="s">
        <v>255</v>
      </c>
      <c r="C18" s="53" t="s">
        <v>30</v>
      </c>
      <c r="D18" s="53" t="n">
        <v>2018</v>
      </c>
      <c r="E18" s="53" t="s">
        <v>256</v>
      </c>
      <c r="F18" s="54" t="s">
        <v>257</v>
      </c>
      <c r="G18" s="54" t="s">
        <v>258</v>
      </c>
      <c r="H18" s="55" t="n">
        <v>4</v>
      </c>
      <c r="I18" s="55" t="n">
        <v>3</v>
      </c>
      <c r="J18" s="56" t="n">
        <f aca="false">H18+I18</f>
        <v>7</v>
      </c>
    </row>
    <row r="19" customFormat="false" ht="81.3" hidden="false" customHeight="false" outlineLevel="0" collapsed="false">
      <c r="A19" s="53" t="s">
        <v>259</v>
      </c>
      <c r="B19" s="53" t="s">
        <v>260</v>
      </c>
      <c r="C19" s="53" t="s">
        <v>179</v>
      </c>
      <c r="D19" s="53" t="n">
        <v>2016</v>
      </c>
      <c r="E19" s="53" t="s">
        <v>261</v>
      </c>
      <c r="F19" s="54" t="s">
        <v>262</v>
      </c>
      <c r="G19" s="54" t="s">
        <v>263</v>
      </c>
      <c r="H19" s="55" t="n">
        <v>4</v>
      </c>
      <c r="I19" s="55" t="n">
        <v>3</v>
      </c>
      <c r="J19" s="56" t="n">
        <f aca="false">H19+I19</f>
        <v>7</v>
      </c>
    </row>
    <row r="20" customFormat="false" ht="24.05" hidden="false" customHeight="false" outlineLevel="0" collapsed="false">
      <c r="A20" s="53" t="s">
        <v>264</v>
      </c>
      <c r="B20" s="53" t="s">
        <v>265</v>
      </c>
      <c r="C20" s="53" t="s">
        <v>88</v>
      </c>
      <c r="D20" s="53" t="n">
        <v>2017</v>
      </c>
      <c r="E20" s="53" t="s">
        <v>266</v>
      </c>
      <c r="F20" s="54" t="s">
        <v>267</v>
      </c>
      <c r="G20" s="54" t="s">
        <v>268</v>
      </c>
      <c r="H20" s="55" t="n">
        <v>4</v>
      </c>
      <c r="I20" s="55" t="n">
        <v>3</v>
      </c>
      <c r="J20" s="56" t="n">
        <f aca="false">H20+I20</f>
        <v>7</v>
      </c>
    </row>
    <row r="21" customFormat="false" ht="46.65" hidden="false" customHeight="false" outlineLevel="0" collapsed="false">
      <c r="A21" s="53" t="s">
        <v>269</v>
      </c>
      <c r="B21" s="53" t="s">
        <v>270</v>
      </c>
      <c r="C21" s="53" t="s">
        <v>179</v>
      </c>
      <c r="D21" s="53" t="n">
        <v>2019</v>
      </c>
      <c r="E21" s="53" t="s">
        <v>271</v>
      </c>
      <c r="F21" s="54" t="s">
        <v>272</v>
      </c>
      <c r="G21" s="54" t="s">
        <v>273</v>
      </c>
      <c r="H21" s="55" t="n">
        <v>2</v>
      </c>
      <c r="I21" s="55" t="n">
        <v>5</v>
      </c>
      <c r="J21" s="56" t="n">
        <f aca="false">H21+I21</f>
        <v>7</v>
      </c>
    </row>
    <row r="22" customFormat="false" ht="35.6" hidden="false" customHeight="false" outlineLevel="0" collapsed="false">
      <c r="A22" s="53" t="s">
        <v>274</v>
      </c>
      <c r="B22" s="53" t="s">
        <v>275</v>
      </c>
      <c r="C22" s="53" t="s">
        <v>88</v>
      </c>
      <c r="D22" s="53" t="n">
        <v>2016</v>
      </c>
      <c r="E22" s="53" t="s">
        <v>276</v>
      </c>
      <c r="F22" s="54" t="s">
        <v>277</v>
      </c>
      <c r="G22" s="54" t="s">
        <v>278</v>
      </c>
      <c r="H22" s="55" t="n">
        <v>2</v>
      </c>
      <c r="I22" s="55" t="n">
        <v>5</v>
      </c>
      <c r="J22" s="56" t="n">
        <f aca="false">H22+I22</f>
        <v>7</v>
      </c>
    </row>
    <row r="23" customFormat="false" ht="35.6" hidden="false" customHeight="false" outlineLevel="0" collapsed="false">
      <c r="A23" s="53" t="s">
        <v>279</v>
      </c>
      <c r="B23" s="53" t="s">
        <v>280</v>
      </c>
      <c r="C23" s="53" t="s">
        <v>30</v>
      </c>
      <c r="D23" s="53" t="n">
        <v>2012</v>
      </c>
      <c r="E23" s="53" t="s">
        <v>281</v>
      </c>
      <c r="F23" s="54" t="s">
        <v>282</v>
      </c>
      <c r="G23" s="54" t="s">
        <v>283</v>
      </c>
      <c r="H23" s="55" t="n">
        <v>3</v>
      </c>
      <c r="I23" s="55" t="n">
        <v>3</v>
      </c>
      <c r="J23" s="56" t="n">
        <f aca="false">H23+I23</f>
        <v>6</v>
      </c>
    </row>
    <row r="24" customFormat="false" ht="46.65" hidden="false" customHeight="false" outlineLevel="0" collapsed="false">
      <c r="A24" s="52" t="s">
        <v>284</v>
      </c>
      <c r="B24" s="53" t="s">
        <v>285</v>
      </c>
      <c r="C24" s="53" t="s">
        <v>88</v>
      </c>
      <c r="D24" s="53" t="n">
        <v>2022</v>
      </c>
      <c r="E24" s="53" t="s">
        <v>286</v>
      </c>
      <c r="F24" s="54" t="s">
        <v>287</v>
      </c>
      <c r="G24" s="54" t="s">
        <v>288</v>
      </c>
      <c r="H24" s="55" t="n">
        <v>3</v>
      </c>
      <c r="I24" s="55" t="n">
        <v>3</v>
      </c>
      <c r="J24" s="56" t="n">
        <f aca="false">H24+I24</f>
        <v>6</v>
      </c>
    </row>
    <row r="25" customFormat="false" ht="46.65" hidden="false" customHeight="false" outlineLevel="0" collapsed="false">
      <c r="A25" s="53" t="s">
        <v>289</v>
      </c>
      <c r="B25" s="53" t="s">
        <v>290</v>
      </c>
      <c r="C25" s="53" t="s">
        <v>88</v>
      </c>
      <c r="D25" s="53" t="n">
        <v>2019</v>
      </c>
      <c r="E25" s="53" t="s">
        <v>291</v>
      </c>
      <c r="F25" s="54" t="s">
        <v>292</v>
      </c>
      <c r="G25" s="54" t="s">
        <v>293</v>
      </c>
      <c r="H25" s="55" t="n">
        <v>2</v>
      </c>
      <c r="I25" s="55" t="n">
        <v>4</v>
      </c>
      <c r="J25" s="56" t="n">
        <f aca="false">H25+I25</f>
        <v>6</v>
      </c>
    </row>
    <row r="26" customFormat="false" ht="58.2" hidden="false" customHeight="false" outlineLevel="0" collapsed="false">
      <c r="A26" s="53" t="s">
        <v>294</v>
      </c>
      <c r="B26" s="53" t="s">
        <v>295</v>
      </c>
      <c r="C26" s="53" t="s">
        <v>179</v>
      </c>
      <c r="D26" s="53" t="n">
        <v>2016</v>
      </c>
      <c r="E26" s="53" t="s">
        <v>296</v>
      </c>
      <c r="F26" s="54" t="s">
        <v>297</v>
      </c>
      <c r="G26" s="54" t="s">
        <v>298</v>
      </c>
      <c r="H26" s="55" t="n">
        <v>3</v>
      </c>
      <c r="I26" s="55" t="n">
        <v>2</v>
      </c>
      <c r="J26" s="56" t="n">
        <f aca="false">H26+I26</f>
        <v>5</v>
      </c>
    </row>
    <row r="27" customFormat="false" ht="24.05" hidden="false" customHeight="false" outlineLevel="0" collapsed="false">
      <c r="A27" s="53" t="s">
        <v>299</v>
      </c>
      <c r="B27" s="53" t="s">
        <v>300</v>
      </c>
      <c r="C27" s="53" t="s">
        <v>301</v>
      </c>
      <c r="D27" s="53" t="n">
        <v>2021</v>
      </c>
      <c r="E27" s="53" t="s">
        <v>302</v>
      </c>
      <c r="F27" s="54" t="s">
        <v>303</v>
      </c>
      <c r="G27" s="54" t="s">
        <v>304</v>
      </c>
      <c r="H27" s="55" t="n">
        <v>2</v>
      </c>
      <c r="I27" s="55" t="n">
        <v>3</v>
      </c>
      <c r="J27" s="56" t="n">
        <f aca="false">H27+I27</f>
        <v>5</v>
      </c>
    </row>
    <row r="28" customFormat="false" ht="58.2" hidden="false" customHeight="false" outlineLevel="0" collapsed="false">
      <c r="A28" s="53" t="s">
        <v>305</v>
      </c>
      <c r="B28" s="53" t="s">
        <v>306</v>
      </c>
      <c r="C28" s="53" t="s">
        <v>307</v>
      </c>
      <c r="D28" s="53" t="n">
        <v>2016</v>
      </c>
      <c r="E28" s="53" t="s">
        <v>308</v>
      </c>
      <c r="F28" s="54" t="s">
        <v>309</v>
      </c>
      <c r="G28" s="54" t="s">
        <v>310</v>
      </c>
      <c r="H28" s="55" t="n">
        <v>2</v>
      </c>
      <c r="I28" s="55" t="n">
        <v>3</v>
      </c>
      <c r="J28" s="56" t="n">
        <f aca="false">H28+I28</f>
        <v>5</v>
      </c>
    </row>
    <row r="29" customFormat="false" ht="35.6" hidden="false" customHeight="false" outlineLevel="0" collapsed="false">
      <c r="A29" s="53" t="s">
        <v>311</v>
      </c>
      <c r="B29" s="53" t="s">
        <v>312</v>
      </c>
      <c r="C29" s="53" t="s">
        <v>179</v>
      </c>
      <c r="D29" s="53" t="n">
        <v>2017</v>
      </c>
      <c r="E29" s="53" t="s">
        <v>313</v>
      </c>
      <c r="F29" s="54" t="s">
        <v>314</v>
      </c>
      <c r="G29" s="54" t="s">
        <v>315</v>
      </c>
      <c r="H29" s="55" t="n">
        <v>2</v>
      </c>
      <c r="I29" s="55" t="n">
        <v>3</v>
      </c>
      <c r="J29" s="56" t="n">
        <f aca="false">H29+I29</f>
        <v>5</v>
      </c>
    </row>
    <row r="30" customFormat="false" ht="69.75" hidden="false" customHeight="false" outlineLevel="0" collapsed="false">
      <c r="A30" s="53" t="s">
        <v>316</v>
      </c>
      <c r="B30" s="53" t="s">
        <v>317</v>
      </c>
      <c r="C30" s="53" t="s">
        <v>88</v>
      </c>
      <c r="D30" s="53" t="n">
        <v>2018</v>
      </c>
      <c r="E30" s="53" t="s">
        <v>318</v>
      </c>
      <c r="F30" s="54" t="s">
        <v>319</v>
      </c>
      <c r="G30" s="54" t="s">
        <v>320</v>
      </c>
      <c r="H30" s="55" t="n">
        <v>2</v>
      </c>
      <c r="I30" s="55" t="n">
        <v>3</v>
      </c>
      <c r="J30" s="56" t="n">
        <f aca="false">H30+I30</f>
        <v>5</v>
      </c>
    </row>
    <row r="31" customFormat="false" ht="35.6" hidden="false" customHeight="false" outlineLevel="0" collapsed="false">
      <c r="A31" s="53" t="s">
        <v>321</v>
      </c>
      <c r="B31" s="53" t="s">
        <v>322</v>
      </c>
      <c r="C31" s="53" t="s">
        <v>88</v>
      </c>
      <c r="D31" s="53" t="n">
        <v>2015</v>
      </c>
      <c r="E31" s="53" t="s">
        <v>323</v>
      </c>
      <c r="F31" s="54" t="s">
        <v>324</v>
      </c>
      <c r="G31" s="54" t="s">
        <v>325</v>
      </c>
      <c r="H31" s="55" t="n">
        <v>1</v>
      </c>
      <c r="I31" s="55" t="n">
        <v>4</v>
      </c>
      <c r="J31" s="56" t="n">
        <f aca="false">H31+I31</f>
        <v>5</v>
      </c>
    </row>
    <row r="32" customFormat="false" ht="12.8" hidden="false" customHeight="false" outlineLevel="0" collapsed="false">
      <c r="A32" s="53" t="s">
        <v>326</v>
      </c>
      <c r="B32" s="53" t="s">
        <v>327</v>
      </c>
      <c r="C32" s="53" t="s">
        <v>88</v>
      </c>
      <c r="D32" s="53" t="n">
        <v>2022</v>
      </c>
      <c r="E32" s="53" t="s">
        <v>328</v>
      </c>
      <c r="F32" s="54" t="s">
        <v>329</v>
      </c>
      <c r="G32" s="54" t="s">
        <v>330</v>
      </c>
      <c r="H32" s="55" t="n">
        <v>2</v>
      </c>
      <c r="I32" s="55" t="n">
        <v>2</v>
      </c>
      <c r="J32" s="56" t="n">
        <f aca="false">H32+I32</f>
        <v>4</v>
      </c>
    </row>
    <row r="33" customFormat="false" ht="24.05" hidden="false" customHeight="false" outlineLevel="0" collapsed="false">
      <c r="A33" s="53" t="s">
        <v>331</v>
      </c>
      <c r="B33" s="53" t="s">
        <v>332</v>
      </c>
      <c r="C33" s="53" t="s">
        <v>30</v>
      </c>
      <c r="D33" s="53" t="n">
        <v>2016</v>
      </c>
      <c r="E33" s="53" t="s">
        <v>216</v>
      </c>
      <c r="F33" s="54" t="s">
        <v>333</v>
      </c>
      <c r="G33" s="54" t="s">
        <v>334</v>
      </c>
      <c r="H33" s="55" t="n">
        <v>1</v>
      </c>
      <c r="I33" s="55" t="n">
        <v>3</v>
      </c>
      <c r="J33" s="56" t="n">
        <f aca="false">H33+I33</f>
        <v>4</v>
      </c>
    </row>
    <row r="34" customFormat="false" ht="46.65" hidden="false" customHeight="false" outlineLevel="0" collapsed="false">
      <c r="A34" s="53" t="s">
        <v>335</v>
      </c>
      <c r="B34" s="53" t="s">
        <v>336</v>
      </c>
      <c r="C34" s="53" t="s">
        <v>179</v>
      </c>
      <c r="D34" s="53" t="n">
        <v>2012</v>
      </c>
      <c r="E34" s="53" t="s">
        <v>323</v>
      </c>
      <c r="F34" s="54" t="s">
        <v>337</v>
      </c>
      <c r="G34" s="54" t="s">
        <v>338</v>
      </c>
      <c r="H34" s="55" t="n">
        <v>1</v>
      </c>
      <c r="I34" s="55" t="n">
        <v>3</v>
      </c>
      <c r="J34" s="56" t="n">
        <f aca="false">H34+I34</f>
        <v>4</v>
      </c>
    </row>
    <row r="35" customFormat="false" ht="24.05" hidden="false" customHeight="false" outlineLevel="0" collapsed="false">
      <c r="A35" s="53" t="s">
        <v>339</v>
      </c>
      <c r="B35" s="53" t="s">
        <v>340</v>
      </c>
      <c r="C35" s="53" t="s">
        <v>30</v>
      </c>
      <c r="D35" s="53" t="n">
        <v>2020</v>
      </c>
      <c r="E35" s="53" t="s">
        <v>302</v>
      </c>
      <c r="F35" s="54" t="s">
        <v>341</v>
      </c>
      <c r="G35" s="53" t="s">
        <v>342</v>
      </c>
      <c r="H35" s="55" t="n">
        <v>3</v>
      </c>
      <c r="I35" s="55" t="n">
        <v>0</v>
      </c>
      <c r="J35" s="56" t="n">
        <f aca="false">H35+I35</f>
        <v>3</v>
      </c>
    </row>
    <row r="36" customFormat="false" ht="81.3" hidden="false" customHeight="false" outlineLevel="0" collapsed="false">
      <c r="A36" s="53" t="s">
        <v>343</v>
      </c>
      <c r="B36" s="53" t="s">
        <v>344</v>
      </c>
      <c r="C36" s="53" t="s">
        <v>179</v>
      </c>
      <c r="D36" s="53" t="n">
        <v>2021</v>
      </c>
      <c r="E36" s="53" t="s">
        <v>302</v>
      </c>
      <c r="F36" s="54" t="s">
        <v>345</v>
      </c>
      <c r="G36" s="53" t="s">
        <v>342</v>
      </c>
      <c r="H36" s="55" t="n">
        <v>3</v>
      </c>
      <c r="I36" s="55" t="n">
        <v>0</v>
      </c>
      <c r="J36" s="56" t="n">
        <f aca="false">H36+I36</f>
        <v>3</v>
      </c>
    </row>
    <row r="37" customFormat="false" ht="24.05" hidden="false" customHeight="false" outlineLevel="0" collapsed="false">
      <c r="A37" s="53" t="s">
        <v>346</v>
      </c>
      <c r="B37" s="53" t="s">
        <v>347</v>
      </c>
      <c r="C37" s="53" t="s">
        <v>179</v>
      </c>
      <c r="D37" s="53" t="n">
        <v>2021</v>
      </c>
      <c r="E37" s="53" t="s">
        <v>348</v>
      </c>
      <c r="F37" s="54" t="s">
        <v>349</v>
      </c>
      <c r="G37" s="54" t="s">
        <v>350</v>
      </c>
      <c r="H37" s="55" t="n">
        <v>2</v>
      </c>
      <c r="I37" s="55" t="n">
        <v>1</v>
      </c>
      <c r="J37" s="56" t="n">
        <f aca="false">H37+I37</f>
        <v>3</v>
      </c>
    </row>
    <row r="38" customFormat="false" ht="81.3" hidden="false" customHeight="false" outlineLevel="0" collapsed="false">
      <c r="A38" s="53" t="s">
        <v>351</v>
      </c>
      <c r="B38" s="53" t="s">
        <v>352</v>
      </c>
      <c r="C38" s="53" t="s">
        <v>179</v>
      </c>
      <c r="D38" s="53" t="n">
        <v>2022</v>
      </c>
      <c r="E38" s="53" t="s">
        <v>353</v>
      </c>
      <c r="F38" s="54" t="s">
        <v>354</v>
      </c>
      <c r="G38" s="54" t="s">
        <v>355</v>
      </c>
      <c r="H38" s="55" t="n">
        <v>1</v>
      </c>
      <c r="I38" s="55" t="n">
        <v>2</v>
      </c>
      <c r="J38" s="56" t="n">
        <f aca="false">H38+I38</f>
        <v>3</v>
      </c>
    </row>
    <row r="39" customFormat="false" ht="81.3" hidden="false" customHeight="false" outlineLevel="0" collapsed="false">
      <c r="A39" s="53" t="s">
        <v>356</v>
      </c>
      <c r="B39" s="53" t="s">
        <v>357</v>
      </c>
      <c r="C39" s="53" t="s">
        <v>30</v>
      </c>
      <c r="D39" s="53" t="n">
        <v>2019</v>
      </c>
      <c r="E39" s="53" t="s">
        <v>302</v>
      </c>
      <c r="F39" s="54" t="s">
        <v>358</v>
      </c>
      <c r="G39" s="53" t="s">
        <v>342</v>
      </c>
      <c r="H39" s="55" t="n">
        <v>2</v>
      </c>
      <c r="I39" s="55" t="n">
        <v>0</v>
      </c>
      <c r="J39" s="56" t="n">
        <f aca="false">H39+I39</f>
        <v>2</v>
      </c>
    </row>
    <row r="40" customFormat="false" ht="69.75" hidden="false" customHeight="false" outlineLevel="0" collapsed="false">
      <c r="A40" s="53" t="s">
        <v>359</v>
      </c>
      <c r="B40" s="53" t="s">
        <v>360</v>
      </c>
      <c r="C40" s="53" t="s">
        <v>361</v>
      </c>
      <c r="D40" s="53" t="n">
        <v>2019</v>
      </c>
      <c r="E40" s="53" t="s">
        <v>362</v>
      </c>
      <c r="F40" s="54" t="s">
        <v>363</v>
      </c>
      <c r="G40" s="54" t="s">
        <v>364</v>
      </c>
      <c r="H40" s="55" t="n">
        <v>2</v>
      </c>
      <c r="I40" s="55" t="n">
        <v>0</v>
      </c>
      <c r="J40" s="56" t="n">
        <f aca="false">H40+I40</f>
        <v>2</v>
      </c>
    </row>
    <row r="41" customFormat="false" ht="35.6" hidden="false" customHeight="false" outlineLevel="0" collapsed="false">
      <c r="A41" s="53" t="s">
        <v>365</v>
      </c>
      <c r="B41" s="53" t="s">
        <v>366</v>
      </c>
      <c r="C41" s="53" t="s">
        <v>88</v>
      </c>
      <c r="D41" s="53" t="n">
        <v>2021</v>
      </c>
      <c r="E41" s="53" t="s">
        <v>367</v>
      </c>
      <c r="F41" s="54" t="s">
        <v>368</v>
      </c>
      <c r="G41" s="54" t="s">
        <v>369</v>
      </c>
      <c r="H41" s="55" t="n">
        <v>2</v>
      </c>
      <c r="I41" s="55" t="n">
        <v>0</v>
      </c>
      <c r="J41" s="56" t="n">
        <f aca="false">H41+I41</f>
        <v>2</v>
      </c>
    </row>
    <row r="42" customFormat="false" ht="69.75" hidden="false" customHeight="false" outlineLevel="0" collapsed="false">
      <c r="A42" s="53" t="s">
        <v>370</v>
      </c>
      <c r="B42" s="53" t="s">
        <v>371</v>
      </c>
      <c r="C42" s="53" t="s">
        <v>88</v>
      </c>
      <c r="D42" s="53" t="n">
        <v>2022</v>
      </c>
      <c r="E42" s="53" t="s">
        <v>372</v>
      </c>
      <c r="F42" s="54" t="s">
        <v>373</v>
      </c>
      <c r="G42" s="54" t="s">
        <v>374</v>
      </c>
      <c r="H42" s="55" t="n">
        <v>1</v>
      </c>
      <c r="I42" s="55" t="n">
        <v>1</v>
      </c>
      <c r="J42" s="56" t="n">
        <f aca="false">H42+I42</f>
        <v>2</v>
      </c>
    </row>
    <row r="43" customFormat="false" ht="58.2" hidden="false" customHeight="false" outlineLevel="0" collapsed="false">
      <c r="A43" s="53" t="s">
        <v>375</v>
      </c>
      <c r="B43" s="53" t="s">
        <v>376</v>
      </c>
      <c r="C43" s="53" t="s">
        <v>30</v>
      </c>
      <c r="D43" s="53" t="n">
        <v>2020</v>
      </c>
      <c r="E43" s="53" t="s">
        <v>377</v>
      </c>
      <c r="F43" s="54" t="s">
        <v>378</v>
      </c>
      <c r="G43" s="54" t="s">
        <v>379</v>
      </c>
      <c r="H43" s="55" t="n">
        <v>1</v>
      </c>
      <c r="I43" s="55" t="n">
        <v>0</v>
      </c>
      <c r="J43" s="56" t="n">
        <f aca="false">H43+I43</f>
        <v>1</v>
      </c>
    </row>
    <row r="44" customFormat="false" ht="46.65" hidden="false" customHeight="false" outlineLevel="0" collapsed="false">
      <c r="A44" s="53" t="s">
        <v>380</v>
      </c>
      <c r="B44" s="53" t="s">
        <v>381</v>
      </c>
      <c r="C44" s="53" t="s">
        <v>30</v>
      </c>
      <c r="D44" s="53" t="n">
        <v>2019</v>
      </c>
      <c r="E44" s="53" t="s">
        <v>302</v>
      </c>
      <c r="F44" s="54" t="s">
        <v>382</v>
      </c>
      <c r="G44" s="53" t="s">
        <v>342</v>
      </c>
      <c r="H44" s="55" t="n">
        <v>1</v>
      </c>
      <c r="I44" s="55" t="n">
        <v>0</v>
      </c>
      <c r="J44" s="56" t="n">
        <f aca="false">H44+I44</f>
        <v>1</v>
      </c>
    </row>
    <row r="45" customFormat="false" ht="69.75" hidden="false" customHeight="false" outlineLevel="0" collapsed="false">
      <c r="A45" s="53" t="s">
        <v>383</v>
      </c>
      <c r="B45" s="53" t="s">
        <v>384</v>
      </c>
      <c r="C45" s="53" t="s">
        <v>30</v>
      </c>
      <c r="D45" s="53" t="n">
        <v>2019</v>
      </c>
      <c r="E45" s="53" t="s">
        <v>385</v>
      </c>
      <c r="F45" s="54" t="s">
        <v>386</v>
      </c>
      <c r="G45" s="54" t="s">
        <v>387</v>
      </c>
      <c r="H45" s="55" t="n">
        <v>2</v>
      </c>
      <c r="I45" s="55" t="n">
        <v>1</v>
      </c>
      <c r="J45" s="56" t="n">
        <f aca="false">H45+I45</f>
        <v>3</v>
      </c>
    </row>
  </sheetData>
  <conditionalFormatting sqref="H1:H1048576">
    <cfRule type="colorScale" priority="2">
      <colorScale>
        <cfvo type="min" val="0"/>
        <cfvo type="percentile" val="50"/>
        <cfvo type="max" val="0"/>
        <color rgb="FFFF0000"/>
        <color rgb="FFFFFF00"/>
        <color rgb="FF00A933"/>
      </colorScale>
    </cfRule>
  </conditionalFormatting>
  <conditionalFormatting sqref="I1:I1048576">
    <cfRule type="colorScale" priority="3">
      <colorScale>
        <cfvo type="min" val="0"/>
        <cfvo type="percentile" val="50"/>
        <cfvo type="max" val="0"/>
        <color rgb="FFFF0000"/>
        <color rgb="FFFFFF00"/>
        <color rgb="FF00A933"/>
      </colorScale>
    </cfRule>
  </conditionalFormatting>
  <conditionalFormatting sqref="J1:J1048576">
    <cfRule type="colorScale" priority="4">
      <colorScale>
        <cfvo type="min" val="0"/>
        <cfvo type="percentile" val="50"/>
        <cfvo type="max" val="0"/>
        <color rgb="FFFF0000"/>
        <color rgb="FFFFFF00"/>
        <color rgb="FF00A933"/>
      </colorScale>
    </cfRule>
  </conditionalFormatting>
  <hyperlinks>
    <hyperlink ref="F2" r:id="rId1" display="https://www.startupindia.gov.in/content/sih/en/profile.Startup.5e14356ce4b0ea02f54cee63.html"/>
    <hyperlink ref="G2" r:id="rId2" display="https://www.rerafiling.com/rera-clients.php"/>
    <hyperlink ref="F3" r:id="rId3" display="https://www.startupindia.gov.in/content/sih/en/profile.Startup.5d78867be4b0fad8ed6c37d4.html"/>
    <hyperlink ref="G3" r:id="rId4" display="https://www.homeinspektor.com/"/>
    <hyperlink ref="F4" r:id="rId5" display="https://www.startupindia.gov.in/content/sih/en/profile.Startup.5d63756ee4b01629f4ac1eef.html"/>
    <hyperlink ref="G4" r:id="rId6" display="https://www.qdesq.com/"/>
    <hyperlink ref="F5" r:id="rId7" display="https://www.startupindia.gov.in/content/sih/en/profile.Startup.5d60c477e4b01629f4abf0ca.html"/>
    <hyperlink ref="G5" r:id="rId8" display="https://www.propstack.com/"/>
    <hyperlink ref="F6" r:id="rId9" display="https://www.startupindia.gov.in/content/sih/en/profile.Startup.5d516edde4b0d334677eedde.html"/>
    <hyperlink ref="G6" r:id="rId10" display="https://officebing.com/"/>
    <hyperlink ref="F7" r:id="rId11" display="https://www.startupindia.gov.in/content/sih/en/profile.Startup.62b5567ae4b07b2cdedad803.html"/>
    <hyperlink ref="G7" r:id="rId12" display="https://www.skjlandbase.com/"/>
    <hyperlink ref="F8" r:id="rId13" display="https://www.startupindia.gov.in/content/sih/en/profile.Startup.5c2f1ff0e4b0ba900e04bd56.html"/>
    <hyperlink ref="G8" r:id="rId14" display="https://www.justfence.in/"/>
    <hyperlink ref="F9" r:id="rId15" display="https://www.startupindia.gov.in/content/sih/en/profile.Startup.62aff612e4b07b2cded8315e.html"/>
    <hyperlink ref="G9" r:id="rId16" display="https://thebrightenpark.com/about/"/>
    <hyperlink ref="F10" r:id="rId17" display="https://www.startupindia.gov.in/content/sih/en/profile.Startup.5ea6b2a3e4b03286995b67e9.html"/>
    <hyperlink ref="G10" r:id="rId18" display="https://co-offiz.com/"/>
    <hyperlink ref="F11" r:id="rId19" display="https://www.startupindia.gov.in/content/sih/en/profile.Startup.5d91d7f4e4b05eaf4e0d17b7.html"/>
    <hyperlink ref="G11" r:id="rId20" display="https://india.lockated.co/about/"/>
    <hyperlink ref="F12" r:id="rId21" display="https://www.startupindia.gov.in/content/sih/en/profile.Startup.5d80a92de4b0fad8ed6cf024.html"/>
    <hyperlink ref="G12" r:id="rId22" display="www.qkitchens.in"/>
    <hyperlink ref="F13" r:id="rId23" display="https://www.startupindia.gov.in/content/sih/en/profile.Startup.5d976f7ce4b05eaf4e0d70cf.html"/>
    <hyperlink ref="G13" r:id="rId24" display="https://friyey.com/"/>
    <hyperlink ref="F14" r:id="rId25" display="https://www.startupindia.gov.in/content/sih/en/profile.Startup.5ffc51b1e4b0c081f746bf05.html"/>
    <hyperlink ref="G14" r:id="rId26" display="https://www.occultconsultants.com/"/>
    <hyperlink ref="F15" r:id="rId27" display="https://www.startupindia.gov.in/content/sih/en/profile.Startup.5e005d5de4b026527443aea9.html"/>
    <hyperlink ref="G15" r:id="rId28" display="https://youthvillehostel.com/"/>
    <hyperlink ref="F16" r:id="rId29" display="https://www.startupindia.gov.in/content/sih/en/profile.Startup.5d7cd022e4b0fad8ed6ca29f.html"/>
    <hyperlink ref="G16" r:id="rId30" display="https://www.cirtru.com/"/>
    <hyperlink ref="F17" r:id="rId31" display="https://www.startupindia.gov.in/content/sih/en/profile.Startup.5c7bb2e4e4b0563d5c5d4579.html"/>
    <hyperlink ref="G17" r:id="rId32" display="https://www.homebazaar.com/"/>
    <hyperlink ref="F18" r:id="rId33" display="https://www.startupindia.gov.in/content/sih/en/profile.Startup.605f720fe4b03f92cbcfd3e0.html"/>
    <hyperlink ref="G18" r:id="rId34" display="https://brskly.co/"/>
    <hyperlink ref="F19" r:id="rId35" display="https://www.startupindia.gov.in/content/sih/en/profile.Startup.5dee035de4b04e0095278ccd.html"/>
    <hyperlink ref="G19" r:id="rId36" display="https://agrocorp.co.in/"/>
    <hyperlink ref="F20" r:id="rId37" display="https://www.startupindia.gov.in/content/sih/en/profile.Startup.5d7c146de4b0fad8ed6c7e3c.html"/>
    <hyperlink ref="G20" r:id="rId38" display="https://www.beeurban.in/home"/>
    <hyperlink ref="F21" r:id="rId39" display="https://www.startupindia.gov.in/content/sih/en/profile.Startup.62286157e4b0e4f8d26f6c93.html"/>
    <hyperlink ref="G21" r:id="rId40" display="https://www.allyspaces.com/"/>
    <hyperlink ref="F22" r:id="rId41" display="https://www.startupindia.gov.in/content/sih/en/profile.Startup.5e282749e4b0978ef9bf396d.html"/>
    <hyperlink ref="G22" r:id="rId42" display="https://workloft.in/"/>
    <hyperlink ref="F23" r:id="rId43" display="https://www.startupindia.gov.in/content/sih/en/profile.Startup.599ffae9e4b0e464ff653f5a.html"/>
    <hyperlink ref="G23" r:id="rId44" display="https://woodpeckerforme.com/"/>
    <hyperlink ref="F24" r:id="rId45" display="https://www.startupindia.gov.in/content/sih/en/profile.Startup.61865139e4b0cb4c4c07f7e9.html"/>
    <hyperlink ref="G24" r:id="rId46" display="https://www.herhighnest.com/"/>
    <hyperlink ref="F25" r:id="rId47" display="https://www.startupindia.gov.in/content/sih/en/profile.Startup.607eaed3e4b0d2ddc909b0e2.html"/>
    <hyperlink ref="G25" r:id="rId48" display="https://www.unionliving.in/"/>
    <hyperlink ref="F26" r:id="rId49" display="https://www.startupindia.gov.in/content/sih/en/profile.Startup.605c6f4be4b03f92cbceaa23.html"/>
    <hyperlink ref="G26" r:id="rId50" display="https://meraqiadvisors.com/"/>
    <hyperlink ref="F27" r:id="rId51" display="https://www.startupindia.gov.in/content/sih/en/profile.Startup.62dfd811e4b02524d8146629.html"/>
    <hyperlink ref="G27" r:id="rId52" display="https://www.whitegrasscapital.com/"/>
    <hyperlink ref="F28" r:id="rId53" display="https://www.startupindia.gov.in/content/sih/en/profile.Startup.5dfa1da2e4b0265274429753.html"/>
    <hyperlink ref="G28" r:id="rId54" display="https://www.starthubnation.com/"/>
    <hyperlink ref="F29" r:id="rId55" display="https://www.startupindia.gov.in/content/sih/en/profile.Startup.5d1b2bfde4b0659b526695d2.html"/>
    <hyperlink ref="G29" r:id="rId56" display="https://sparkplug.work/"/>
    <hyperlink ref="F30" r:id="rId57" display="https://www.startupindia.gov.in/content/sih/en/profile.Startup.5fc0d621e4b016b44cb39766.html"/>
    <hyperlink ref="G30" r:id="rId58" display="https://www.aritraa.com/blog"/>
    <hyperlink ref="F31" r:id="rId59" display="https://www.startupindia.gov.in/content/sih/en/profile.Startup.5e33f3ebe4b0bf34fcf9eaf6.html"/>
    <hyperlink ref="G31" r:id="rId60" display="https://housewise.in/about-us"/>
    <hyperlink ref="F32" r:id="rId61" display="https://www.startupindia.gov.in/content/sih/en/profile.Startup.5c5bc4e8e4b0ba900e0d0b94.html"/>
    <hyperlink ref="G32" r:id="rId62" display="https://www.popcornstay.com/quick-enquiries"/>
    <hyperlink ref="F33" r:id="rId63" display="https://www.startupindia.gov.in/content/sih/en/profile.Startup.5d67d896e4b0f86f4a0e0d5d.html"/>
    <hyperlink ref="G33" r:id="rId64" display="https://freebhk.com/"/>
    <hyperlink ref="F34" r:id="rId65" display="https://www.startupindia.gov.in/content/sih/en/profile.Startup.612f1fa7e4b0f62f93040b6c.html"/>
    <hyperlink ref="G34" r:id="rId66" display="https://www.propertyangel.in/"/>
    <hyperlink ref="F35" r:id="rId67" display="https://www.startupindia.gov.in/content/sih/en/profile.Startup.617406c5e4b0324c10f3b08c.html"/>
    <hyperlink ref="F36" r:id="rId68" display="https://www.startupindia.gov.in/content/sih/en/profile.Startup.60b9f065e4b002345dec4c50.html"/>
    <hyperlink ref="F37" r:id="rId69" display="https://www.startupindia.gov.in/content/sih/en/profile.Startup.60ce42c7e4b0c264518828f5.html"/>
    <hyperlink ref="G37" r:id="rId70" display="https://sierracartel.com/"/>
    <hyperlink ref="F38" r:id="rId71" display="https://www.startupindia.gov.in/content/sih/en/profile.Startup.629f4fd3e4b028cbac19f6cd.html"/>
    <hyperlink ref="G38" r:id="rId72" display="https://www.realverseproptech.com/"/>
    <hyperlink ref="F39" r:id="rId73" display="https://www.startupindia.gov.in/content/sih/en/profile.Startup.5f869935e4b0cbc0da8201ba.html"/>
    <hyperlink ref="F40" r:id="rId74" display="https://www.startupindia.gov.in/content/sih/en/profile.Startup.605a2b64e4b03f92cbcd1618.html"/>
    <hyperlink ref="G40" r:id="rId75" display="www.mewo.co.in"/>
    <hyperlink ref="F41" r:id="rId76" display="https://www.startupindia.gov.in/content/sih/en/profile.Startup.61dbd4aee4b020b2f881146c.html"/>
    <hyperlink ref="G41" r:id="rId77" display="http://scalecowork.com/"/>
    <hyperlink ref="F42" r:id="rId78" display="https://www.startupindia.gov.in/content/sih/en/profile.Startup.620bdb1ae4b0e4f8d26583d2.html"/>
    <hyperlink ref="G42" r:id="rId79" display="https://nutshellcreators.com/"/>
    <hyperlink ref="F43" r:id="rId80" display="https://www.startupindia.gov.in/content/sih/en/profile.Startup.5fd32870e4b0da94c37b9867.html"/>
    <hyperlink ref="G43" r:id="rId81" display=" www.leewayh.com"/>
    <hyperlink ref="F44" r:id="rId82" display="https://www.startupindia.gov.in/content/sih/en/profile.Startup.5e8b13f5e4b046201246e5c7.html"/>
    <hyperlink ref="F45" r:id="rId83" display="https://www.startupindia.gov.in/content/sih/en/profile.Startup.5bc61671e4b0c71d20cdad22.html"/>
    <hyperlink ref="G45" r:id="rId84" display="https://monkhood.in/"/>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ColWidth="11.53515625" defaultRowHeight="30.7" zeroHeight="false" outlineLevelRow="0" outlineLevelCol="0"/>
  <cols>
    <col collapsed="false" customWidth="false" hidden="false" outlineLevel="0" max="1" min="1" style="61" width="11.53"/>
    <col collapsed="false" customWidth="true" hidden="false" outlineLevel="0" max="2" min="2" style="62" width="30.13"/>
    <col collapsed="false" customWidth="true" hidden="false" outlineLevel="0" max="3" min="3" style="62" width="76.64"/>
    <col collapsed="false" customWidth="true" hidden="false" outlineLevel="0" max="5" min="4" style="61" width="36.1"/>
    <col collapsed="false" customWidth="false" hidden="false" outlineLevel="0" max="16384" min="6" style="61" width="11.53"/>
  </cols>
  <sheetData>
    <row r="1" s="63" customFormat="true" ht="30.7" hidden="false" customHeight="true" outlineLevel="0" collapsed="false">
      <c r="A1" s="63" t="s">
        <v>0</v>
      </c>
      <c r="B1" s="64" t="s">
        <v>388</v>
      </c>
      <c r="C1" s="64" t="s">
        <v>389</v>
      </c>
      <c r="D1" s="63" t="s">
        <v>390</v>
      </c>
      <c r="E1" s="63" t="s">
        <v>391</v>
      </c>
    </row>
    <row r="2" customFormat="false" ht="30.7" hidden="false" customHeight="true" outlineLevel="0" collapsed="false">
      <c r="A2" s="61" t="n">
        <v>1</v>
      </c>
      <c r="B2" s="62" t="s">
        <v>392</v>
      </c>
      <c r="C2" s="62" t="s">
        <v>393</v>
      </c>
      <c r="D2" s="61" t="s">
        <v>394</v>
      </c>
      <c r="E2" s="61" t="s">
        <v>395</v>
      </c>
    </row>
    <row r="3" customFormat="false" ht="30.7" hidden="false" customHeight="true" outlineLevel="0" collapsed="false">
      <c r="A3" s="61" t="n">
        <v>2</v>
      </c>
      <c r="B3" s="62" t="s">
        <v>396</v>
      </c>
      <c r="C3" s="62" t="s">
        <v>397</v>
      </c>
      <c r="D3" s="61" t="s">
        <v>398</v>
      </c>
      <c r="E3" s="61" t="s">
        <v>395</v>
      </c>
    </row>
    <row r="4" customFormat="false" ht="30.7" hidden="false" customHeight="true" outlineLevel="0" collapsed="false">
      <c r="A4" s="61" t="n">
        <v>3</v>
      </c>
      <c r="B4" s="62" t="s">
        <v>399</v>
      </c>
      <c r="C4" s="62" t="s">
        <v>400</v>
      </c>
      <c r="D4" s="61" t="s">
        <v>401</v>
      </c>
      <c r="E4" s="61" t="s">
        <v>342</v>
      </c>
    </row>
    <row r="5" customFormat="false" ht="30.7" hidden="false" customHeight="true" outlineLevel="0" collapsed="false">
      <c r="A5" s="61" t="n">
        <v>4</v>
      </c>
      <c r="B5" s="62" t="s">
        <v>402</v>
      </c>
      <c r="C5" s="62" t="s">
        <v>403</v>
      </c>
      <c r="D5" s="61" t="s">
        <v>404</v>
      </c>
      <c r="E5" s="61" t="s">
        <v>342</v>
      </c>
    </row>
    <row r="6" customFormat="false" ht="30.7" hidden="false" customHeight="true" outlineLevel="0" collapsed="false">
      <c r="A6" s="61" t="n">
        <v>5</v>
      </c>
      <c r="B6" s="62" t="s">
        <v>405</v>
      </c>
      <c r="C6" s="62" t="s">
        <v>406</v>
      </c>
      <c r="D6" s="61" t="s">
        <v>407</v>
      </c>
      <c r="E6" s="61" t="s">
        <v>395</v>
      </c>
    </row>
    <row r="7" customFormat="false" ht="30.7" hidden="false" customHeight="true" outlineLevel="0" collapsed="false">
      <c r="A7" s="61" t="n">
        <v>6</v>
      </c>
      <c r="B7" s="62" t="s">
        <v>408</v>
      </c>
      <c r="C7" s="62" t="s">
        <v>409</v>
      </c>
      <c r="D7" s="61" t="s">
        <v>410</v>
      </c>
      <c r="E7" s="61" t="s">
        <v>410</v>
      </c>
    </row>
    <row r="8" customFormat="false" ht="30.7" hidden="false" customHeight="true" outlineLevel="0" collapsed="false">
      <c r="A8" s="61" t="n">
        <v>7</v>
      </c>
      <c r="B8" s="62" t="s">
        <v>411</v>
      </c>
      <c r="C8" s="62" t="s">
        <v>412</v>
      </c>
      <c r="D8" s="61" t="s">
        <v>413</v>
      </c>
      <c r="E8" s="61" t="s">
        <v>342</v>
      </c>
    </row>
    <row r="9" customFormat="false" ht="30.7" hidden="false" customHeight="true" outlineLevel="0" collapsed="false">
      <c r="A9" s="61" t="n">
        <v>8</v>
      </c>
      <c r="B9" s="62" t="s">
        <v>414</v>
      </c>
      <c r="C9" s="62" t="s">
        <v>415</v>
      </c>
      <c r="D9" s="61" t="s">
        <v>416</v>
      </c>
      <c r="E9" s="61" t="s">
        <v>395</v>
      </c>
    </row>
    <row r="10" customFormat="false" ht="30.7" hidden="false" customHeight="true" outlineLevel="0" collapsed="false">
      <c r="A10" s="61" t="n">
        <v>9</v>
      </c>
      <c r="B10" s="62" t="s">
        <v>417</v>
      </c>
      <c r="C10" s="62" t="s">
        <v>418</v>
      </c>
      <c r="D10" s="61" t="s">
        <v>419</v>
      </c>
      <c r="E10" s="61" t="s">
        <v>395</v>
      </c>
    </row>
    <row r="11" customFormat="false" ht="30.7" hidden="false" customHeight="true" outlineLevel="0" collapsed="false">
      <c r="A11" s="61" t="n">
        <v>10</v>
      </c>
      <c r="B11" s="62" t="s">
        <v>420</v>
      </c>
      <c r="C11" s="62" t="s">
        <v>421</v>
      </c>
      <c r="D11" s="61" t="s">
        <v>422</v>
      </c>
      <c r="E11" s="61" t="s">
        <v>342</v>
      </c>
    </row>
    <row r="12" customFormat="false" ht="30.7" hidden="false" customHeight="true" outlineLevel="0" collapsed="false">
      <c r="A12" s="61" t="n">
        <v>11</v>
      </c>
      <c r="B12" s="62" t="s">
        <v>423</v>
      </c>
      <c r="C12" s="62" t="s">
        <v>424</v>
      </c>
      <c r="D12" s="61" t="s">
        <v>425</v>
      </c>
      <c r="E12" s="61" t="s">
        <v>395</v>
      </c>
    </row>
    <row r="13" customFormat="false" ht="30.7" hidden="false" customHeight="true" outlineLevel="0" collapsed="false">
      <c r="A13" s="61" t="n">
        <v>12</v>
      </c>
      <c r="B13" s="62" t="s">
        <v>426</v>
      </c>
      <c r="C13" s="62" t="s">
        <v>427</v>
      </c>
      <c r="D13" s="61" t="s">
        <v>428</v>
      </c>
      <c r="E13" s="61" t="s">
        <v>342</v>
      </c>
    </row>
    <row r="14" customFormat="false" ht="30.7" hidden="false" customHeight="true" outlineLevel="0" collapsed="false">
      <c r="A14" s="61" t="n">
        <v>13</v>
      </c>
      <c r="B14" s="62" t="s">
        <v>429</v>
      </c>
      <c r="C14" s="62" t="s">
        <v>430</v>
      </c>
      <c r="D14" s="61" t="s">
        <v>428</v>
      </c>
      <c r="E14" s="61" t="s">
        <v>342</v>
      </c>
    </row>
    <row r="15" customFormat="false" ht="30.7" hidden="false" customHeight="true" outlineLevel="0" collapsed="false">
      <c r="A15" s="61" t="n">
        <v>14</v>
      </c>
      <c r="B15" s="62" t="s">
        <v>431</v>
      </c>
      <c r="C15" s="62" t="s">
        <v>432</v>
      </c>
      <c r="D15" s="61" t="s">
        <v>428</v>
      </c>
      <c r="E15" s="61" t="s">
        <v>395</v>
      </c>
    </row>
    <row r="16" customFormat="false" ht="30.7" hidden="false" customHeight="true" outlineLevel="0" collapsed="false">
      <c r="A16" s="61" t="n">
        <v>15</v>
      </c>
      <c r="B16" s="62" t="s">
        <v>433</v>
      </c>
      <c r="C16" s="62" t="s">
        <v>434</v>
      </c>
      <c r="D16" s="61" t="s">
        <v>435</v>
      </c>
      <c r="E16" s="61" t="s">
        <v>395</v>
      </c>
    </row>
    <row r="17" customFormat="false" ht="30.7" hidden="false" customHeight="true" outlineLevel="0" collapsed="false">
      <c r="A17" s="65" t="n">
        <v>16</v>
      </c>
      <c r="B17" s="66" t="s">
        <v>436</v>
      </c>
      <c r="C17" s="66" t="s">
        <v>437</v>
      </c>
      <c r="D17" s="65" t="s">
        <v>342</v>
      </c>
      <c r="E17" s="65" t="s">
        <v>438</v>
      </c>
    </row>
    <row r="18" customFormat="false" ht="30.7" hidden="false" customHeight="true" outlineLevel="0" collapsed="false">
      <c r="A18" s="65" t="n">
        <v>17</v>
      </c>
      <c r="B18" s="66" t="s">
        <v>439</v>
      </c>
      <c r="C18" s="66" t="s">
        <v>440</v>
      </c>
      <c r="D18" s="65" t="s">
        <v>342</v>
      </c>
      <c r="E18" s="65" t="s">
        <v>441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286</TotalTime>
  <Application>LibreOffice/7.4.0.3$Linux_X86_64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2022-08-05T08:46:18Z</dcterms:created>
  <dc:creator/>
  <dc:description/>
  <dc:language>en-US</dc:language>
  <cp:lastModifiedBy/>
  <dcterms:modified xsi:type="dcterms:W3CDTF">2022-09-22T08:31:20Z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file>