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6ddc0d6326984ae0/Documents/"/>
    </mc:Choice>
  </mc:AlternateContent>
  <xr:revisionPtr revIDLastSave="18" documentId="8_{BDE8784B-60C6-4536-B039-BA62B089F812}" xr6:coauthVersionLast="47" xr6:coauthVersionMax="47" xr10:uidLastSave="{9D4EC54E-EB34-48BC-BBFB-6034C341032F}"/>
  <bookViews>
    <workbookView xWindow="-108" yWindow="-108" windowWidth="23256" windowHeight="12456" tabRatio="853" firstSheet="18" activeTab="19" xr2:uid="{00000000-000D-0000-FFFF-FFFF00000000}"/>
  </bookViews>
  <sheets>
    <sheet name="Logistic Regression" sheetId="54" r:id="rId1"/>
    <sheet name="Naive Bayes" sheetId="27" r:id="rId2"/>
    <sheet name="SVM" sheetId="28" r:id="rId3"/>
    <sheet name="Optimized NN" sheetId="29" r:id="rId4"/>
    <sheet name="ML Comp" sheetId="44" r:id="rId5"/>
    <sheet name="Optimized NN-MRMR" sheetId="30" r:id="rId6"/>
    <sheet name="Optimized NN-Chi2 " sheetId="31" r:id="rId7"/>
    <sheet name="Optimized NN-ANOVA" sheetId="34" r:id="rId8"/>
    <sheet name="Optimized NN-Krushkals" sheetId="22" r:id="rId9"/>
    <sheet name="Comp of FEs" sheetId="45" r:id="rId10"/>
    <sheet name="Ranking by FEs " sheetId="33" r:id="rId11"/>
    <sheet name="Optimized NN-ANOVA 35 featu" sheetId="53" r:id="rId12"/>
    <sheet name="Optimized NN-ANOVA 32 featu" sheetId="52" r:id="rId13"/>
    <sheet name="Optimized NN-ANOVA 29 features" sheetId="38" r:id="rId14"/>
    <sheet name="Optimized NN-ANOVA 26 featu" sheetId="46" r:id="rId15"/>
    <sheet name="Optimized NN-ANOVA 23 featu" sheetId="47" r:id="rId16"/>
    <sheet name="Optimized NN-ANOVA 20 featu" sheetId="48" r:id="rId17"/>
    <sheet name="Optimized NN-ANOVA 17 featu" sheetId="49" r:id="rId18"/>
    <sheet name="Optimized NN-ANOVA 14 featu" sheetId="50" r:id="rId19"/>
    <sheet name="Optimized NN-ANOVA 11 featu" sheetId="51" r:id="rId20"/>
    <sheet name="Rank Comparision(15)" sheetId="43" r:id="rId21"/>
    <sheet name="Comp No of FES" sheetId="1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51" l="1"/>
  <c r="G8" i="51"/>
  <c r="F8" i="51"/>
  <c r="H7" i="51"/>
  <c r="G7" i="51"/>
  <c r="F7" i="51"/>
  <c r="H6" i="51"/>
  <c r="G6" i="51"/>
  <c r="F6" i="51"/>
  <c r="H5" i="51"/>
  <c r="G5" i="51"/>
  <c r="F5" i="51"/>
  <c r="H4" i="51"/>
  <c r="H8" i="50"/>
  <c r="G8" i="50"/>
  <c r="F8" i="50"/>
  <c r="H7" i="50"/>
  <c r="G7" i="50"/>
  <c r="F7" i="50"/>
  <c r="H6" i="50"/>
  <c r="G6" i="50"/>
  <c r="F6" i="50"/>
  <c r="H5" i="50"/>
  <c r="G5" i="50"/>
  <c r="F5" i="50"/>
  <c r="H4" i="50"/>
  <c r="H8" i="49"/>
  <c r="G8" i="49"/>
  <c r="F8" i="49"/>
  <c r="H7" i="49"/>
  <c r="G7" i="49"/>
  <c r="F7" i="49"/>
  <c r="H6" i="49"/>
  <c r="G6" i="49"/>
  <c r="F6" i="49"/>
  <c r="H5" i="49"/>
  <c r="G5" i="49"/>
  <c r="F5" i="49"/>
  <c r="H4" i="49"/>
  <c r="H8" i="48"/>
  <c r="G8" i="48"/>
  <c r="F8" i="48"/>
  <c r="H7" i="48"/>
  <c r="G7" i="48"/>
  <c r="F7" i="48"/>
  <c r="H6" i="48"/>
  <c r="G6" i="48"/>
  <c r="F6" i="48"/>
  <c r="H5" i="48"/>
  <c r="G5" i="48"/>
  <c r="F5" i="48"/>
  <c r="H4" i="48"/>
  <c r="H8" i="47"/>
  <c r="G8" i="47"/>
  <c r="F8" i="47"/>
  <c r="H7" i="47"/>
  <c r="G7" i="47"/>
  <c r="F7" i="47"/>
  <c r="H6" i="47"/>
  <c r="G6" i="47"/>
  <c r="F6" i="47"/>
  <c r="H5" i="47"/>
  <c r="G5" i="47"/>
  <c r="F5" i="47"/>
  <c r="H4" i="47"/>
  <c r="H8" i="46"/>
  <c r="G8" i="46"/>
  <c r="F8" i="46"/>
  <c r="H7" i="46"/>
  <c r="G7" i="46"/>
  <c r="F7" i="46"/>
  <c r="H6" i="46"/>
  <c r="G6" i="46"/>
  <c r="F6" i="46"/>
  <c r="H5" i="46"/>
  <c r="G5" i="46"/>
  <c r="F5" i="46"/>
  <c r="H4" i="46"/>
  <c r="H8" i="38"/>
  <c r="G8" i="38"/>
  <c r="F8" i="38"/>
  <c r="H7" i="38"/>
  <c r="G7" i="38"/>
  <c r="F7" i="38"/>
  <c r="H6" i="38"/>
  <c r="G6" i="38"/>
  <c r="F6" i="38"/>
  <c r="H5" i="38"/>
  <c r="G5" i="38"/>
  <c r="F5" i="38"/>
  <c r="H4" i="38"/>
  <c r="H8" i="52"/>
  <c r="G8" i="52"/>
  <c r="F8" i="52"/>
  <c r="H7" i="52"/>
  <c r="G7" i="52"/>
  <c r="F7" i="52"/>
  <c r="H6" i="52"/>
  <c r="G6" i="52"/>
  <c r="F6" i="52"/>
  <c r="H5" i="52"/>
  <c r="G5" i="52"/>
  <c r="F5" i="52"/>
  <c r="H4" i="52"/>
  <c r="H8" i="53"/>
  <c r="G8" i="53"/>
  <c r="F8" i="53"/>
  <c r="H7" i="53"/>
  <c r="G7" i="53"/>
  <c r="F7" i="53"/>
  <c r="H6" i="53"/>
  <c r="G6" i="53"/>
  <c r="F6" i="53"/>
  <c r="H5" i="53"/>
  <c r="G5" i="53"/>
  <c r="F5" i="53"/>
  <c r="H4" i="53"/>
  <c r="H8" i="22"/>
  <c r="G8" i="22"/>
  <c r="F8" i="22"/>
  <c r="H7" i="22"/>
  <c r="G7" i="22"/>
  <c r="F7" i="22"/>
  <c r="H6" i="22"/>
  <c r="G6" i="22"/>
  <c r="F6" i="22"/>
  <c r="H5" i="22"/>
  <c r="G5" i="22"/>
  <c r="F5" i="22"/>
  <c r="H4" i="22"/>
  <c r="G4" i="22"/>
  <c r="F4" i="22"/>
  <c r="H8" i="34"/>
  <c r="G8" i="34"/>
  <c r="F8" i="34"/>
  <c r="H7" i="34"/>
  <c r="G7" i="34"/>
  <c r="F7" i="34"/>
  <c r="H6" i="34"/>
  <c r="G6" i="34"/>
  <c r="F6" i="34"/>
  <c r="H5" i="34"/>
  <c r="G5" i="34"/>
  <c r="F5" i="34"/>
  <c r="H4" i="34"/>
  <c r="G4" i="34"/>
  <c r="F4" i="34"/>
  <c r="H8" i="31"/>
  <c r="G8" i="31"/>
  <c r="F8" i="31"/>
  <c r="H7" i="31"/>
  <c r="G7" i="31"/>
  <c r="F7" i="31"/>
  <c r="H6" i="31"/>
  <c r="G6" i="31"/>
  <c r="F6" i="31"/>
  <c r="H5" i="31"/>
  <c r="G5" i="31"/>
  <c r="F5" i="31"/>
  <c r="H4" i="31"/>
  <c r="G4" i="31"/>
  <c r="F4" i="31"/>
  <c r="H8" i="30"/>
  <c r="G8" i="30"/>
  <c r="F8" i="30"/>
  <c r="H7" i="30"/>
  <c r="G7" i="30"/>
  <c r="F7" i="30"/>
  <c r="H6" i="30"/>
  <c r="G6" i="30"/>
  <c r="F6" i="30"/>
  <c r="H5" i="30"/>
  <c r="G5" i="30"/>
  <c r="F5" i="30"/>
  <c r="H4" i="30"/>
  <c r="G4" i="30"/>
  <c r="F4" i="30"/>
  <c r="H8" i="29"/>
  <c r="G8" i="29"/>
  <c r="F8" i="29"/>
  <c r="H7" i="29"/>
  <c r="G7" i="29"/>
  <c r="F7" i="29"/>
  <c r="H6" i="29"/>
  <c r="G6" i="29"/>
  <c r="F6" i="29"/>
  <c r="H5" i="29"/>
  <c r="G5" i="29"/>
  <c r="F5" i="29"/>
  <c r="H4" i="29"/>
  <c r="G4" i="29"/>
  <c r="F4" i="29"/>
  <c r="H8" i="28"/>
  <c r="G8" i="28"/>
  <c r="F8" i="28"/>
  <c r="H7" i="28"/>
  <c r="G7" i="28"/>
  <c r="F7" i="28"/>
  <c r="H6" i="28"/>
  <c r="G6" i="28"/>
  <c r="F6" i="28"/>
  <c r="H5" i="28"/>
  <c r="G5" i="28"/>
  <c r="F5" i="28"/>
  <c r="H4" i="28"/>
  <c r="G4" i="28"/>
  <c r="F4" i="28"/>
  <c r="H8" i="27"/>
  <c r="G8" i="27"/>
  <c r="F8" i="27"/>
  <c r="H7" i="27"/>
  <c r="G7" i="27"/>
  <c r="F7" i="27"/>
  <c r="H6" i="27"/>
  <c r="G6" i="27"/>
  <c r="F6" i="27"/>
  <c r="H5" i="27"/>
  <c r="G5" i="27"/>
  <c r="F5" i="27"/>
  <c r="H4" i="27"/>
  <c r="G4" i="27"/>
  <c r="F4" i="27"/>
  <c r="H8" i="54"/>
  <c r="G8" i="54"/>
  <c r="F8" i="54"/>
  <c r="H7" i="54"/>
  <c r="G7" i="54"/>
  <c r="F7" i="54"/>
  <c r="H6" i="54"/>
  <c r="G6" i="54"/>
  <c r="F6" i="54"/>
  <c r="H5" i="54"/>
  <c r="G5" i="54"/>
  <c r="F5" i="54"/>
  <c r="H4" i="54"/>
  <c r="G4" i="54"/>
  <c r="F4" i="54"/>
</calcChain>
</file>

<file path=xl/sharedStrings.xml><?xml version="1.0" encoding="utf-8"?>
<sst xmlns="http://schemas.openxmlformats.org/spreadsheetml/2006/main" count="592" uniqueCount="157">
  <si>
    <t xml:space="preserve">Logistic Regression </t>
  </si>
  <si>
    <t>Logistic Regression</t>
  </si>
  <si>
    <t>Class Label</t>
  </si>
  <si>
    <t>TP</t>
  </si>
  <si>
    <t>FP</t>
  </si>
  <si>
    <t>FN</t>
  </si>
  <si>
    <t>Precision</t>
  </si>
  <si>
    <t>Recall</t>
  </si>
  <si>
    <t>F1 Score</t>
  </si>
  <si>
    <t>Validation Accuracy</t>
  </si>
  <si>
    <t>Testing Accuracy</t>
  </si>
  <si>
    <t>Good</t>
  </si>
  <si>
    <t>Moderate</t>
  </si>
  <si>
    <t>Unhealthy</t>
  </si>
  <si>
    <t>Unhealthy for sensitive groups</t>
  </si>
  <si>
    <t>All Features</t>
  </si>
  <si>
    <t xml:space="preserve">TP : Highlighted Value </t>
  </si>
  <si>
    <t xml:space="preserve">FP : sum in the row other than Highlighted </t>
  </si>
  <si>
    <t>FN : Sum In the Col Other Than Highlighted</t>
  </si>
  <si>
    <t xml:space="preserve">Naive Bayes </t>
  </si>
  <si>
    <t>SVM</t>
  </si>
  <si>
    <t>Optimized NN</t>
  </si>
  <si>
    <t>Comparision @ ML</t>
  </si>
  <si>
    <t>ML Technique</t>
  </si>
  <si>
    <t xml:space="preserve"> Accuracy</t>
  </si>
  <si>
    <t>Naive Bayes</t>
  </si>
  <si>
    <t>Optimised NN</t>
  </si>
  <si>
    <t>Optimized NN-MRMR</t>
  </si>
  <si>
    <t>Unhealthy for Sensitive Groups</t>
  </si>
  <si>
    <t>38 Features</t>
  </si>
  <si>
    <t>Optimized NN-Chi2</t>
  </si>
  <si>
    <t>Optimized NN-ANOVA</t>
  </si>
  <si>
    <t>Optimized NN-Krushkals</t>
  </si>
  <si>
    <t>Comparision @ Feature Selection</t>
  </si>
  <si>
    <t>Feature Selection</t>
  </si>
  <si>
    <t>MRMR</t>
  </si>
  <si>
    <t>Chi Square</t>
  </si>
  <si>
    <t>ANOVA</t>
  </si>
  <si>
    <t>Kruskals</t>
  </si>
  <si>
    <t>Feature</t>
  </si>
  <si>
    <t>CHI2</t>
  </si>
  <si>
    <t>KRUSHKALS</t>
  </si>
  <si>
    <t>country</t>
  </si>
  <si>
    <t>R15</t>
  </si>
  <si>
    <t>R1</t>
  </si>
  <si>
    <t>R34</t>
  </si>
  <si>
    <t>R33</t>
  </si>
  <si>
    <t>location_name</t>
  </si>
  <si>
    <t>R13</t>
  </si>
  <si>
    <t>R2</t>
  </si>
  <si>
    <t>R36</t>
  </si>
  <si>
    <t>R35</t>
  </si>
  <si>
    <t>latitude</t>
  </si>
  <si>
    <t>R3</t>
  </si>
  <si>
    <t>R39</t>
  </si>
  <si>
    <t>R38</t>
  </si>
  <si>
    <t>longitude</t>
  </si>
  <si>
    <t>R29</t>
  </si>
  <si>
    <t>R4</t>
  </si>
  <si>
    <t>timezone</t>
  </si>
  <si>
    <t>R18</t>
  </si>
  <si>
    <t>R5</t>
  </si>
  <si>
    <t>R30</t>
  </si>
  <si>
    <t>last_updated_epoch</t>
  </si>
  <si>
    <t>R16</t>
  </si>
  <si>
    <t>R21</t>
  </si>
  <si>
    <t>R23</t>
  </si>
  <si>
    <t>temperature_celsius</t>
  </si>
  <si>
    <t>R37</t>
  </si>
  <si>
    <t>R27</t>
  </si>
  <si>
    <t>R25</t>
  </si>
  <si>
    <t>temperature_fahrenheit</t>
  </si>
  <si>
    <t>R26</t>
  </si>
  <si>
    <t>R22</t>
  </si>
  <si>
    <t>R24</t>
  </si>
  <si>
    <t>condition_text</t>
  </si>
  <si>
    <t>R17</t>
  </si>
  <si>
    <t>wind_mph</t>
  </si>
  <si>
    <t>R28</t>
  </si>
  <si>
    <t>R19</t>
  </si>
  <si>
    <t>R14</t>
  </si>
  <si>
    <t>wind_kph</t>
  </si>
  <si>
    <t>R20</t>
  </si>
  <si>
    <t>R12</t>
  </si>
  <si>
    <t>wind_degree</t>
  </si>
  <si>
    <t>R32</t>
  </si>
  <si>
    <t>wind_direction</t>
  </si>
  <si>
    <t>R31</t>
  </si>
  <si>
    <t>pressure_mb</t>
  </si>
  <si>
    <t>pressure_in</t>
  </si>
  <si>
    <t>precip_mm</t>
  </si>
  <si>
    <t>precip_in</t>
  </si>
  <si>
    <t>humidity</t>
  </si>
  <si>
    <t>cloud</t>
  </si>
  <si>
    <t>R11</t>
  </si>
  <si>
    <t>R9</t>
  </si>
  <si>
    <t>feels_like_celsius</t>
  </si>
  <si>
    <t>feels_like_fahrenheit</t>
  </si>
  <si>
    <t>visibility_km</t>
  </si>
  <si>
    <t>R10</t>
  </si>
  <si>
    <t>visibility_miles</t>
  </si>
  <si>
    <t>R7</t>
  </si>
  <si>
    <t>uv_index</t>
  </si>
  <si>
    <t>gust_mph</t>
  </si>
  <si>
    <t>gust_kph</t>
  </si>
  <si>
    <t>air_quality_Carbon_Monoxide</t>
  </si>
  <si>
    <t>R6</t>
  </si>
  <si>
    <t>R8</t>
  </si>
  <si>
    <t>air_quality_Ozone</t>
  </si>
  <si>
    <t>air_quality_Nitrogen_dioxide</t>
  </si>
  <si>
    <t>air_quality_Sulphur_dioxide</t>
  </si>
  <si>
    <t>air_quality_PM2.5</t>
  </si>
  <si>
    <t>air_quality_PM10</t>
  </si>
  <si>
    <t>air_quality_us-epa-index</t>
  </si>
  <si>
    <t>air_quality_gb-defra-index</t>
  </si>
  <si>
    <t>sunrise</t>
  </si>
  <si>
    <t>sunset</t>
  </si>
  <si>
    <t>R41</t>
  </si>
  <si>
    <t>moonrise</t>
  </si>
  <si>
    <t>moonset</t>
  </si>
  <si>
    <t>R40</t>
  </si>
  <si>
    <t>moon_phase</t>
  </si>
  <si>
    <t>moon_illumination</t>
  </si>
  <si>
    <t>air_quality_class</t>
  </si>
  <si>
    <t>Optimized Trees</t>
  </si>
  <si>
    <t>18  Features</t>
  </si>
  <si>
    <t xml:space="preserve">TP : Heighlighted Value </t>
  </si>
  <si>
    <t xml:space="preserve">FP : sum in the row other than Heighlighted </t>
  </si>
  <si>
    <t>FN : Sum In the Col Other Than Heighlighted</t>
  </si>
  <si>
    <t>Rank of 15 Features Using ANOVA for Optimized SVM</t>
  </si>
  <si>
    <t>Features</t>
  </si>
  <si>
    <t>Rank</t>
  </si>
  <si>
    <t>MINOR_AXIS</t>
  </si>
  <si>
    <t>CONVEX_AREA</t>
  </si>
  <si>
    <t>AREA</t>
  </si>
  <si>
    <t>PERIMETER</t>
  </si>
  <si>
    <t>EQDIASQ</t>
  </si>
  <si>
    <t>MAJOR_AXIS</t>
  </si>
  <si>
    <t>MeanRR</t>
  </si>
  <si>
    <t>ALLdaub4RR</t>
  </si>
  <si>
    <t>SkewRG</t>
  </si>
  <si>
    <t>EntropyRR</t>
  </si>
  <si>
    <t>SHAPEFACTOR_2</t>
  </si>
  <si>
    <t>EntropyRB</t>
  </si>
  <si>
    <t>EntropyRG</t>
  </si>
  <si>
    <t>ALLdaub4RB</t>
  </si>
  <si>
    <t>MeanRB</t>
  </si>
  <si>
    <t>Comparision @ SVM ANOVA @ No of Features</t>
  </si>
  <si>
    <t>No. of Features</t>
  </si>
  <si>
    <t>Optimized NN-ANOVA(26  features)</t>
  </si>
  <si>
    <t>Optimized NN-ANOVA(29  features)</t>
  </si>
  <si>
    <t>Optimized NN-ANOVA(32  features)</t>
  </si>
  <si>
    <t>Optimized NN-ANOVA(23  features)</t>
  </si>
  <si>
    <t>Optimized NN-ANOVA(20 features)</t>
  </si>
  <si>
    <t>Optimized NN-ANOVA(17 features)</t>
  </si>
  <si>
    <t>Optimized NN-ANOVA(14 features)</t>
  </si>
  <si>
    <t>Optimized NN-ANOVA(11 features)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</si>
</sst>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2" fontId="0" fillId="0" borderId="5" xfId="0" applyNumberFormat="1" applyBorder="1"/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2" fontId="1" fillId="0" borderId="3" xfId="0" applyNumberFormat="1" applyFont="1" applyBorder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opLeftCell="B1" workbookViewId="0">
      <selection activeCell="F4" sqref="F4"/>
    </sheetView>
  </sheetViews>
  <sheetFormatPr defaultColWidth="9" defaultRowHeight="14.4"/>
  <cols>
    <col min="1" max="1" width="16.77734375" customWidth="1"/>
    <col min="2" max="2" width="32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1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1672</v>
      </c>
      <c r="D4" s="29">
        <v>170</v>
      </c>
      <c r="E4" s="14">
        <v>163</v>
      </c>
      <c r="F4" s="15">
        <f>(C4/(C4+D4))*100</f>
        <v>90.770901194353996</v>
      </c>
      <c r="G4" s="15">
        <f>(C4/(C4+E4))*100</f>
        <v>91.117166212534102</v>
      </c>
      <c r="H4" s="15">
        <f>(2*F4*G4)/(F4+G4)</f>
        <v>90.943704106608607</v>
      </c>
      <c r="I4" s="14"/>
      <c r="J4" s="14"/>
    </row>
    <row r="5" spans="1:10">
      <c r="B5" s="16" t="s">
        <v>12</v>
      </c>
      <c r="C5" s="16">
        <v>152</v>
      </c>
      <c r="D5" s="16">
        <v>19</v>
      </c>
      <c r="E5" s="16">
        <v>180</v>
      </c>
      <c r="F5" s="17">
        <f>(C5/(C5+D5))*100</f>
        <v>88.8888888888889</v>
      </c>
      <c r="G5" s="17">
        <f>(C5/(C5+E5))*100</f>
        <v>45.783132530120497</v>
      </c>
      <c r="H5" s="17">
        <f>(2*F5*G5)/(F5+G5)</f>
        <v>60.4373757455269</v>
      </c>
      <c r="I5" s="16"/>
      <c r="J5" s="16"/>
    </row>
    <row r="6" spans="1:10">
      <c r="B6" s="16" t="s">
        <v>13</v>
      </c>
      <c r="C6" s="16">
        <v>185</v>
      </c>
      <c r="D6" s="16">
        <v>36</v>
      </c>
      <c r="E6" s="16">
        <v>5</v>
      </c>
      <c r="F6" s="17">
        <f>(C6/(C6+D6))*100</f>
        <v>83.710407239819006</v>
      </c>
      <c r="G6" s="17">
        <f>(C6/(C6+E6))*100</f>
        <v>97.368421052631604</v>
      </c>
      <c r="H6" s="17">
        <f>(2*F6*G6)/(F6+G6)</f>
        <v>90.024330900243299</v>
      </c>
      <c r="I6" s="16"/>
      <c r="J6" s="16"/>
    </row>
    <row r="7" spans="1:10">
      <c r="B7" s="16" t="s">
        <v>14</v>
      </c>
      <c r="C7" s="16">
        <v>81</v>
      </c>
      <c r="D7" s="16">
        <v>12</v>
      </c>
      <c r="E7" s="16">
        <v>39</v>
      </c>
      <c r="F7" s="17">
        <f>(C7/(C7+D7))*100</f>
        <v>87.096774193548399</v>
      </c>
      <c r="G7" s="17">
        <f>(C7/(C7+E7))*100</f>
        <v>67.5</v>
      </c>
      <c r="H7" s="17">
        <f>(2*F7*G7)/(F7+G7)</f>
        <v>76.056338028168994</v>
      </c>
      <c r="I7" s="16"/>
      <c r="J7" s="16"/>
    </row>
    <row r="8" spans="1:10">
      <c r="A8" s="18" t="s">
        <v>15</v>
      </c>
      <c r="B8" s="18"/>
      <c r="C8" s="19"/>
      <c r="D8" s="19"/>
      <c r="E8" s="19"/>
      <c r="F8" s="20">
        <f>AVERAGE(F4:F7)</f>
        <v>87.616742879152596</v>
      </c>
      <c r="G8" s="20">
        <f>AVERAGE(G4:G7)</f>
        <v>75.442179948821504</v>
      </c>
      <c r="H8" s="20">
        <f>AVERAGE(H4:H7)</f>
        <v>79.365437195136906</v>
      </c>
      <c r="I8" s="19">
        <v>92.2</v>
      </c>
      <c r="J8" s="24">
        <v>91.4</v>
      </c>
    </row>
    <row r="11" spans="1:10">
      <c r="B11" s="33" t="s">
        <v>16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F11"/>
  <sheetViews>
    <sheetView topLeftCell="A2" workbookViewId="0">
      <selection activeCell="A23" sqref="A23"/>
    </sheetView>
  </sheetViews>
  <sheetFormatPr defaultColWidth="9" defaultRowHeight="14.4"/>
  <cols>
    <col min="2" max="2" width="16.6640625" customWidth="1"/>
    <col min="3" max="5" width="9.5546875" customWidth="1"/>
    <col min="6" max="6" width="10.109375" customWidth="1"/>
  </cols>
  <sheetData>
    <row r="4" spans="2:6">
      <c r="B4" s="34" t="s">
        <v>33</v>
      </c>
      <c r="C4" s="34"/>
      <c r="D4" s="34"/>
      <c r="E4" s="34"/>
      <c r="F4" s="34"/>
    </row>
    <row r="7" spans="2:6" ht="21.75" customHeight="1">
      <c r="B7" s="2" t="s">
        <v>34</v>
      </c>
      <c r="C7" s="2" t="s">
        <v>6</v>
      </c>
      <c r="D7" s="2" t="s">
        <v>7</v>
      </c>
      <c r="E7" s="2" t="s">
        <v>8</v>
      </c>
      <c r="F7" s="3" t="s">
        <v>24</v>
      </c>
    </row>
    <row r="8" spans="2:6">
      <c r="B8" s="27" t="s">
        <v>35</v>
      </c>
      <c r="C8" s="28">
        <v>91.71</v>
      </c>
      <c r="D8" s="28">
        <v>92.33</v>
      </c>
      <c r="E8" s="28">
        <v>92</v>
      </c>
      <c r="F8" s="28">
        <v>98.1</v>
      </c>
    </row>
    <row r="9" spans="2:6">
      <c r="B9" s="27" t="s">
        <v>36</v>
      </c>
      <c r="C9" s="28">
        <v>88.21</v>
      </c>
      <c r="D9" s="28">
        <v>89.11</v>
      </c>
      <c r="E9" s="28">
        <v>88.63</v>
      </c>
      <c r="F9" s="28">
        <v>97.2</v>
      </c>
    </row>
    <row r="10" spans="2:6">
      <c r="B10" s="27" t="s">
        <v>37</v>
      </c>
      <c r="C10" s="28">
        <v>93.44</v>
      </c>
      <c r="D10" s="28">
        <v>93.04</v>
      </c>
      <c r="E10" s="28">
        <v>93.2</v>
      </c>
      <c r="F10" s="28">
        <v>98.4</v>
      </c>
    </row>
    <row r="11" spans="2:6">
      <c r="B11" s="27" t="s">
        <v>38</v>
      </c>
      <c r="C11" s="28">
        <v>85.34</v>
      </c>
      <c r="D11" s="28">
        <v>88.04</v>
      </c>
      <c r="E11" s="28">
        <v>86.62</v>
      </c>
      <c r="F11" s="28">
        <v>96.7</v>
      </c>
    </row>
  </sheetData>
  <mergeCells count="1">
    <mergeCell ref="B4:F4"/>
  </mergeCells>
  <pageMargins left="0.7" right="0.7" top="0.75" bottom="0.75" header="0.3" footer="0.3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2"/>
  <sheetViews>
    <sheetView topLeftCell="B31" zoomScale="115" zoomScaleNormal="115" workbookViewId="0">
      <selection activeCell="G32" sqref="G32"/>
    </sheetView>
  </sheetViews>
  <sheetFormatPr defaultColWidth="9" defaultRowHeight="14.4"/>
  <cols>
    <col min="1" max="1" width="29.109375" style="21" customWidth="1"/>
    <col min="2" max="2" width="9.109375" style="25"/>
    <col min="3" max="3" width="8.109375" style="25" customWidth="1"/>
    <col min="4" max="4" width="7.77734375" style="25" customWidth="1"/>
    <col min="5" max="5" width="12.33203125" style="25" customWidth="1"/>
  </cols>
  <sheetData>
    <row r="1" spans="1:5">
      <c r="A1" s="26" t="s">
        <v>39</v>
      </c>
      <c r="B1" s="1" t="s">
        <v>35</v>
      </c>
      <c r="C1" s="1" t="s">
        <v>40</v>
      </c>
      <c r="D1" s="1" t="s">
        <v>37</v>
      </c>
      <c r="E1" s="1" t="s">
        <v>41</v>
      </c>
    </row>
    <row r="2" spans="1:5">
      <c r="A2" s="21" t="s">
        <v>42</v>
      </c>
      <c r="B2" s="25" t="s">
        <v>43</v>
      </c>
      <c r="C2" s="25" t="s">
        <v>44</v>
      </c>
      <c r="D2" s="25" t="s">
        <v>45</v>
      </c>
      <c r="E2" s="25" t="s">
        <v>46</v>
      </c>
    </row>
    <row r="3" spans="1:5">
      <c r="A3" s="21" t="s">
        <v>47</v>
      </c>
      <c r="B3" s="25" t="s">
        <v>48</v>
      </c>
      <c r="C3" s="25" t="s">
        <v>49</v>
      </c>
      <c r="D3" s="25" t="s">
        <v>50</v>
      </c>
      <c r="E3" s="25" t="s">
        <v>51</v>
      </c>
    </row>
    <row r="4" spans="1:5">
      <c r="A4" s="21" t="s">
        <v>52</v>
      </c>
      <c r="B4" s="25" t="s">
        <v>50</v>
      </c>
      <c r="C4" s="25" t="s">
        <v>53</v>
      </c>
      <c r="D4" s="25" t="s">
        <v>54</v>
      </c>
      <c r="E4" s="25" t="s">
        <v>55</v>
      </c>
    </row>
    <row r="5" spans="1:5">
      <c r="A5" s="21" t="s">
        <v>56</v>
      </c>
      <c r="B5" s="25" t="s">
        <v>57</v>
      </c>
      <c r="C5" s="25" t="s">
        <v>58</v>
      </c>
      <c r="D5" s="25" t="s">
        <v>43</v>
      </c>
      <c r="E5" s="25" t="s">
        <v>43</v>
      </c>
    </row>
    <row r="6" spans="1:5">
      <c r="A6" s="21" t="s">
        <v>59</v>
      </c>
      <c r="B6" s="25" t="s">
        <v>60</v>
      </c>
      <c r="C6" s="25" t="s">
        <v>61</v>
      </c>
      <c r="D6" s="25" t="s">
        <v>57</v>
      </c>
      <c r="E6" s="25" t="s">
        <v>62</v>
      </c>
    </row>
    <row r="7" spans="1:5">
      <c r="A7" s="21" t="s">
        <v>63</v>
      </c>
      <c r="B7" s="25" t="s">
        <v>64</v>
      </c>
      <c r="C7" s="25" t="s">
        <v>46</v>
      </c>
      <c r="D7" s="25" t="s">
        <v>65</v>
      </c>
      <c r="E7" s="25" t="s">
        <v>66</v>
      </c>
    </row>
    <row r="8" spans="1:5">
      <c r="A8" s="21" t="s">
        <v>67</v>
      </c>
      <c r="B8" s="25" t="s">
        <v>68</v>
      </c>
      <c r="C8" s="25" t="s">
        <v>69</v>
      </c>
      <c r="D8" s="25" t="s">
        <v>66</v>
      </c>
      <c r="E8" s="25" t="s">
        <v>70</v>
      </c>
    </row>
    <row r="9" spans="1:5">
      <c r="A9" s="21" t="s">
        <v>71</v>
      </c>
      <c r="B9" s="25" t="s">
        <v>45</v>
      </c>
      <c r="C9" s="25" t="s">
        <v>72</v>
      </c>
      <c r="D9" s="25" t="s">
        <v>73</v>
      </c>
      <c r="E9" s="25" t="s">
        <v>74</v>
      </c>
    </row>
    <row r="10" spans="1:5">
      <c r="A10" s="21" t="s">
        <v>75</v>
      </c>
      <c r="B10" s="25" t="s">
        <v>73</v>
      </c>
      <c r="C10" s="25" t="s">
        <v>64</v>
      </c>
      <c r="D10" s="25" t="s">
        <v>64</v>
      </c>
      <c r="E10" s="25" t="s">
        <v>76</v>
      </c>
    </row>
    <row r="11" spans="1:5">
      <c r="A11" s="21" t="s">
        <v>77</v>
      </c>
      <c r="B11" s="25" t="s">
        <v>78</v>
      </c>
      <c r="C11" s="25" t="s">
        <v>79</v>
      </c>
      <c r="D11" s="25" t="s">
        <v>53</v>
      </c>
      <c r="E11" s="25" t="s">
        <v>80</v>
      </c>
    </row>
    <row r="12" spans="1:5">
      <c r="A12" s="21" t="s">
        <v>81</v>
      </c>
      <c r="B12" s="25" t="s">
        <v>76</v>
      </c>
      <c r="C12" s="25" t="s">
        <v>82</v>
      </c>
      <c r="D12" s="25" t="s">
        <v>83</v>
      </c>
      <c r="E12" s="25" t="s">
        <v>48</v>
      </c>
    </row>
    <row r="13" spans="1:5">
      <c r="A13" s="21" t="s">
        <v>84</v>
      </c>
      <c r="B13" s="25" t="s">
        <v>70</v>
      </c>
      <c r="C13" s="25" t="s">
        <v>85</v>
      </c>
      <c r="D13" s="25" t="s">
        <v>85</v>
      </c>
      <c r="E13" s="25" t="s">
        <v>78</v>
      </c>
    </row>
    <row r="14" spans="1:5">
      <c r="A14" s="21" t="s">
        <v>86</v>
      </c>
      <c r="B14" s="25" t="s">
        <v>85</v>
      </c>
      <c r="C14" s="25" t="s">
        <v>87</v>
      </c>
      <c r="D14" s="25" t="s">
        <v>78</v>
      </c>
      <c r="E14" s="25" t="s">
        <v>57</v>
      </c>
    </row>
    <row r="15" spans="1:5">
      <c r="A15" s="21" t="s">
        <v>88</v>
      </c>
      <c r="B15" s="25" t="s">
        <v>69</v>
      </c>
      <c r="C15" s="25" t="s">
        <v>51</v>
      </c>
      <c r="D15" s="25" t="s">
        <v>87</v>
      </c>
      <c r="E15" s="25" t="s">
        <v>50</v>
      </c>
    </row>
    <row r="16" spans="1:5">
      <c r="A16" s="21" t="s">
        <v>89</v>
      </c>
      <c r="B16" s="25" t="s">
        <v>46</v>
      </c>
      <c r="C16" s="25" t="s">
        <v>45</v>
      </c>
      <c r="D16" s="25" t="s">
        <v>62</v>
      </c>
      <c r="E16" s="25" t="s">
        <v>45</v>
      </c>
    </row>
    <row r="17" spans="1:5">
      <c r="A17" s="21" t="s">
        <v>90</v>
      </c>
      <c r="B17" s="25" t="s">
        <v>80</v>
      </c>
      <c r="C17" s="25" t="s">
        <v>73</v>
      </c>
      <c r="D17" s="25" t="s">
        <v>74</v>
      </c>
      <c r="E17" s="25" t="s">
        <v>64</v>
      </c>
    </row>
    <row r="18" spans="1:5">
      <c r="A18" s="21" t="s">
        <v>91</v>
      </c>
      <c r="B18" s="25" t="s">
        <v>74</v>
      </c>
      <c r="C18" s="25" t="s">
        <v>62</v>
      </c>
      <c r="D18" s="25" t="s">
        <v>70</v>
      </c>
      <c r="E18" s="25" t="s">
        <v>73</v>
      </c>
    </row>
    <row r="19" spans="1:5">
      <c r="A19" s="21" t="s">
        <v>92</v>
      </c>
      <c r="B19" s="25" t="s">
        <v>65</v>
      </c>
      <c r="C19" s="25" t="s">
        <v>65</v>
      </c>
      <c r="D19" s="25" t="s">
        <v>80</v>
      </c>
      <c r="E19" s="25" t="s">
        <v>79</v>
      </c>
    </row>
    <row r="20" spans="1:5">
      <c r="A20" s="21" t="s">
        <v>93</v>
      </c>
      <c r="B20" s="25" t="s">
        <v>94</v>
      </c>
      <c r="C20" s="25" t="s">
        <v>76</v>
      </c>
      <c r="D20" s="25" t="s">
        <v>95</v>
      </c>
      <c r="E20" s="25" t="s">
        <v>94</v>
      </c>
    </row>
    <row r="21" spans="1:5">
      <c r="A21" s="21" t="s">
        <v>96</v>
      </c>
      <c r="B21" s="25" t="s">
        <v>55</v>
      </c>
      <c r="C21" s="25" t="s">
        <v>74</v>
      </c>
      <c r="D21" s="25" t="s">
        <v>72</v>
      </c>
      <c r="E21" s="25" t="s">
        <v>72</v>
      </c>
    </row>
    <row r="22" spans="1:5">
      <c r="A22" s="21" t="s">
        <v>97</v>
      </c>
      <c r="B22" s="25" t="s">
        <v>54</v>
      </c>
      <c r="C22" s="25" t="s">
        <v>70</v>
      </c>
      <c r="D22" s="25" t="s">
        <v>69</v>
      </c>
      <c r="E22" s="25" t="s">
        <v>69</v>
      </c>
    </row>
    <row r="23" spans="1:5">
      <c r="A23" s="21" t="s">
        <v>98</v>
      </c>
      <c r="B23" s="25" t="s">
        <v>79</v>
      </c>
      <c r="C23" s="25" t="s">
        <v>60</v>
      </c>
      <c r="D23" s="25" t="s">
        <v>94</v>
      </c>
      <c r="E23" s="25" t="s">
        <v>99</v>
      </c>
    </row>
    <row r="24" spans="1:5">
      <c r="A24" s="21" t="s">
        <v>100</v>
      </c>
      <c r="B24" s="25" t="s">
        <v>101</v>
      </c>
      <c r="C24" s="25" t="s">
        <v>43</v>
      </c>
      <c r="D24" s="25" t="s">
        <v>99</v>
      </c>
      <c r="E24" s="25" t="s">
        <v>95</v>
      </c>
    </row>
    <row r="25" spans="1:5">
      <c r="A25" s="21" t="s">
        <v>102</v>
      </c>
      <c r="B25" s="25" t="s">
        <v>66</v>
      </c>
      <c r="C25" s="25" t="s">
        <v>66</v>
      </c>
      <c r="D25" s="25" t="s">
        <v>60</v>
      </c>
      <c r="E25" s="25" t="s">
        <v>60</v>
      </c>
    </row>
    <row r="26" spans="1:5">
      <c r="A26" s="21" t="s">
        <v>103</v>
      </c>
      <c r="B26" s="25" t="s">
        <v>51</v>
      </c>
      <c r="C26" s="25" t="s">
        <v>57</v>
      </c>
      <c r="D26" s="25" t="s">
        <v>79</v>
      </c>
      <c r="E26" s="25" t="s">
        <v>82</v>
      </c>
    </row>
    <row r="27" spans="1:5">
      <c r="A27" s="21" t="s">
        <v>104</v>
      </c>
      <c r="B27" s="25" t="s">
        <v>87</v>
      </c>
      <c r="C27" s="25" t="s">
        <v>78</v>
      </c>
      <c r="D27" s="25" t="s">
        <v>82</v>
      </c>
      <c r="E27" s="25" t="s">
        <v>65</v>
      </c>
    </row>
    <row r="28" spans="1:5">
      <c r="A28" s="21" t="s">
        <v>105</v>
      </c>
      <c r="B28" s="25" t="s">
        <v>58</v>
      </c>
      <c r="C28" s="25" t="s">
        <v>106</v>
      </c>
      <c r="D28" s="25" t="s">
        <v>107</v>
      </c>
      <c r="E28" s="25" t="s">
        <v>107</v>
      </c>
    </row>
    <row r="29" spans="1:5">
      <c r="A29" s="21" t="s">
        <v>108</v>
      </c>
      <c r="B29" s="25" t="s">
        <v>99</v>
      </c>
      <c r="C29" s="25" t="s">
        <v>101</v>
      </c>
      <c r="D29" s="25" t="s">
        <v>76</v>
      </c>
      <c r="E29" s="25" t="s">
        <v>83</v>
      </c>
    </row>
    <row r="30" spans="1:5">
      <c r="A30" s="21" t="s">
        <v>109</v>
      </c>
      <c r="B30" s="25" t="s">
        <v>83</v>
      </c>
      <c r="C30" s="25" t="s">
        <v>107</v>
      </c>
      <c r="D30" s="25" t="s">
        <v>101</v>
      </c>
      <c r="E30" s="25" t="s">
        <v>101</v>
      </c>
    </row>
    <row r="31" spans="1:5">
      <c r="A31" s="21" t="s">
        <v>110</v>
      </c>
      <c r="B31" s="25" t="s">
        <v>95</v>
      </c>
      <c r="C31" s="25" t="s">
        <v>95</v>
      </c>
      <c r="D31" s="25" t="s">
        <v>106</v>
      </c>
      <c r="E31" s="25" t="s">
        <v>106</v>
      </c>
    </row>
    <row r="32" spans="1:5">
      <c r="A32" s="21" t="s">
        <v>111</v>
      </c>
      <c r="B32" s="25" t="s">
        <v>107</v>
      </c>
      <c r="C32" s="25" t="s">
        <v>99</v>
      </c>
      <c r="D32" s="25" t="s">
        <v>61</v>
      </c>
      <c r="E32" s="25" t="s">
        <v>61</v>
      </c>
    </row>
    <row r="33" spans="1:5">
      <c r="A33" s="21" t="s">
        <v>112</v>
      </c>
      <c r="B33" s="25" t="s">
        <v>106</v>
      </c>
      <c r="C33" s="25" t="s">
        <v>94</v>
      </c>
      <c r="D33" s="25" t="s">
        <v>58</v>
      </c>
      <c r="E33" s="25" t="s">
        <v>58</v>
      </c>
    </row>
    <row r="34" spans="1:5">
      <c r="A34" s="21" t="s">
        <v>113</v>
      </c>
      <c r="B34" s="25" t="s">
        <v>61</v>
      </c>
      <c r="C34" s="25" t="s">
        <v>83</v>
      </c>
      <c r="D34" s="25" t="s">
        <v>53</v>
      </c>
      <c r="E34" s="25" t="s">
        <v>53</v>
      </c>
    </row>
    <row r="35" spans="1:5">
      <c r="A35" s="21" t="s">
        <v>114</v>
      </c>
      <c r="B35" s="25" t="s">
        <v>44</v>
      </c>
      <c r="C35" s="25" t="s">
        <v>48</v>
      </c>
      <c r="D35" s="25" t="s">
        <v>49</v>
      </c>
      <c r="E35" s="25" t="s">
        <v>49</v>
      </c>
    </row>
    <row r="36" spans="1:5">
      <c r="A36" s="21" t="s">
        <v>115</v>
      </c>
      <c r="B36" s="25" t="s">
        <v>62</v>
      </c>
      <c r="C36" s="25" t="s">
        <v>68</v>
      </c>
      <c r="D36" s="25" t="s">
        <v>51</v>
      </c>
      <c r="E36" s="25" t="s">
        <v>87</v>
      </c>
    </row>
    <row r="37" spans="1:5">
      <c r="A37" s="21" t="s">
        <v>116</v>
      </c>
      <c r="B37" s="25" t="s">
        <v>72</v>
      </c>
      <c r="C37" s="25" t="s">
        <v>50</v>
      </c>
      <c r="D37" s="25" t="s">
        <v>117</v>
      </c>
      <c r="E37" s="25" t="s">
        <v>117</v>
      </c>
    </row>
    <row r="38" spans="1:5">
      <c r="A38" s="21" t="s">
        <v>118</v>
      </c>
      <c r="B38" s="25" t="s">
        <v>82</v>
      </c>
      <c r="C38" s="25" t="s">
        <v>54</v>
      </c>
      <c r="D38" s="25" t="s">
        <v>46</v>
      </c>
      <c r="E38" s="25" t="s">
        <v>85</v>
      </c>
    </row>
    <row r="39" spans="1:5">
      <c r="A39" s="21" t="s">
        <v>119</v>
      </c>
      <c r="B39" s="25" t="s">
        <v>49</v>
      </c>
      <c r="C39" s="25" t="s">
        <v>120</v>
      </c>
      <c r="D39" s="25" t="s">
        <v>68</v>
      </c>
      <c r="E39" s="25" t="s">
        <v>68</v>
      </c>
    </row>
    <row r="40" spans="1:5">
      <c r="A40" s="21" t="s">
        <v>121</v>
      </c>
      <c r="B40" s="25" t="s">
        <v>120</v>
      </c>
      <c r="C40" s="25" t="s">
        <v>55</v>
      </c>
      <c r="D40" s="25" t="s">
        <v>120</v>
      </c>
      <c r="E40" s="25" t="s">
        <v>120</v>
      </c>
    </row>
    <row r="41" spans="1:5">
      <c r="A41" s="21" t="s">
        <v>122</v>
      </c>
      <c r="B41" s="25" t="s">
        <v>117</v>
      </c>
      <c r="C41" s="25" t="s">
        <v>117</v>
      </c>
      <c r="D41" s="25" t="s">
        <v>55</v>
      </c>
      <c r="E41" s="25" t="s">
        <v>54</v>
      </c>
    </row>
    <row r="42" spans="1:5">
      <c r="A42" s="21" t="s">
        <v>123</v>
      </c>
      <c r="B42" s="25" t="s">
        <v>53</v>
      </c>
      <c r="C42" s="25" t="s">
        <v>80</v>
      </c>
      <c r="D42" s="25" t="s">
        <v>44</v>
      </c>
      <c r="E42" s="25" t="s">
        <v>44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"/>
  <sheetViews>
    <sheetView zoomScale="85" zoomScaleNormal="85" workbookViewId="0">
      <selection activeCell="A2" sqref="A2"/>
    </sheetView>
  </sheetViews>
  <sheetFormatPr defaultColWidth="9" defaultRowHeight="14.4"/>
  <cols>
    <col min="1" max="1" width="15.33203125" customWidth="1"/>
    <col min="2" max="2" width="28.10937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151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124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4551</v>
      </c>
      <c r="D4" s="14">
        <v>31</v>
      </c>
      <c r="E4" s="14">
        <v>38</v>
      </c>
      <c r="F4" s="15">
        <v>99.32</v>
      </c>
      <c r="G4" s="15">
        <v>99.35</v>
      </c>
      <c r="H4" s="15">
        <f t="shared" ref="H4:H7" si="0">(2*F4*G4)/(F4+G4)</f>
        <v>99.334997734937303</v>
      </c>
      <c r="I4" s="14"/>
      <c r="J4" s="14"/>
    </row>
    <row r="5" spans="1:10">
      <c r="B5" s="16" t="s">
        <v>12</v>
      </c>
      <c r="C5" s="16">
        <v>282</v>
      </c>
      <c r="D5" s="16">
        <v>44</v>
      </c>
      <c r="E5" s="16">
        <v>48</v>
      </c>
      <c r="F5" s="17">
        <f t="shared" ref="F5:F7" si="1">(C5/(C5+D5))*100</f>
        <v>86.503067484662594</v>
      </c>
      <c r="G5" s="17">
        <f t="shared" ref="G5:G7" si="2">(C5/(C5+E5))*100</f>
        <v>85.454545454545496</v>
      </c>
      <c r="H5" s="17">
        <f t="shared" si="0"/>
        <v>85.975609756097597</v>
      </c>
      <c r="I5" s="16"/>
      <c r="J5" s="16"/>
    </row>
    <row r="6" spans="1:10">
      <c r="B6" s="16" t="s">
        <v>13</v>
      </c>
      <c r="C6" s="16">
        <v>417</v>
      </c>
      <c r="D6" s="16">
        <v>22</v>
      </c>
      <c r="E6" s="16">
        <v>19</v>
      </c>
      <c r="F6" s="17">
        <f t="shared" si="1"/>
        <v>94.988610478359902</v>
      </c>
      <c r="G6" s="17">
        <f t="shared" si="2"/>
        <v>95.642201834862405</v>
      </c>
      <c r="H6" s="17">
        <f t="shared" si="0"/>
        <v>95.314285714285703</v>
      </c>
      <c r="I6" s="16"/>
      <c r="J6" s="16"/>
    </row>
    <row r="7" spans="1:10">
      <c r="B7" s="16" t="s">
        <v>28</v>
      </c>
      <c r="C7" s="16">
        <v>136</v>
      </c>
      <c r="D7" s="16">
        <v>36</v>
      </c>
      <c r="E7" s="16">
        <v>28</v>
      </c>
      <c r="F7" s="17">
        <f t="shared" si="1"/>
        <v>79.069767441860506</v>
      </c>
      <c r="G7" s="17">
        <f t="shared" si="2"/>
        <v>82.926829268292707</v>
      </c>
      <c r="H7" s="17">
        <f t="shared" si="0"/>
        <v>80.952380952380906</v>
      </c>
      <c r="I7" s="16"/>
      <c r="J7" s="16"/>
    </row>
    <row r="8" spans="1:10">
      <c r="A8" s="18" t="s">
        <v>125</v>
      </c>
      <c r="B8" s="18"/>
      <c r="C8" s="19"/>
      <c r="D8" s="19"/>
      <c r="E8" s="19"/>
      <c r="F8" s="20">
        <f t="shared" ref="F8:H8" si="3">AVERAGE(F4:F7)</f>
        <v>89.970361351220703</v>
      </c>
      <c r="G8" s="20">
        <f t="shared" si="3"/>
        <v>90.843394139425101</v>
      </c>
      <c r="H8" s="20">
        <f t="shared" si="3"/>
        <v>90.394318539425399</v>
      </c>
      <c r="I8" s="19">
        <v>97.6</v>
      </c>
      <c r="J8" s="24">
        <v>97.8</v>
      </c>
    </row>
    <row r="11" spans="1:10">
      <c r="B11" s="33" t="s">
        <v>126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127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128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workbookViewId="0">
      <selection activeCell="F18" sqref="F18"/>
    </sheetView>
  </sheetViews>
  <sheetFormatPr defaultColWidth="9" defaultRowHeight="14.4"/>
  <cols>
    <col min="1" max="1" width="15.33203125" customWidth="1"/>
    <col min="2" max="2" width="28.10937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151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124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4550</v>
      </c>
      <c r="D4" s="14">
        <v>32</v>
      </c>
      <c r="E4" s="14">
        <v>40</v>
      </c>
      <c r="F4" s="15">
        <v>99.32</v>
      </c>
      <c r="G4" s="15">
        <v>99.35</v>
      </c>
      <c r="H4" s="15">
        <f t="shared" ref="H4:H7" si="0">(2*F4*G4)/(F4+G4)</f>
        <v>99.334997734937303</v>
      </c>
      <c r="I4" s="14"/>
      <c r="J4" s="14"/>
    </row>
    <row r="5" spans="1:10">
      <c r="B5" s="16" t="s">
        <v>12</v>
      </c>
      <c r="C5" s="16">
        <v>276</v>
      </c>
      <c r="D5" s="16">
        <v>50</v>
      </c>
      <c r="E5" s="16">
        <v>50</v>
      </c>
      <c r="F5" s="17">
        <f t="shared" ref="F5:F7" si="1">(C5/(C5+D5))*100</f>
        <v>84.662576687116598</v>
      </c>
      <c r="G5" s="17">
        <f t="shared" ref="G5:G7" si="2">(C5/(C5+E5))*100</f>
        <v>84.662576687116598</v>
      </c>
      <c r="H5" s="17">
        <f t="shared" si="0"/>
        <v>84.662576687116598</v>
      </c>
      <c r="I5" s="16"/>
      <c r="J5" s="16"/>
    </row>
    <row r="6" spans="1:10">
      <c r="B6" s="16" t="s">
        <v>13</v>
      </c>
      <c r="C6" s="16">
        <v>420</v>
      </c>
      <c r="D6" s="16">
        <v>19</v>
      </c>
      <c r="E6" s="16">
        <v>19</v>
      </c>
      <c r="F6" s="17">
        <f t="shared" si="1"/>
        <v>95.671981776765406</v>
      </c>
      <c r="G6" s="17">
        <f t="shared" si="2"/>
        <v>95.671981776765406</v>
      </c>
      <c r="H6" s="17">
        <f t="shared" si="0"/>
        <v>95.671981776765406</v>
      </c>
      <c r="I6" s="16"/>
      <c r="J6" s="16"/>
    </row>
    <row r="7" spans="1:10">
      <c r="B7" s="16" t="s">
        <v>28</v>
      </c>
      <c r="C7" s="16">
        <v>138</v>
      </c>
      <c r="D7" s="16">
        <v>26</v>
      </c>
      <c r="E7" s="16">
        <v>34</v>
      </c>
      <c r="F7" s="17">
        <f t="shared" si="1"/>
        <v>84.146341463414601</v>
      </c>
      <c r="G7" s="17">
        <f t="shared" si="2"/>
        <v>80.232558139534902</v>
      </c>
      <c r="H7" s="17">
        <f t="shared" si="0"/>
        <v>82.142857142857196</v>
      </c>
      <c r="I7" s="16"/>
      <c r="J7" s="16"/>
    </row>
    <row r="8" spans="1:10">
      <c r="A8" s="18" t="s">
        <v>125</v>
      </c>
      <c r="B8" s="18"/>
      <c r="C8" s="19"/>
      <c r="D8" s="19"/>
      <c r="E8" s="19"/>
      <c r="F8" s="20">
        <f t="shared" ref="F8:H8" si="3">AVERAGE(F4:F7)</f>
        <v>90.950224981824107</v>
      </c>
      <c r="G8" s="20">
        <f t="shared" si="3"/>
        <v>89.979279150854197</v>
      </c>
      <c r="H8" s="20">
        <f t="shared" si="3"/>
        <v>90.453103335419101</v>
      </c>
      <c r="I8" s="19">
        <v>97.6</v>
      </c>
      <c r="J8" s="24">
        <v>97.3</v>
      </c>
    </row>
    <row r="11" spans="1:10">
      <c r="B11" s="33" t="s">
        <v>126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127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128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zoomScale="85" zoomScaleNormal="85" workbookViewId="0">
      <selection sqref="A1:J1"/>
    </sheetView>
  </sheetViews>
  <sheetFormatPr defaultColWidth="9" defaultRowHeight="14.4"/>
  <cols>
    <col min="1" max="1" width="15.33203125" customWidth="1"/>
    <col min="2" max="2" width="28.10937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150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124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4551</v>
      </c>
      <c r="D4" s="14">
        <v>31</v>
      </c>
      <c r="E4" s="14">
        <v>30</v>
      </c>
      <c r="F4" s="15">
        <v>99.32</v>
      </c>
      <c r="G4" s="15">
        <v>99.35</v>
      </c>
      <c r="H4" s="15">
        <f>(2*F4*G4)/(F4+G4)</f>
        <v>99.334997734937303</v>
      </c>
      <c r="I4" s="14"/>
      <c r="J4" s="14"/>
    </row>
    <row r="5" spans="1:10">
      <c r="B5" s="16" t="s">
        <v>12</v>
      </c>
      <c r="C5" s="16">
        <v>289</v>
      </c>
      <c r="D5" s="16">
        <v>37</v>
      </c>
      <c r="E5" s="16">
        <v>40</v>
      </c>
      <c r="F5" s="17">
        <f>(C5/(C5+D5))*100</f>
        <v>88.650306748466207</v>
      </c>
      <c r="G5" s="17">
        <f>(C5/(C5+E5))*100</f>
        <v>87.841945288753806</v>
      </c>
      <c r="H5" s="17">
        <f>(2*F5*G5)/(F5+G5)</f>
        <v>88.244274809160302</v>
      </c>
      <c r="I5" s="16"/>
      <c r="J5" s="16"/>
    </row>
    <row r="6" spans="1:10">
      <c r="B6" s="16" t="s">
        <v>13</v>
      </c>
      <c r="C6" s="16">
        <v>420</v>
      </c>
      <c r="D6" s="16">
        <v>19</v>
      </c>
      <c r="E6" s="16">
        <v>13</v>
      </c>
      <c r="F6" s="17">
        <f>(C6/(C6+D6))*100</f>
        <v>95.671981776765406</v>
      </c>
      <c r="G6" s="17">
        <f>(C6/(C6+E6))*100</f>
        <v>96.997690531177795</v>
      </c>
      <c r="H6" s="17">
        <f>(2*F6*G6)/(F6+G6)</f>
        <v>96.330275229357795</v>
      </c>
      <c r="I6" s="16"/>
      <c r="J6" s="16"/>
    </row>
    <row r="7" spans="1:10">
      <c r="B7" s="16" t="s">
        <v>28</v>
      </c>
      <c r="C7" s="16">
        <v>148</v>
      </c>
      <c r="D7" s="16">
        <v>26</v>
      </c>
      <c r="E7" s="16">
        <v>25</v>
      </c>
      <c r="F7" s="17">
        <f>(C7/(C7+D7))*100</f>
        <v>85.057471264367805</v>
      </c>
      <c r="G7" s="17">
        <f>(C7/(C7+E7))*100</f>
        <v>85.549132947976901</v>
      </c>
      <c r="H7" s="17">
        <f>(2*F7*G7)/(F7+G7)</f>
        <v>85.302593659942403</v>
      </c>
      <c r="I7" s="16"/>
      <c r="J7" s="16"/>
    </row>
    <row r="8" spans="1:10">
      <c r="A8" s="18" t="s">
        <v>125</v>
      </c>
      <c r="B8" s="18"/>
      <c r="C8" s="19"/>
      <c r="D8" s="19"/>
      <c r="E8" s="19"/>
      <c r="F8" s="20">
        <f>AVERAGE(F4:F7)</f>
        <v>92.174939947399807</v>
      </c>
      <c r="G8" s="20">
        <f>AVERAGE(G4:G7)</f>
        <v>92.434692191977106</v>
      </c>
      <c r="H8" s="20">
        <f>AVERAGE(H4:H7)</f>
        <v>92.303035358349405</v>
      </c>
      <c r="I8" s="19">
        <v>98</v>
      </c>
      <c r="J8" s="24">
        <v>98.3</v>
      </c>
    </row>
    <row r="11" spans="1:10">
      <c r="B11" s="33" t="s">
        <v>126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127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128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3"/>
  <sheetViews>
    <sheetView zoomScale="85" zoomScaleNormal="85" workbookViewId="0">
      <selection activeCell="A2" sqref="A2"/>
    </sheetView>
  </sheetViews>
  <sheetFormatPr defaultColWidth="9" defaultRowHeight="14.4"/>
  <cols>
    <col min="1" max="1" width="15.33203125" customWidth="1"/>
    <col min="2" max="2" width="28.10937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149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124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4551</v>
      </c>
      <c r="D4" s="14">
        <v>31</v>
      </c>
      <c r="E4" s="14">
        <v>30</v>
      </c>
      <c r="F4" s="15">
        <v>99.32</v>
      </c>
      <c r="G4" s="15">
        <v>99.35</v>
      </c>
      <c r="H4" s="15">
        <f t="shared" ref="H4:H7" si="0">(2*F4*G4)/(F4+G4)</f>
        <v>99.334997734937303</v>
      </c>
      <c r="I4" s="14"/>
      <c r="J4" s="14"/>
    </row>
    <row r="5" spans="1:10">
      <c r="B5" s="16" t="s">
        <v>12</v>
      </c>
      <c r="C5" s="16">
        <v>289</v>
      </c>
      <c r="D5" s="16">
        <v>37</v>
      </c>
      <c r="E5" s="16">
        <v>45</v>
      </c>
      <c r="F5" s="17">
        <f t="shared" ref="F5:F7" si="1">(C5/(C5+D5))*100</f>
        <v>88.650306748466207</v>
      </c>
      <c r="G5" s="17">
        <f t="shared" ref="G5:G7" si="2">(C5/(C5+E5))*100</f>
        <v>86.526946107784397</v>
      </c>
      <c r="H5" s="17">
        <f t="shared" si="0"/>
        <v>87.575757575757606</v>
      </c>
      <c r="I5" s="16"/>
      <c r="J5" s="16"/>
    </row>
    <row r="6" spans="1:10">
      <c r="B6" s="16" t="s">
        <v>13</v>
      </c>
      <c r="C6" s="16">
        <v>421</v>
      </c>
      <c r="D6" s="16">
        <v>18</v>
      </c>
      <c r="E6" s="16">
        <v>13</v>
      </c>
      <c r="F6" s="17">
        <f t="shared" si="1"/>
        <v>95.899772209567203</v>
      </c>
      <c r="G6" s="17">
        <f t="shared" si="2"/>
        <v>97.004608294930904</v>
      </c>
      <c r="H6" s="17">
        <f t="shared" si="0"/>
        <v>96.449026345933603</v>
      </c>
      <c r="I6" s="16"/>
      <c r="J6" s="16"/>
    </row>
    <row r="7" spans="1:10">
      <c r="B7" s="16" t="s">
        <v>28</v>
      </c>
      <c r="C7" s="16">
        <v>146</v>
      </c>
      <c r="D7" s="16">
        <v>26</v>
      </c>
      <c r="E7" s="16">
        <v>24</v>
      </c>
      <c r="F7" s="17">
        <f t="shared" si="1"/>
        <v>84.883720930232599</v>
      </c>
      <c r="G7" s="17">
        <f t="shared" si="2"/>
        <v>85.882352941176507</v>
      </c>
      <c r="H7" s="17">
        <f t="shared" si="0"/>
        <v>85.380116959064296</v>
      </c>
      <c r="I7" s="16"/>
      <c r="J7" s="16"/>
    </row>
    <row r="8" spans="1:10">
      <c r="A8" s="18" t="s">
        <v>125</v>
      </c>
      <c r="B8" s="18"/>
      <c r="C8" s="19"/>
      <c r="D8" s="19"/>
      <c r="E8" s="19"/>
      <c r="F8" s="20">
        <f t="shared" ref="F8:H8" si="3">AVERAGE(F4:F7)</f>
        <v>92.188449972066493</v>
      </c>
      <c r="G8" s="20">
        <f t="shared" si="3"/>
        <v>92.190976835972904</v>
      </c>
      <c r="H8" s="20">
        <f t="shared" si="3"/>
        <v>92.184974653923206</v>
      </c>
      <c r="I8" s="19">
        <v>98</v>
      </c>
      <c r="J8" s="24">
        <v>98.3</v>
      </c>
    </row>
    <row r="11" spans="1:10">
      <c r="B11" s="33" t="s">
        <v>126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127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128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zoomScale="85" zoomScaleNormal="85" workbookViewId="0">
      <selection activeCell="A2" sqref="A2"/>
    </sheetView>
  </sheetViews>
  <sheetFormatPr defaultColWidth="9" defaultRowHeight="14.4"/>
  <cols>
    <col min="1" max="1" width="15.33203125" customWidth="1"/>
    <col min="2" max="2" width="28.10937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152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124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4551</v>
      </c>
      <c r="D4" s="14">
        <v>31</v>
      </c>
      <c r="E4" s="14">
        <v>40</v>
      </c>
      <c r="F4" s="15">
        <v>99.32</v>
      </c>
      <c r="G4" s="15">
        <v>99.35</v>
      </c>
      <c r="H4" s="15">
        <f t="shared" ref="H4:H7" si="0">(2*F4*G4)/(F4+G4)</f>
        <v>99.334997734937303</v>
      </c>
      <c r="I4" s="14"/>
      <c r="J4" s="14"/>
    </row>
    <row r="5" spans="1:10">
      <c r="B5" s="16" t="s">
        <v>12</v>
      </c>
      <c r="C5" s="16">
        <v>289</v>
      </c>
      <c r="D5" s="16">
        <v>45</v>
      </c>
      <c r="E5" s="16">
        <v>37</v>
      </c>
      <c r="F5" s="17">
        <f t="shared" ref="F5:F7" si="1">(C5/(C5+D5))*100</f>
        <v>86.526946107784397</v>
      </c>
      <c r="G5" s="17">
        <f t="shared" ref="G5:G7" si="2">(C5/(C5+E5))*100</f>
        <v>88.650306748466207</v>
      </c>
      <c r="H5" s="17">
        <f t="shared" si="0"/>
        <v>87.575757575757606</v>
      </c>
      <c r="I5" s="16"/>
      <c r="J5" s="16"/>
    </row>
    <row r="6" spans="1:10">
      <c r="B6" s="16" t="s">
        <v>13</v>
      </c>
      <c r="C6" s="16">
        <v>420</v>
      </c>
      <c r="D6" s="16">
        <v>19</v>
      </c>
      <c r="E6" s="16">
        <v>13</v>
      </c>
      <c r="F6" s="17">
        <f t="shared" si="1"/>
        <v>95.671981776765406</v>
      </c>
      <c r="G6" s="17">
        <f t="shared" si="2"/>
        <v>96.997690531177795</v>
      </c>
      <c r="H6" s="17">
        <f t="shared" si="0"/>
        <v>96.330275229357795</v>
      </c>
      <c r="I6" s="16"/>
      <c r="J6" s="16"/>
    </row>
    <row r="7" spans="1:10">
      <c r="B7" s="16" t="s">
        <v>28</v>
      </c>
      <c r="C7" s="16">
        <v>146</v>
      </c>
      <c r="D7" s="16">
        <v>26</v>
      </c>
      <c r="E7" s="16">
        <v>25</v>
      </c>
      <c r="F7" s="17">
        <f t="shared" si="1"/>
        <v>84.883720930232599</v>
      </c>
      <c r="G7" s="17">
        <f t="shared" si="2"/>
        <v>85.380116959064296</v>
      </c>
      <c r="H7" s="17">
        <f t="shared" si="0"/>
        <v>85.131195335276999</v>
      </c>
      <c r="I7" s="16"/>
      <c r="J7" s="16"/>
    </row>
    <row r="8" spans="1:10">
      <c r="A8" s="18" t="s">
        <v>125</v>
      </c>
      <c r="B8" s="18"/>
      <c r="C8" s="19"/>
      <c r="D8" s="19"/>
      <c r="E8" s="19"/>
      <c r="F8" s="20">
        <f t="shared" ref="F8:H8" si="3">AVERAGE(F4:F7)</f>
        <v>91.600662203695606</v>
      </c>
      <c r="G8" s="20">
        <f t="shared" si="3"/>
        <v>92.594528559677101</v>
      </c>
      <c r="H8" s="20">
        <f t="shared" si="3"/>
        <v>92.093056468832401</v>
      </c>
      <c r="I8" s="19">
        <v>98</v>
      </c>
      <c r="J8" s="24">
        <v>98.3</v>
      </c>
    </row>
    <row r="11" spans="1:10">
      <c r="B11" s="33" t="s">
        <v>126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127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128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zoomScale="130" zoomScaleNormal="130" workbookViewId="0">
      <selection activeCell="A2" sqref="A2"/>
    </sheetView>
  </sheetViews>
  <sheetFormatPr defaultColWidth="9" defaultRowHeight="14.4"/>
  <cols>
    <col min="1" max="1" width="15.33203125" customWidth="1"/>
    <col min="2" max="2" width="28.10937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153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124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4551</v>
      </c>
      <c r="D4" s="14">
        <v>31</v>
      </c>
      <c r="E4" s="14">
        <v>30</v>
      </c>
      <c r="F4" s="15">
        <v>99.32</v>
      </c>
      <c r="G4" s="15">
        <v>99.35</v>
      </c>
      <c r="H4" s="15">
        <f t="shared" ref="H4:H7" si="0">(2*F4*G4)/(F4+G4)</f>
        <v>99.334997734937303</v>
      </c>
      <c r="I4" s="14"/>
      <c r="J4" s="14"/>
    </row>
    <row r="5" spans="1:10">
      <c r="B5" s="16" t="s">
        <v>12</v>
      </c>
      <c r="C5" s="16">
        <v>289</v>
      </c>
      <c r="D5" s="16">
        <v>37</v>
      </c>
      <c r="E5" s="16">
        <v>45</v>
      </c>
      <c r="F5" s="17">
        <f t="shared" ref="F5:F7" si="1">(C5/(C5+D5))*100</f>
        <v>88.650306748466207</v>
      </c>
      <c r="G5" s="17">
        <f t="shared" ref="G5:G7" si="2">(C5/(C5+E5))*100</f>
        <v>86.526946107784397</v>
      </c>
      <c r="H5" s="17">
        <f t="shared" si="0"/>
        <v>87.575757575757606</v>
      </c>
      <c r="I5" s="16"/>
      <c r="J5" s="16"/>
    </row>
    <row r="6" spans="1:10">
      <c r="B6" s="16" t="s">
        <v>13</v>
      </c>
      <c r="C6" s="16">
        <v>420</v>
      </c>
      <c r="D6" s="16">
        <v>19</v>
      </c>
      <c r="E6" s="16">
        <v>13</v>
      </c>
      <c r="F6" s="17">
        <f t="shared" si="1"/>
        <v>95.671981776765406</v>
      </c>
      <c r="G6" s="17">
        <f t="shared" si="2"/>
        <v>96.997690531177795</v>
      </c>
      <c r="H6" s="17">
        <f t="shared" si="0"/>
        <v>96.330275229357795</v>
      </c>
      <c r="I6" s="16"/>
      <c r="J6" s="16"/>
    </row>
    <row r="7" spans="1:10">
      <c r="B7" s="16" t="s">
        <v>28</v>
      </c>
      <c r="C7" s="16">
        <v>146</v>
      </c>
      <c r="D7" s="16">
        <v>26</v>
      </c>
      <c r="E7" s="16">
        <v>25</v>
      </c>
      <c r="F7" s="17">
        <f t="shared" si="1"/>
        <v>84.883720930232599</v>
      </c>
      <c r="G7" s="17">
        <f t="shared" si="2"/>
        <v>85.380116959064296</v>
      </c>
      <c r="H7" s="17">
        <f t="shared" si="0"/>
        <v>85.131195335276999</v>
      </c>
      <c r="I7" s="16"/>
      <c r="J7" s="16"/>
    </row>
    <row r="8" spans="1:10">
      <c r="A8" s="18" t="s">
        <v>125</v>
      </c>
      <c r="B8" s="18"/>
      <c r="C8" s="19"/>
      <c r="D8" s="19"/>
      <c r="E8" s="19"/>
      <c r="F8" s="20">
        <f t="shared" ref="F8:H8" si="3">AVERAGE(F4:F7)</f>
        <v>92.131502363866005</v>
      </c>
      <c r="G8" s="20">
        <f t="shared" si="3"/>
        <v>92.063688399506603</v>
      </c>
      <c r="H8" s="20">
        <f t="shared" si="3"/>
        <v>92.093056468832401</v>
      </c>
      <c r="I8" s="19">
        <v>98</v>
      </c>
      <c r="J8" s="24">
        <v>98.2</v>
      </c>
    </row>
    <row r="11" spans="1:10">
      <c r="B11" s="33" t="s">
        <v>126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127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128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"/>
  <sheetViews>
    <sheetView zoomScale="85" zoomScaleNormal="85" workbookViewId="0">
      <selection activeCell="B11" sqref="B11:J11"/>
    </sheetView>
  </sheetViews>
  <sheetFormatPr defaultColWidth="9" defaultRowHeight="14.4"/>
  <cols>
    <col min="1" max="1" width="15.33203125" customWidth="1"/>
    <col min="2" max="2" width="28.10937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154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124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4551</v>
      </c>
      <c r="D4" s="14">
        <v>31</v>
      </c>
      <c r="E4" s="14">
        <v>33</v>
      </c>
      <c r="F4" s="15">
        <v>99.32</v>
      </c>
      <c r="G4" s="15">
        <v>99.35</v>
      </c>
      <c r="H4" s="15">
        <f t="shared" ref="H4:H7" si="0">(2*F4*G4)/(F4+G4)</f>
        <v>99.334997734937303</v>
      </c>
      <c r="I4" s="14"/>
      <c r="J4" s="14"/>
    </row>
    <row r="5" spans="1:10">
      <c r="B5" s="16" t="s">
        <v>12</v>
      </c>
      <c r="C5" s="16">
        <v>289</v>
      </c>
      <c r="D5" s="16">
        <v>40</v>
      </c>
      <c r="E5" s="16">
        <v>45</v>
      </c>
      <c r="F5" s="17">
        <f t="shared" ref="F5:F7" si="1">(C5/(C5+D5))*100</f>
        <v>87.841945288753806</v>
      </c>
      <c r="G5" s="17">
        <f t="shared" ref="G5:G7" si="2">(C5/(C5+E5))*100</f>
        <v>86.526946107784397</v>
      </c>
      <c r="H5" s="17">
        <f t="shared" si="0"/>
        <v>87.179487179487197</v>
      </c>
      <c r="I5" s="16"/>
      <c r="J5" s="16"/>
    </row>
    <row r="6" spans="1:10">
      <c r="B6" s="16" t="s">
        <v>13</v>
      </c>
      <c r="C6" s="16">
        <v>420</v>
      </c>
      <c r="D6" s="16">
        <v>19</v>
      </c>
      <c r="E6" s="16">
        <v>14</v>
      </c>
      <c r="F6" s="17">
        <f t="shared" si="1"/>
        <v>95.671981776765406</v>
      </c>
      <c r="G6" s="17">
        <f t="shared" si="2"/>
        <v>96.774193548387103</v>
      </c>
      <c r="H6" s="17">
        <f t="shared" si="0"/>
        <v>96.219931271477705</v>
      </c>
      <c r="I6" s="16"/>
      <c r="J6" s="16"/>
    </row>
    <row r="7" spans="1:10">
      <c r="B7" s="16" t="s">
        <v>28</v>
      </c>
      <c r="C7" s="16">
        <v>145</v>
      </c>
      <c r="D7" s="16">
        <v>27</v>
      </c>
      <c r="E7" s="16">
        <v>25</v>
      </c>
      <c r="F7" s="17">
        <f t="shared" si="1"/>
        <v>84.302325581395394</v>
      </c>
      <c r="G7" s="17">
        <f t="shared" si="2"/>
        <v>85.294117647058798</v>
      </c>
      <c r="H7" s="17">
        <f t="shared" si="0"/>
        <v>84.795321637426895</v>
      </c>
      <c r="I7" s="16"/>
      <c r="J7" s="16"/>
    </row>
    <row r="8" spans="1:10">
      <c r="A8" s="18" t="s">
        <v>125</v>
      </c>
      <c r="B8" s="18"/>
      <c r="C8" s="19"/>
      <c r="D8" s="19"/>
      <c r="E8" s="19"/>
      <c r="F8" s="20">
        <f t="shared" ref="F8:H8" si="3">AVERAGE(F4:F7)</f>
        <v>91.784063161728596</v>
      </c>
      <c r="G8" s="20">
        <f t="shared" si="3"/>
        <v>91.986314325807598</v>
      </c>
      <c r="H8" s="20">
        <f t="shared" si="3"/>
        <v>91.882434455832296</v>
      </c>
      <c r="I8" s="19">
        <v>97.9</v>
      </c>
      <c r="J8" s="24">
        <v>98.3</v>
      </c>
    </row>
    <row r="11" spans="1:10">
      <c r="B11" s="33" t="s">
        <v>126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127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128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3"/>
  <sheetViews>
    <sheetView zoomScale="85" zoomScaleNormal="85" workbookViewId="0">
      <selection activeCell="B12" sqref="B12:J12"/>
    </sheetView>
  </sheetViews>
  <sheetFormatPr defaultColWidth="9" defaultRowHeight="14.4"/>
  <cols>
    <col min="1" max="1" width="15.33203125" customWidth="1"/>
    <col min="2" max="2" width="28.10937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155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124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4551</v>
      </c>
      <c r="D4" s="14">
        <v>31</v>
      </c>
      <c r="E4" s="14">
        <v>30</v>
      </c>
      <c r="F4" s="15">
        <v>99.32</v>
      </c>
      <c r="G4" s="15">
        <v>99.35</v>
      </c>
      <c r="H4" s="15">
        <f t="shared" ref="H4:H7" si="0">(2*F4*G4)/(F4+G4)</f>
        <v>99.334997734937303</v>
      </c>
      <c r="I4" s="14"/>
      <c r="J4" s="14"/>
    </row>
    <row r="5" spans="1:10">
      <c r="B5" s="16" t="s">
        <v>12</v>
      </c>
      <c r="C5" s="16">
        <v>289</v>
      </c>
      <c r="D5" s="16">
        <v>37</v>
      </c>
      <c r="E5" s="16">
        <v>45</v>
      </c>
      <c r="F5" s="17">
        <f t="shared" ref="F5:F7" si="1">(C5/(C5+D5))*100</f>
        <v>88.650306748466207</v>
      </c>
      <c r="G5" s="17">
        <f t="shared" ref="G5:G7" si="2">(C5/(C5+E5))*100</f>
        <v>86.526946107784397</v>
      </c>
      <c r="H5" s="17">
        <f t="shared" si="0"/>
        <v>87.575757575757606</v>
      </c>
      <c r="I5" s="16"/>
      <c r="J5" s="16"/>
    </row>
    <row r="6" spans="1:10">
      <c r="B6" s="16" t="s">
        <v>13</v>
      </c>
      <c r="C6" s="16">
        <v>420</v>
      </c>
      <c r="D6" s="16">
        <v>19</v>
      </c>
      <c r="E6" s="16">
        <v>13</v>
      </c>
      <c r="F6" s="17">
        <f t="shared" si="1"/>
        <v>95.671981776765406</v>
      </c>
      <c r="G6" s="17">
        <f t="shared" si="2"/>
        <v>96.997690531177795</v>
      </c>
      <c r="H6" s="17">
        <f t="shared" si="0"/>
        <v>96.330275229357795</v>
      </c>
      <c r="I6" s="16"/>
      <c r="J6" s="16"/>
    </row>
    <row r="7" spans="1:10">
      <c r="B7" s="16" t="s">
        <v>28</v>
      </c>
      <c r="C7" s="16">
        <v>146</v>
      </c>
      <c r="D7" s="16">
        <v>26</v>
      </c>
      <c r="E7" s="16">
        <v>25</v>
      </c>
      <c r="F7" s="17">
        <f t="shared" si="1"/>
        <v>84.883720930232599</v>
      </c>
      <c r="G7" s="17">
        <f t="shared" si="2"/>
        <v>85.380116959064296</v>
      </c>
      <c r="H7" s="17">
        <f t="shared" si="0"/>
        <v>85.131195335276999</v>
      </c>
      <c r="I7" s="16"/>
      <c r="J7" s="16"/>
    </row>
    <row r="8" spans="1:10">
      <c r="A8" s="18" t="s">
        <v>125</v>
      </c>
      <c r="B8" s="18"/>
      <c r="C8" s="19"/>
      <c r="D8" s="19"/>
      <c r="E8" s="19"/>
      <c r="F8" s="20">
        <f t="shared" ref="F8:H8" si="3">AVERAGE(F4:F7)</f>
        <v>92.131502363866005</v>
      </c>
      <c r="G8" s="20">
        <f t="shared" si="3"/>
        <v>92.063688399506603</v>
      </c>
      <c r="H8" s="20">
        <f t="shared" si="3"/>
        <v>92.093056468832401</v>
      </c>
      <c r="I8" s="19">
        <v>98</v>
      </c>
      <c r="J8" s="24">
        <v>98.3</v>
      </c>
    </row>
    <row r="11" spans="1:10">
      <c r="B11" s="33" t="s">
        <v>126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127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128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L9" sqref="L9"/>
    </sheetView>
  </sheetViews>
  <sheetFormatPr defaultColWidth="9" defaultRowHeight="14.4"/>
  <cols>
    <col min="1" max="1" width="15.33203125" customWidth="1"/>
    <col min="2" max="2" width="32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19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19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2236</v>
      </c>
      <c r="D4" s="29">
        <v>170</v>
      </c>
      <c r="E4" s="14">
        <v>3</v>
      </c>
      <c r="F4" s="15">
        <f>(C4/(C4+D4))*100</f>
        <v>92.934330839567707</v>
      </c>
      <c r="G4" s="15">
        <f>(C4/(C4+E4))*100</f>
        <v>99.866011612326901</v>
      </c>
      <c r="H4" s="15">
        <f>(2*F4*G4)/(F4+G4)</f>
        <v>96.275565123788994</v>
      </c>
      <c r="I4" s="14"/>
      <c r="J4" s="14"/>
    </row>
    <row r="5" spans="1:10">
      <c r="B5" s="16" t="s">
        <v>12</v>
      </c>
      <c r="C5" s="16">
        <v>152</v>
      </c>
      <c r="D5" s="16">
        <v>19</v>
      </c>
      <c r="E5" s="16">
        <v>180</v>
      </c>
      <c r="F5" s="17">
        <f>(C5/(C5+D5))*100</f>
        <v>88.8888888888889</v>
      </c>
      <c r="G5" s="17">
        <f>(C5/(C5+E5))*100</f>
        <v>45.783132530120497</v>
      </c>
      <c r="H5" s="17">
        <f>(2*F5*G5)/(F5+G5)</f>
        <v>60.4373757455269</v>
      </c>
      <c r="I5" s="16"/>
      <c r="J5" s="16"/>
    </row>
    <row r="6" spans="1:10">
      <c r="B6" s="16" t="s">
        <v>13</v>
      </c>
      <c r="C6" s="16">
        <v>205</v>
      </c>
      <c r="D6" s="16">
        <v>26</v>
      </c>
      <c r="E6" s="16">
        <v>5</v>
      </c>
      <c r="F6" s="17">
        <f>(C6/(C6+D6))*100</f>
        <v>88.744588744588796</v>
      </c>
      <c r="G6" s="17">
        <f>(C6/(C6+E6))*100</f>
        <v>97.619047619047606</v>
      </c>
      <c r="H6" s="17">
        <f>(2*F6*G6)/(F6+G6)</f>
        <v>92.970521541950106</v>
      </c>
      <c r="I6" s="16"/>
      <c r="J6" s="16"/>
    </row>
    <row r="7" spans="1:10">
      <c r="B7" s="16" t="s">
        <v>14</v>
      </c>
      <c r="C7" s="16">
        <v>79</v>
      </c>
      <c r="D7" s="16">
        <v>12</v>
      </c>
      <c r="E7" s="16">
        <v>39</v>
      </c>
      <c r="F7" s="17">
        <f>(C7/(C7+D7))*100</f>
        <v>86.813186813186803</v>
      </c>
      <c r="G7" s="17">
        <f>(C7/(C7+E7))*100</f>
        <v>66.9491525423729</v>
      </c>
      <c r="H7" s="17">
        <f>(2*F7*G7)/(F7+G7)</f>
        <v>75.598086124401902</v>
      </c>
      <c r="I7" s="16"/>
      <c r="J7" s="16"/>
    </row>
    <row r="8" spans="1:10">
      <c r="A8" s="18" t="s">
        <v>15</v>
      </c>
      <c r="B8" s="18"/>
      <c r="C8" s="19"/>
      <c r="D8" s="19"/>
      <c r="E8" s="19"/>
      <c r="F8" s="20">
        <f>AVERAGE(F4:F7)</f>
        <v>89.345248821558002</v>
      </c>
      <c r="G8" s="20">
        <f>AVERAGE(G4:G7)</f>
        <v>77.554336075967001</v>
      </c>
      <c r="H8" s="20">
        <f>AVERAGE(H4:H7)</f>
        <v>81.320387133916995</v>
      </c>
      <c r="I8" s="19">
        <v>88.12</v>
      </c>
      <c r="J8" s="24">
        <v>86.71</v>
      </c>
    </row>
    <row r="11" spans="1:10">
      <c r="B11" s="33" t="s">
        <v>16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3"/>
  <sheetViews>
    <sheetView tabSelected="1" zoomScale="85" zoomScaleNormal="85" workbookViewId="0">
      <selection activeCell="J20" sqref="J20"/>
    </sheetView>
  </sheetViews>
  <sheetFormatPr defaultColWidth="9" defaultRowHeight="14.4"/>
  <cols>
    <col min="1" max="1" width="15.33203125" customWidth="1"/>
    <col min="2" max="2" width="28.10937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156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124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4551</v>
      </c>
      <c r="D4" s="14">
        <v>31</v>
      </c>
      <c r="E4" s="14">
        <v>30</v>
      </c>
      <c r="F4" s="15">
        <v>99.32</v>
      </c>
      <c r="G4" s="15">
        <v>99.35</v>
      </c>
      <c r="H4" s="15">
        <f t="shared" ref="H4:H7" si="0">(2*F4*G4)/(F4+G4)</f>
        <v>99.334997734937303</v>
      </c>
      <c r="I4" s="14"/>
      <c r="J4" s="14"/>
    </row>
    <row r="5" spans="1:10">
      <c r="B5" s="16" t="s">
        <v>12</v>
      </c>
      <c r="C5" s="16">
        <v>289</v>
      </c>
      <c r="D5" s="16">
        <v>37</v>
      </c>
      <c r="E5" s="16">
        <v>45</v>
      </c>
      <c r="F5" s="17">
        <f t="shared" ref="F5:F7" si="1">(C5/(C5+D5))*100</f>
        <v>88.650306748466207</v>
      </c>
      <c r="G5" s="17">
        <f t="shared" ref="G5:G7" si="2">(C5/(C5+E5))*100</f>
        <v>86.526946107784397</v>
      </c>
      <c r="H5" s="17">
        <f t="shared" si="0"/>
        <v>87.575757575757606</v>
      </c>
      <c r="I5" s="16"/>
      <c r="J5" s="16"/>
    </row>
    <row r="6" spans="1:10">
      <c r="B6" s="16" t="s">
        <v>13</v>
      </c>
      <c r="C6" s="16">
        <v>420</v>
      </c>
      <c r="D6" s="16">
        <v>19</v>
      </c>
      <c r="E6" s="16">
        <v>13</v>
      </c>
      <c r="F6" s="17">
        <f t="shared" si="1"/>
        <v>95.671981776765406</v>
      </c>
      <c r="G6" s="17">
        <f t="shared" si="2"/>
        <v>96.997690531177795</v>
      </c>
      <c r="H6" s="17">
        <f t="shared" si="0"/>
        <v>96.330275229357795</v>
      </c>
      <c r="I6" s="16"/>
      <c r="J6" s="16"/>
    </row>
    <row r="7" spans="1:10">
      <c r="B7" s="16" t="s">
        <v>28</v>
      </c>
      <c r="C7" s="16">
        <v>146</v>
      </c>
      <c r="D7" s="16">
        <v>26</v>
      </c>
      <c r="E7" s="16">
        <v>25</v>
      </c>
      <c r="F7" s="17">
        <f t="shared" si="1"/>
        <v>84.883720930232599</v>
      </c>
      <c r="G7" s="17">
        <f t="shared" si="2"/>
        <v>85.380116959064296</v>
      </c>
      <c r="H7" s="17">
        <f t="shared" si="0"/>
        <v>85.131195335276999</v>
      </c>
      <c r="I7" s="16"/>
      <c r="J7" s="16"/>
    </row>
    <row r="8" spans="1:10">
      <c r="A8" s="18" t="s">
        <v>125</v>
      </c>
      <c r="B8" s="18"/>
      <c r="C8" s="19"/>
      <c r="D8" s="19"/>
      <c r="E8" s="19"/>
      <c r="F8" s="20">
        <f t="shared" ref="F8:H8" si="3">AVERAGE(F4:F7)</f>
        <v>92.131502363866005</v>
      </c>
      <c r="G8" s="20">
        <f t="shared" si="3"/>
        <v>92.063688399506603</v>
      </c>
      <c r="H8" s="20">
        <f t="shared" si="3"/>
        <v>92.093056468832401</v>
      </c>
      <c r="I8" s="19">
        <v>98</v>
      </c>
      <c r="J8" s="24">
        <v>98.2</v>
      </c>
    </row>
    <row r="11" spans="1:10">
      <c r="B11" s="33" t="s">
        <v>126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127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128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9"/>
  <sheetViews>
    <sheetView topLeftCell="A4" workbookViewId="0">
      <selection activeCell="G17" sqref="G17"/>
    </sheetView>
  </sheetViews>
  <sheetFormatPr defaultColWidth="9" defaultRowHeight="14.4"/>
  <cols>
    <col min="1" max="1" width="17.6640625" customWidth="1"/>
  </cols>
  <sheetData>
    <row r="1" spans="1:6">
      <c r="F1" s="10" t="s">
        <v>129</v>
      </c>
    </row>
    <row r="4" spans="1:6">
      <c r="A4" s="10" t="s">
        <v>130</v>
      </c>
      <c r="B4" s="10" t="s">
        <v>131</v>
      </c>
    </row>
    <row r="5" spans="1:6">
      <c r="A5" t="s">
        <v>132</v>
      </c>
      <c r="B5" t="s">
        <v>44</v>
      </c>
    </row>
    <row r="6" spans="1:6">
      <c r="A6" t="s">
        <v>133</v>
      </c>
      <c r="B6" t="s">
        <v>49</v>
      </c>
    </row>
    <row r="7" spans="1:6">
      <c r="A7" t="s">
        <v>134</v>
      </c>
      <c r="B7" t="s">
        <v>53</v>
      </c>
    </row>
    <row r="8" spans="1:6">
      <c r="A8" t="s">
        <v>135</v>
      </c>
      <c r="B8" t="s">
        <v>58</v>
      </c>
    </row>
    <row r="9" spans="1:6">
      <c r="A9" t="s">
        <v>136</v>
      </c>
      <c r="B9" t="s">
        <v>61</v>
      </c>
    </row>
    <row r="10" spans="1:6">
      <c r="A10" t="s">
        <v>137</v>
      </c>
      <c r="B10" t="s">
        <v>106</v>
      </c>
    </row>
    <row r="11" spans="1:6">
      <c r="A11" t="s">
        <v>138</v>
      </c>
      <c r="B11" t="s">
        <v>101</v>
      </c>
    </row>
    <row r="12" spans="1:6">
      <c r="A12" t="s">
        <v>139</v>
      </c>
      <c r="B12" t="s">
        <v>107</v>
      </c>
    </row>
    <row r="13" spans="1:6">
      <c r="A13" t="s">
        <v>140</v>
      </c>
      <c r="B13" t="s">
        <v>95</v>
      </c>
    </row>
    <row r="14" spans="1:6">
      <c r="A14" t="s">
        <v>141</v>
      </c>
      <c r="B14" t="s">
        <v>99</v>
      </c>
    </row>
    <row r="15" spans="1:6">
      <c r="A15" t="s">
        <v>142</v>
      </c>
      <c r="B15" t="s">
        <v>94</v>
      </c>
    </row>
    <row r="16" spans="1:6">
      <c r="A16" t="s">
        <v>143</v>
      </c>
      <c r="B16" t="s">
        <v>83</v>
      </c>
    </row>
    <row r="17" spans="1:2">
      <c r="A17" t="s">
        <v>144</v>
      </c>
      <c r="B17" t="s">
        <v>48</v>
      </c>
    </row>
    <row r="18" spans="1:2">
      <c r="A18" t="s">
        <v>145</v>
      </c>
      <c r="B18" t="s">
        <v>80</v>
      </c>
    </row>
    <row r="19" spans="1:2">
      <c r="A19" t="s">
        <v>146</v>
      </c>
      <c r="B19" t="s">
        <v>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4:F14"/>
  <sheetViews>
    <sheetView topLeftCell="A6" workbookViewId="0">
      <selection activeCell="A24" sqref="A24"/>
    </sheetView>
  </sheetViews>
  <sheetFormatPr defaultColWidth="9" defaultRowHeight="14.4"/>
  <cols>
    <col min="2" max="2" width="16.6640625" customWidth="1"/>
    <col min="3" max="5" width="9.5546875" customWidth="1"/>
    <col min="6" max="6" width="10.109375" customWidth="1"/>
  </cols>
  <sheetData>
    <row r="4" spans="2:6">
      <c r="B4" s="34" t="s">
        <v>147</v>
      </c>
      <c r="C4" s="34"/>
      <c r="D4" s="34"/>
      <c r="E4" s="34"/>
      <c r="F4" s="34"/>
    </row>
    <row r="7" spans="2:6" ht="25.05" customHeight="1">
      <c r="B7" s="2" t="s">
        <v>148</v>
      </c>
      <c r="C7" s="2" t="s">
        <v>6</v>
      </c>
      <c r="D7" s="2" t="s">
        <v>7</v>
      </c>
      <c r="E7" s="2" t="s">
        <v>8</v>
      </c>
      <c r="F7" s="3" t="s">
        <v>24</v>
      </c>
    </row>
    <row r="8" spans="2:6">
      <c r="B8" s="4">
        <v>38</v>
      </c>
      <c r="C8" s="5">
        <v>93.44</v>
      </c>
      <c r="D8" s="5">
        <v>93.04</v>
      </c>
      <c r="E8" s="5">
        <v>93.2</v>
      </c>
      <c r="F8" s="5">
        <v>98.4</v>
      </c>
    </row>
    <row r="9" spans="2:6">
      <c r="B9" s="4">
        <v>33</v>
      </c>
      <c r="C9" s="5">
        <v>89.97</v>
      </c>
      <c r="D9" s="5">
        <v>90.84</v>
      </c>
      <c r="E9" s="5">
        <v>90.39</v>
      </c>
      <c r="F9" s="5">
        <v>97.6</v>
      </c>
    </row>
    <row r="10" spans="2:6">
      <c r="B10" s="4">
        <v>27</v>
      </c>
      <c r="C10" s="5">
        <v>90.95</v>
      </c>
      <c r="D10" s="5">
        <v>89.98</v>
      </c>
      <c r="E10" s="5">
        <v>90.45</v>
      </c>
      <c r="F10" s="5">
        <v>97.6</v>
      </c>
    </row>
    <row r="11" spans="2:6">
      <c r="B11" s="4">
        <v>22</v>
      </c>
      <c r="C11" s="5">
        <v>91.17</v>
      </c>
      <c r="D11" s="5">
        <v>91.43</v>
      </c>
      <c r="E11" s="5">
        <v>91.3</v>
      </c>
      <c r="F11" s="5">
        <v>97.56</v>
      </c>
    </row>
    <row r="12" spans="2:6">
      <c r="B12" s="4">
        <v>17</v>
      </c>
      <c r="C12" s="5">
        <v>90.19</v>
      </c>
      <c r="D12" s="5">
        <v>92.19</v>
      </c>
      <c r="E12" s="5">
        <v>90.18</v>
      </c>
      <c r="F12" s="5">
        <v>97.49</v>
      </c>
    </row>
    <row r="13" spans="2:6">
      <c r="B13" s="6">
        <v>15</v>
      </c>
      <c r="C13" s="7">
        <v>89.6</v>
      </c>
      <c r="D13" s="7">
        <v>91.59</v>
      </c>
      <c r="E13" s="7">
        <v>90.09</v>
      </c>
      <c r="F13" s="7">
        <v>97.45</v>
      </c>
    </row>
    <row r="14" spans="2:6">
      <c r="B14" s="4">
        <v>13</v>
      </c>
      <c r="C14" s="4">
        <v>87.5</v>
      </c>
      <c r="D14" s="8">
        <v>89.78</v>
      </c>
      <c r="E14" s="8">
        <v>88.63</v>
      </c>
      <c r="F14" s="9">
        <v>93.47</v>
      </c>
    </row>
  </sheetData>
  <mergeCells count="1">
    <mergeCell ref="B4:F4"/>
  </mergeCells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J8" sqref="J8"/>
    </sheetView>
  </sheetViews>
  <sheetFormatPr defaultColWidth="9" defaultRowHeight="14.4"/>
  <cols>
    <col min="1" max="1" width="15.33203125" customWidth="1"/>
    <col min="2" max="2" width="32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20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20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2398</v>
      </c>
      <c r="D4" s="29">
        <v>8</v>
      </c>
      <c r="E4" s="14">
        <v>22</v>
      </c>
      <c r="F4" s="15">
        <f>(C4/(C4+D4))*100</f>
        <v>99.667497921861994</v>
      </c>
      <c r="G4" s="15">
        <f>(C4/(C4+E4))*100</f>
        <v>99.090909090909093</v>
      </c>
      <c r="H4" s="15">
        <f>(2*F4*G4)/(F4+G4)</f>
        <v>99.378367177786998</v>
      </c>
      <c r="I4" s="14"/>
      <c r="J4" s="14"/>
    </row>
    <row r="5" spans="1:10">
      <c r="B5" s="16" t="s">
        <v>12</v>
      </c>
      <c r="C5" s="16">
        <v>145</v>
      </c>
      <c r="D5" s="16">
        <v>26</v>
      </c>
      <c r="E5" s="16">
        <v>50</v>
      </c>
      <c r="F5" s="17">
        <f>(C5/(C5+D5))*100</f>
        <v>84.795321637426895</v>
      </c>
      <c r="G5" s="17">
        <f>(C5/(C5+E5))*100</f>
        <v>74.358974358974393</v>
      </c>
      <c r="H5" s="17">
        <f>(2*F5*G5)/(F5+G5)</f>
        <v>79.234972677595593</v>
      </c>
      <c r="I5" s="16"/>
      <c r="J5" s="16"/>
    </row>
    <row r="6" spans="1:10">
      <c r="B6" s="16" t="s">
        <v>13</v>
      </c>
      <c r="C6" s="16">
        <v>185</v>
      </c>
      <c r="D6" s="16">
        <v>46</v>
      </c>
      <c r="E6" s="16">
        <v>7</v>
      </c>
      <c r="F6" s="17">
        <f>(C6/(C6+D6))*100</f>
        <v>80.086580086580099</v>
      </c>
      <c r="G6" s="17">
        <f>(C6/(C6+E6))*100</f>
        <v>96.3541666666667</v>
      </c>
      <c r="H6" s="17">
        <f>(2*F6*G6)/(F6+G6)</f>
        <v>87.470449172576807</v>
      </c>
      <c r="I6" s="16"/>
      <c r="J6" s="16"/>
    </row>
    <row r="7" spans="1:10">
      <c r="B7" s="16" t="s">
        <v>14</v>
      </c>
      <c r="C7" s="16">
        <v>72</v>
      </c>
      <c r="D7" s="16">
        <v>19</v>
      </c>
      <c r="E7" s="16">
        <v>20</v>
      </c>
      <c r="F7" s="17">
        <f>(C7/(C7+D7))*100</f>
        <v>79.120879120879096</v>
      </c>
      <c r="G7" s="17">
        <f>(C7/(C7+E7))*100</f>
        <v>78.260869565217405</v>
      </c>
      <c r="H7" s="17">
        <f>(2*F7*G7)/(F7+G7)</f>
        <v>78.688524590163894</v>
      </c>
      <c r="I7" s="16"/>
      <c r="J7" s="16"/>
    </row>
    <row r="8" spans="1:10">
      <c r="A8" s="18" t="s">
        <v>15</v>
      </c>
      <c r="B8" s="18"/>
      <c r="C8" s="19"/>
      <c r="D8" s="19"/>
      <c r="E8" s="19"/>
      <c r="F8" s="20">
        <f>AVERAGE(F4:F7)</f>
        <v>85.917569691687007</v>
      </c>
      <c r="G8" s="20">
        <f>AVERAGE(G4:G7)</f>
        <v>87.016229920441901</v>
      </c>
      <c r="H8" s="20">
        <f>AVERAGE(H4:H7)</f>
        <v>86.193078404530795</v>
      </c>
      <c r="I8" s="19">
        <v>96.6</v>
      </c>
      <c r="J8" s="24">
        <v>96.8</v>
      </c>
    </row>
    <row r="11" spans="1:10">
      <c r="B11" s="33" t="s">
        <v>16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J8" sqref="J8"/>
    </sheetView>
  </sheetViews>
  <sheetFormatPr defaultColWidth="9" defaultRowHeight="14.4"/>
  <cols>
    <col min="1" max="1" width="15.33203125" customWidth="1"/>
    <col min="2" max="2" width="32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21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21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2397</v>
      </c>
      <c r="D4" s="29">
        <v>9</v>
      </c>
      <c r="E4" s="14">
        <v>19</v>
      </c>
      <c r="F4" s="15">
        <f>(C4/(C4+D4))*100</f>
        <v>99.625935162094805</v>
      </c>
      <c r="G4" s="15">
        <f>(C4/(C4+E4))*100</f>
        <v>99.213576158940398</v>
      </c>
      <c r="H4" s="15">
        <f>(2*F4*G4)/(F4+G4)</f>
        <v>99.419328079634994</v>
      </c>
      <c r="I4" s="14"/>
      <c r="J4" s="14"/>
    </row>
    <row r="5" spans="1:10">
      <c r="B5" s="16" t="s">
        <v>12</v>
      </c>
      <c r="C5" s="16">
        <v>145</v>
      </c>
      <c r="D5" s="16">
        <v>26</v>
      </c>
      <c r="E5" s="16">
        <v>13</v>
      </c>
      <c r="F5" s="17">
        <f>(C5/(C5+D5))*100</f>
        <v>84.795321637426895</v>
      </c>
      <c r="G5" s="17">
        <f>(C5/(C5+E5))*100</f>
        <v>91.772151898734194</v>
      </c>
      <c r="H5" s="17">
        <f>(2*F5*G5)/(F5+G5)</f>
        <v>88.145896656535001</v>
      </c>
      <c r="I5" s="16"/>
      <c r="J5" s="16"/>
    </row>
    <row r="6" spans="1:10">
      <c r="B6" s="16" t="s">
        <v>13</v>
      </c>
      <c r="C6" s="16">
        <v>221</v>
      </c>
      <c r="D6" s="16">
        <v>10</v>
      </c>
      <c r="E6" s="16">
        <v>6</v>
      </c>
      <c r="F6" s="17">
        <f>(C6/(C6+D6))*100</f>
        <v>95.670995670995694</v>
      </c>
      <c r="G6" s="17">
        <f>(C6/(C6+E6))*100</f>
        <v>97.356828193832598</v>
      </c>
      <c r="H6" s="17">
        <f>(2*F6*G6)/(F6+G6)</f>
        <v>96.506550218340607</v>
      </c>
      <c r="I6" s="16"/>
      <c r="J6" s="16"/>
    </row>
    <row r="7" spans="1:10">
      <c r="B7" s="16" t="s">
        <v>14</v>
      </c>
      <c r="C7" s="16">
        <v>79</v>
      </c>
      <c r="D7" s="16">
        <v>12</v>
      </c>
      <c r="E7" s="16">
        <v>19</v>
      </c>
      <c r="F7" s="17">
        <f>(C7/(C7+D7))*100</f>
        <v>86.813186813186803</v>
      </c>
      <c r="G7" s="17">
        <f>(C7/(C7+E7))*100</f>
        <v>80.612244897959201</v>
      </c>
      <c r="H7" s="17">
        <f>(2*F7*G7)/(F7+G7)</f>
        <v>83.597883597883595</v>
      </c>
      <c r="I7" s="16"/>
      <c r="J7" s="16"/>
    </row>
    <row r="8" spans="1:10">
      <c r="A8" s="18" t="s">
        <v>15</v>
      </c>
      <c r="B8" s="18"/>
      <c r="C8" s="19"/>
      <c r="D8" s="19"/>
      <c r="E8" s="19"/>
      <c r="F8" s="20">
        <f>AVERAGE(F4:F7)</f>
        <v>91.726359820926007</v>
      </c>
      <c r="G8" s="20">
        <f>AVERAGE(G4:G7)</f>
        <v>92.238700287366598</v>
      </c>
      <c r="H8" s="20">
        <f>AVERAGE(H4:H7)</f>
        <v>91.917414638098506</v>
      </c>
      <c r="I8" s="19">
        <v>98</v>
      </c>
      <c r="J8" s="24">
        <v>97.7</v>
      </c>
    </row>
    <row r="11" spans="1:10">
      <c r="B11" s="33" t="s">
        <v>16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F11"/>
  <sheetViews>
    <sheetView topLeftCell="J1" workbookViewId="0">
      <selection activeCell="C8" sqref="C8"/>
    </sheetView>
  </sheetViews>
  <sheetFormatPr defaultColWidth="9" defaultRowHeight="14.4"/>
  <cols>
    <col min="2" max="2" width="16.6640625" customWidth="1"/>
    <col min="3" max="5" width="9.5546875" customWidth="1"/>
    <col min="6" max="6" width="10.109375" customWidth="1"/>
  </cols>
  <sheetData>
    <row r="4" spans="2:6">
      <c r="B4" s="34" t="s">
        <v>22</v>
      </c>
      <c r="C4" s="34"/>
      <c r="D4" s="34"/>
      <c r="E4" s="34"/>
      <c r="F4" s="34"/>
    </row>
    <row r="7" spans="2:6" ht="21.75" customHeight="1">
      <c r="B7" s="2" t="s">
        <v>23</v>
      </c>
      <c r="C7" s="2" t="s">
        <v>6</v>
      </c>
      <c r="D7" s="2" t="s">
        <v>7</v>
      </c>
      <c r="E7" s="2" t="s">
        <v>8</v>
      </c>
      <c r="F7" s="3" t="s">
        <v>24</v>
      </c>
    </row>
    <row r="8" spans="2:6">
      <c r="B8" s="27" t="s">
        <v>1</v>
      </c>
      <c r="C8" s="28">
        <v>87.62</v>
      </c>
      <c r="D8" s="28">
        <v>75.44</v>
      </c>
      <c r="E8" s="28">
        <v>79.37</v>
      </c>
      <c r="F8" s="28">
        <v>92.2</v>
      </c>
    </row>
    <row r="9" spans="2:6">
      <c r="B9" s="27" t="s">
        <v>25</v>
      </c>
      <c r="C9" s="28">
        <v>89.35</v>
      </c>
      <c r="D9" s="28">
        <v>77.55</v>
      </c>
      <c r="E9" s="28">
        <v>81.319999999999993</v>
      </c>
      <c r="F9" s="28">
        <v>92.2</v>
      </c>
    </row>
    <row r="10" spans="2:6">
      <c r="B10" s="27" t="s">
        <v>20</v>
      </c>
      <c r="C10" s="28">
        <v>85.92</v>
      </c>
      <c r="D10" s="28">
        <v>87.02</v>
      </c>
      <c r="E10" s="28">
        <v>86.19</v>
      </c>
      <c r="F10" s="28">
        <v>96.6</v>
      </c>
    </row>
    <row r="11" spans="2:6">
      <c r="B11" s="27" t="s">
        <v>26</v>
      </c>
      <c r="C11" s="28">
        <v>91.73</v>
      </c>
      <c r="D11" s="28">
        <v>92.24</v>
      </c>
      <c r="E11" s="28">
        <v>91.92</v>
      </c>
      <c r="F11" s="28">
        <v>98</v>
      </c>
    </row>
  </sheetData>
  <mergeCells count="1">
    <mergeCell ref="B4:F4"/>
  </mergeCells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13" sqref="B13:J13"/>
    </sheetView>
  </sheetViews>
  <sheetFormatPr defaultColWidth="9" defaultRowHeight="14.4"/>
  <cols>
    <col min="1" max="1" width="20.33203125" customWidth="1"/>
    <col min="2" max="2" width="27.3320312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27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27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2396</v>
      </c>
      <c r="D4" s="29">
        <v>10</v>
      </c>
      <c r="E4" s="14">
        <v>18</v>
      </c>
      <c r="F4" s="15">
        <f>(C4/(C4+D4))*100</f>
        <v>99.584372402327503</v>
      </c>
      <c r="G4" s="15">
        <f>(C4/(C4+E4))*100</f>
        <v>99.254349627174804</v>
      </c>
      <c r="H4" s="15">
        <f>(2*F4*G4)/(F4+G4)</f>
        <v>99.419087136929406</v>
      </c>
      <c r="I4" s="14"/>
      <c r="J4" s="14"/>
    </row>
    <row r="5" spans="1:10">
      <c r="B5" s="16" t="s">
        <v>12</v>
      </c>
      <c r="C5" s="16">
        <v>148</v>
      </c>
      <c r="D5" s="16">
        <v>23</v>
      </c>
      <c r="E5" s="16">
        <v>15</v>
      </c>
      <c r="F5" s="17">
        <f>(C5/(C5+D5))*100</f>
        <v>86.549707602339197</v>
      </c>
      <c r="G5" s="17">
        <f>(C5/(C5+E5))*100</f>
        <v>90.797546012269905</v>
      </c>
      <c r="H5" s="17">
        <f>(2*F5*G5)/(F5+G5)</f>
        <v>88.622754491018</v>
      </c>
      <c r="I5" s="16"/>
      <c r="J5" s="16"/>
    </row>
    <row r="6" spans="1:10">
      <c r="B6" s="16" t="s">
        <v>13</v>
      </c>
      <c r="C6" s="16">
        <v>222</v>
      </c>
      <c r="D6" s="16">
        <v>9</v>
      </c>
      <c r="E6" s="16">
        <v>6</v>
      </c>
      <c r="F6" s="17">
        <f>(C6/(C6+D6))*100</f>
        <v>96.103896103896105</v>
      </c>
      <c r="G6" s="17">
        <f>(C6/(C6+E6))*100</f>
        <v>97.368421052631604</v>
      </c>
      <c r="H6" s="17">
        <f>(2*F6*G6)/(F6+G6)</f>
        <v>96.732026143790804</v>
      </c>
      <c r="I6" s="16"/>
      <c r="J6" s="16"/>
    </row>
    <row r="7" spans="1:10">
      <c r="B7" s="16" t="s">
        <v>28</v>
      </c>
      <c r="C7" s="16">
        <v>77</v>
      </c>
      <c r="D7" s="16">
        <v>14</v>
      </c>
      <c r="E7" s="16">
        <v>17</v>
      </c>
      <c r="F7" s="17">
        <f>(C7/(C7+D7))*100</f>
        <v>84.615384615384599</v>
      </c>
      <c r="G7" s="17">
        <f>(C7/(C7+E7))*100</f>
        <v>81.914893617021306</v>
      </c>
      <c r="H7" s="17">
        <f>(2*F7*G7)/(F7+G7)</f>
        <v>83.243243243243199</v>
      </c>
      <c r="I7" s="16"/>
      <c r="J7" s="16"/>
    </row>
    <row r="8" spans="1:10">
      <c r="A8" s="18" t="s">
        <v>29</v>
      </c>
      <c r="B8" s="18"/>
      <c r="C8" s="19"/>
      <c r="D8" s="19"/>
      <c r="E8" s="19"/>
      <c r="F8" s="20">
        <f>AVERAGE(F4:F7)</f>
        <v>91.713340180986805</v>
      </c>
      <c r="G8" s="20">
        <f>AVERAGE(G4:G7)</f>
        <v>92.333802577274398</v>
      </c>
      <c r="H8" s="20">
        <f>AVERAGE(H4:H7)</f>
        <v>92.004277753745399</v>
      </c>
      <c r="I8" s="19">
        <v>98.1</v>
      </c>
      <c r="J8" s="24">
        <v>97.7</v>
      </c>
    </row>
    <row r="11" spans="1:10">
      <c r="B11" s="33" t="s">
        <v>16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A8" sqref="A8"/>
    </sheetView>
  </sheetViews>
  <sheetFormatPr defaultColWidth="9" defaultRowHeight="14.4"/>
  <cols>
    <col min="1" max="1" width="22.88671875" customWidth="1"/>
    <col min="2" max="2" width="27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30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30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2389</v>
      </c>
      <c r="D4" s="29">
        <v>17</v>
      </c>
      <c r="E4" s="14">
        <v>26</v>
      </c>
      <c r="F4" s="15">
        <f>(C4/(C4+D4))*100</f>
        <v>99.293433083956799</v>
      </c>
      <c r="G4" s="15">
        <f>(C4/(C4+E4))*100</f>
        <v>98.923395445134602</v>
      </c>
      <c r="H4" s="15">
        <f>(2*F4*G4)/(F4+G4)</f>
        <v>99.108068865380602</v>
      </c>
      <c r="I4" s="14"/>
      <c r="J4" s="14"/>
    </row>
    <row r="5" spans="1:10">
      <c r="B5" s="16" t="s">
        <v>12</v>
      </c>
      <c r="C5" s="16">
        <v>138</v>
      </c>
      <c r="D5" s="16">
        <v>33</v>
      </c>
      <c r="E5" s="16">
        <v>21</v>
      </c>
      <c r="F5" s="17">
        <f>(C5/(C5+D5))*100</f>
        <v>80.701754385964904</v>
      </c>
      <c r="G5" s="17">
        <f>(C5/(C5+E5))*100</f>
        <v>86.792452830188694</v>
      </c>
      <c r="H5" s="17">
        <f>(2*F5*G5)/(F5+G5)</f>
        <v>83.636363636363598</v>
      </c>
      <c r="I5" s="16"/>
      <c r="J5" s="16"/>
    </row>
    <row r="6" spans="1:10">
      <c r="B6" s="16" t="s">
        <v>13</v>
      </c>
      <c r="C6" s="16">
        <v>219</v>
      </c>
      <c r="D6" s="16">
        <v>12</v>
      </c>
      <c r="E6" s="16">
        <v>13</v>
      </c>
      <c r="F6" s="17">
        <f>(C6/(C6+D6))*100</f>
        <v>94.805194805194802</v>
      </c>
      <c r="G6" s="17">
        <f>(C6/(C6+E6))*100</f>
        <v>94.396551724137893</v>
      </c>
      <c r="H6" s="17">
        <f>(2*F6*G6)/(F6+G6)</f>
        <v>94.600431965442795</v>
      </c>
      <c r="I6" s="16"/>
      <c r="J6" s="16"/>
    </row>
    <row r="7" spans="1:10">
      <c r="B7" s="16" t="s">
        <v>28</v>
      </c>
      <c r="C7" s="16">
        <v>71</v>
      </c>
      <c r="D7" s="16">
        <v>20</v>
      </c>
      <c r="E7" s="16">
        <v>22</v>
      </c>
      <c r="F7" s="17">
        <f>(C7/(C7+D7))*100</f>
        <v>78.021978021978001</v>
      </c>
      <c r="G7" s="17">
        <f>(C7/(C7+E7))*100</f>
        <v>76.344086021505404</v>
      </c>
      <c r="H7" s="17">
        <f>(2*F7*G7)/(F7+G7)</f>
        <v>77.173913043478294</v>
      </c>
      <c r="I7" s="16"/>
      <c r="J7" s="16"/>
    </row>
    <row r="8" spans="1:10">
      <c r="A8" s="18" t="s">
        <v>29</v>
      </c>
      <c r="B8" s="18"/>
      <c r="C8" s="19"/>
      <c r="D8" s="19"/>
      <c r="E8" s="19"/>
      <c r="F8" s="20">
        <f>AVERAGE(F4:F7)</f>
        <v>88.205590074273601</v>
      </c>
      <c r="G8" s="20">
        <f>AVERAGE(G4:G7)</f>
        <v>89.114121505241698</v>
      </c>
      <c r="H8" s="20">
        <f>AVERAGE(H4:H7)</f>
        <v>88.629694377666297</v>
      </c>
      <c r="I8" s="19">
        <v>97.2</v>
      </c>
      <c r="J8" s="24">
        <v>96.8</v>
      </c>
    </row>
    <row r="11" spans="1:10">
      <c r="B11" s="33" t="s">
        <v>16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A8" sqref="A8"/>
    </sheetView>
  </sheetViews>
  <sheetFormatPr defaultColWidth="9" defaultRowHeight="14.4"/>
  <cols>
    <col min="1" max="1" width="23.44140625" customWidth="1"/>
    <col min="2" max="2" width="26.7773437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31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31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2398</v>
      </c>
      <c r="D4" s="29">
        <v>8</v>
      </c>
      <c r="E4" s="14">
        <v>11</v>
      </c>
      <c r="F4" s="15">
        <f>(C4/(C4+D4))*100</f>
        <v>99.667497921861994</v>
      </c>
      <c r="G4" s="15">
        <f>(C4/(C4+E4))*100</f>
        <v>99.543378995433798</v>
      </c>
      <c r="H4" s="15">
        <f>(2*F4*G4)/(F4+G4)</f>
        <v>99.605399792315694</v>
      </c>
      <c r="I4" s="14"/>
      <c r="J4" s="14"/>
    </row>
    <row r="5" spans="1:10">
      <c r="B5" s="16" t="s">
        <v>12</v>
      </c>
      <c r="C5" s="16">
        <v>154</v>
      </c>
      <c r="D5" s="16">
        <v>17</v>
      </c>
      <c r="E5" s="16">
        <v>12</v>
      </c>
      <c r="F5" s="17">
        <f>(C5/(C5+D5))*100</f>
        <v>90.058479532163702</v>
      </c>
      <c r="G5" s="17">
        <f>(C5/(C5+E5))*100</f>
        <v>92.771084337349393</v>
      </c>
      <c r="H5" s="17">
        <f>(2*F5*G5)/(F5+G5)</f>
        <v>91.394658753709194</v>
      </c>
      <c r="I5" s="16"/>
      <c r="J5" s="16"/>
    </row>
    <row r="6" spans="1:10">
      <c r="B6" s="16" t="s">
        <v>13</v>
      </c>
      <c r="C6" s="16">
        <v>222</v>
      </c>
      <c r="D6" s="16">
        <v>9</v>
      </c>
      <c r="E6" s="16">
        <v>4</v>
      </c>
      <c r="F6" s="17">
        <f>(C6/(C6+D6))*100</f>
        <v>96.103896103896105</v>
      </c>
      <c r="G6" s="17">
        <f>(C6/(C6+E6))*100</f>
        <v>98.230088495575203</v>
      </c>
      <c r="H6" s="17">
        <f>(2*F6*G6)/(F6+G6)</f>
        <v>97.155361050328196</v>
      </c>
      <c r="I6" s="16"/>
      <c r="J6" s="16"/>
    </row>
    <row r="7" spans="1:10">
      <c r="B7" s="16" t="s">
        <v>28</v>
      </c>
      <c r="C7" s="16">
        <v>80</v>
      </c>
      <c r="D7" s="16">
        <v>11</v>
      </c>
      <c r="E7" s="16">
        <v>18</v>
      </c>
      <c r="F7" s="17">
        <f>(C7/(C7+D7))*100</f>
        <v>87.912087912087898</v>
      </c>
      <c r="G7" s="17">
        <f>(C7/(C7+E7))*100</f>
        <v>81.632653061224502</v>
      </c>
      <c r="H7" s="17">
        <f>(2*F7*G7)/(F7+G7)</f>
        <v>84.656084656084701</v>
      </c>
      <c r="I7" s="16"/>
      <c r="J7" s="16"/>
    </row>
    <row r="8" spans="1:10">
      <c r="A8" s="18" t="s">
        <v>29</v>
      </c>
      <c r="B8" s="18"/>
      <c r="C8" s="19"/>
      <c r="D8" s="19"/>
      <c r="E8" s="19"/>
      <c r="F8" s="20">
        <f>AVERAGE(F4:F7)</f>
        <v>93.435490367502396</v>
      </c>
      <c r="G8" s="20">
        <f>AVERAGE(G4:G7)</f>
        <v>93.044301222395703</v>
      </c>
      <c r="H8" s="20">
        <f>AVERAGE(H4:H7)</f>
        <v>93.2028760631094</v>
      </c>
      <c r="I8" s="19">
        <v>98.4</v>
      </c>
      <c r="J8" s="24">
        <v>98</v>
      </c>
    </row>
    <row r="11" spans="1:10">
      <c r="B11" s="33" t="s">
        <v>16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99" zoomScaleNormal="99" workbookViewId="0">
      <selection activeCell="B13" sqref="B13:J13"/>
    </sheetView>
  </sheetViews>
  <sheetFormatPr defaultColWidth="9" defaultRowHeight="14.4"/>
  <cols>
    <col min="1" max="1" width="25.109375" customWidth="1"/>
    <col min="2" max="2" width="27.6640625" customWidth="1"/>
    <col min="3" max="4" width="5.6640625" customWidth="1"/>
    <col min="5" max="5" width="5.5546875" customWidth="1"/>
    <col min="9" max="9" width="11.6640625" customWidth="1"/>
  </cols>
  <sheetData>
    <row r="1" spans="1:10">
      <c r="A1" s="30" t="s">
        <v>32</v>
      </c>
      <c r="B1" s="31"/>
      <c r="C1" s="31"/>
      <c r="D1" s="31"/>
      <c r="E1" s="31"/>
      <c r="F1" s="31"/>
      <c r="G1" s="31"/>
      <c r="H1" s="31"/>
      <c r="I1" s="31"/>
      <c r="J1" s="32"/>
    </row>
    <row r="3" spans="1:10" ht="28.8">
      <c r="A3" s="11" t="s">
        <v>32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22" t="s">
        <v>9</v>
      </c>
      <c r="J3" s="23" t="s">
        <v>10</v>
      </c>
    </row>
    <row r="4" spans="1:10">
      <c r="B4" s="14" t="s">
        <v>11</v>
      </c>
      <c r="C4" s="14">
        <v>2388</v>
      </c>
      <c r="D4" s="29">
        <v>18</v>
      </c>
      <c r="E4" s="14">
        <v>34</v>
      </c>
      <c r="F4" s="15">
        <f>(C4/(C4+D4))*100</f>
        <v>99.251870324189497</v>
      </c>
      <c r="G4" s="15">
        <f>(C4/(C4+E4))*100</f>
        <v>98.596201486374895</v>
      </c>
      <c r="H4" s="15">
        <f>(2*F4*G4)/(F4+G4)</f>
        <v>98.922949461474701</v>
      </c>
      <c r="I4" s="14"/>
      <c r="J4" s="14"/>
    </row>
    <row r="5" spans="1:10">
      <c r="B5" s="16" t="s">
        <v>12</v>
      </c>
      <c r="C5" s="16">
        <v>135</v>
      </c>
      <c r="D5" s="16">
        <v>36</v>
      </c>
      <c r="E5" s="16">
        <v>24</v>
      </c>
      <c r="F5" s="17">
        <f>(C5/(C5+D5))*100</f>
        <v>78.947368421052602</v>
      </c>
      <c r="G5" s="17">
        <f>(C5/(C5+E5))*100</f>
        <v>84.905660377358501</v>
      </c>
      <c r="H5" s="17">
        <f>(2*F5*G5)/(F5+G5)</f>
        <v>81.818181818181799</v>
      </c>
      <c r="I5" s="16"/>
      <c r="J5" s="16"/>
    </row>
    <row r="6" spans="1:10">
      <c r="B6" s="16" t="s">
        <v>13</v>
      </c>
      <c r="C6" s="16">
        <v>217</v>
      </c>
      <c r="D6" s="16">
        <v>14</v>
      </c>
      <c r="E6" s="16">
        <v>17</v>
      </c>
      <c r="F6" s="17">
        <f>(C6/(C6+D6))*100</f>
        <v>93.939393939393895</v>
      </c>
      <c r="G6" s="17">
        <f>(C6/(C6+E6))*100</f>
        <v>92.735042735042697</v>
      </c>
      <c r="H6" s="17">
        <f>(2*F6*G6)/(F6+G6)</f>
        <v>93.3333333333333</v>
      </c>
      <c r="I6" s="16"/>
      <c r="J6" s="16"/>
    </row>
    <row r="7" spans="1:10">
      <c r="B7" s="16" t="s">
        <v>28</v>
      </c>
      <c r="C7" s="16">
        <v>63</v>
      </c>
      <c r="D7" s="16">
        <v>28</v>
      </c>
      <c r="E7" s="16">
        <v>20</v>
      </c>
      <c r="F7" s="17">
        <f>(C7/(C7+D7))*100</f>
        <v>69.230769230769198</v>
      </c>
      <c r="G7" s="17">
        <f>(C7/(C7+E7))*100</f>
        <v>75.903614457831296</v>
      </c>
      <c r="H7" s="17">
        <f>(2*F7*G7)/(F7+G7)</f>
        <v>72.413793103448299</v>
      </c>
      <c r="I7" s="16"/>
      <c r="J7" s="16"/>
    </row>
    <row r="8" spans="1:10">
      <c r="A8" s="18" t="s">
        <v>29</v>
      </c>
      <c r="B8" s="18"/>
      <c r="C8" s="19"/>
      <c r="D8" s="19"/>
      <c r="E8" s="19"/>
      <c r="F8" s="20">
        <f>AVERAGE(F4:F7)</f>
        <v>85.342350478851301</v>
      </c>
      <c r="G8" s="20">
        <f>AVERAGE(G4:G7)</f>
        <v>88.035129764151904</v>
      </c>
      <c r="H8" s="20">
        <f>AVERAGE(H4:H7)</f>
        <v>86.6220644291095</v>
      </c>
      <c r="I8" s="19">
        <v>96.7</v>
      </c>
      <c r="J8" s="24">
        <v>96.4</v>
      </c>
    </row>
    <row r="11" spans="1:10">
      <c r="B11" s="33" t="s">
        <v>16</v>
      </c>
      <c r="C11" s="33"/>
      <c r="D11" s="33"/>
      <c r="E11" s="33"/>
      <c r="F11" s="33"/>
      <c r="G11" s="33"/>
      <c r="H11" s="33"/>
      <c r="I11" s="33"/>
      <c r="J11" s="33"/>
    </row>
    <row r="12" spans="1:10">
      <c r="B12" s="33" t="s">
        <v>17</v>
      </c>
      <c r="C12" s="33"/>
      <c r="D12" s="33"/>
      <c r="E12" s="33"/>
      <c r="F12" s="33"/>
      <c r="G12" s="33"/>
      <c r="H12" s="33"/>
      <c r="I12" s="33"/>
      <c r="J12" s="33"/>
    </row>
    <row r="13" spans="1:10">
      <c r="B13" s="33" t="s">
        <v>18</v>
      </c>
      <c r="C13" s="33"/>
      <c r="D13" s="33"/>
      <c r="E13" s="33"/>
      <c r="F13" s="33"/>
      <c r="G13" s="33"/>
      <c r="H13" s="33"/>
      <c r="I13" s="33"/>
      <c r="J13" s="33"/>
    </row>
  </sheetData>
  <mergeCells count="4">
    <mergeCell ref="A1:J1"/>
    <mergeCell ref="B11:J11"/>
    <mergeCell ref="B12:J12"/>
    <mergeCell ref="B13:J1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Logistic Regression</vt:lpstr>
      <vt:lpstr>Naive Bayes</vt:lpstr>
      <vt:lpstr>SVM</vt:lpstr>
      <vt:lpstr>Optimized NN</vt:lpstr>
      <vt:lpstr>ML Comp</vt:lpstr>
      <vt:lpstr>Optimized NN-MRMR</vt:lpstr>
      <vt:lpstr>Optimized NN-Chi2 </vt:lpstr>
      <vt:lpstr>Optimized NN-ANOVA</vt:lpstr>
      <vt:lpstr>Optimized NN-Krushkals</vt:lpstr>
      <vt:lpstr>Comp of FEs</vt:lpstr>
      <vt:lpstr>Ranking by FEs </vt:lpstr>
      <vt:lpstr>Optimized NN-ANOVA 35 featu</vt:lpstr>
      <vt:lpstr>Optimized NN-ANOVA 32 featu</vt:lpstr>
      <vt:lpstr>Optimized NN-ANOVA 29 features</vt:lpstr>
      <vt:lpstr>Optimized NN-ANOVA 26 featu</vt:lpstr>
      <vt:lpstr>Optimized NN-ANOVA 23 featu</vt:lpstr>
      <vt:lpstr>Optimized NN-ANOVA 20 featu</vt:lpstr>
      <vt:lpstr>Optimized NN-ANOVA 17 featu</vt:lpstr>
      <vt:lpstr>Optimized NN-ANOVA 14 featu</vt:lpstr>
      <vt:lpstr>Optimized NN-ANOVA 11 featu</vt:lpstr>
      <vt:lpstr>Rank Comparision(15)</vt:lpstr>
      <vt:lpstr>Comp No of FES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V V R Maheswara Rao</dc:creator>
  <cp:lastModifiedBy>Suryaja Manchem</cp:lastModifiedBy>
  <cp:lastPrinted>2023-11-20T08:00:00Z</cp:lastPrinted>
  <dcterms:created xsi:type="dcterms:W3CDTF">2015-06-05T18:17:00Z</dcterms:created>
  <dcterms:modified xsi:type="dcterms:W3CDTF">2025-05-25T10:11:43Z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EF83E87045B0414F976D85CC98C26A91_13</vt:lpwstr>
  </property>
  <property fmtid="{D5CDD505-2E9C-101B-9397-08002B2CF9AE}" pid="3" name="KSOProductBuildVer">
    <vt:lpwstr>2057-12.2.0.18639</vt:lpwstr>
  </property>
</Properties>
</file>