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ndar\jupyter\Packt\Learning Material\Decision System for Credit Underwriting\KS\"/>
    </mc:Choice>
  </mc:AlternateContent>
  <xr:revisionPtr revIDLastSave="0" documentId="13_ncr:1_{9DC6EAD8-F807-4F7B-8516-744728DE1795}" xr6:coauthVersionLast="47" xr6:coauthVersionMax="47" xr10:uidLastSave="{00000000-0000-0000-0000-000000000000}"/>
  <bookViews>
    <workbookView xWindow="-108" yWindow="-108" windowWidth="23256" windowHeight="12576" xr2:uid="{E7127AE6-6C00-4D82-A8F2-0CDF952759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14" i="1" l="1"/>
  <c r="R114" i="1"/>
  <c r="F114" i="1"/>
  <c r="E114" i="1"/>
  <c r="Q113" i="1"/>
  <c r="G113" i="1"/>
  <c r="Q112" i="1"/>
  <c r="G112" i="1"/>
  <c r="Q111" i="1"/>
  <c r="G111" i="1"/>
  <c r="Q110" i="1"/>
  <c r="G110" i="1"/>
  <c r="Q109" i="1"/>
  <c r="G109" i="1"/>
  <c r="Q108" i="1"/>
  <c r="G108" i="1"/>
  <c r="Q107" i="1"/>
  <c r="G107" i="1"/>
  <c r="Q106" i="1"/>
  <c r="G106" i="1"/>
  <c r="U105" i="1"/>
  <c r="U106" i="1" s="1"/>
  <c r="T105" i="1"/>
  <c r="T106" i="1" s="1"/>
  <c r="Q105" i="1"/>
  <c r="Q114" i="1" s="1"/>
  <c r="G105" i="1"/>
  <c r="U104" i="1"/>
  <c r="T104" i="1"/>
  <c r="V104" i="1" s="1"/>
  <c r="Q104" i="1"/>
  <c r="H104" i="1"/>
  <c r="H105" i="1" s="1"/>
  <c r="H106" i="1" s="1"/>
  <c r="G104" i="1"/>
  <c r="T85" i="1"/>
  <c r="T86" i="1" s="1"/>
  <c r="T87" i="1" s="1"/>
  <c r="T88" i="1" s="1"/>
  <c r="T89" i="1" s="1"/>
  <c r="T90" i="1" s="1"/>
  <c r="T91" i="1" s="1"/>
  <c r="T92" i="1" s="1"/>
  <c r="T93" i="1" s="1"/>
  <c r="T94" i="1" s="1"/>
  <c r="G27" i="1"/>
  <c r="I27" i="1" s="1"/>
  <c r="H27" i="1"/>
  <c r="G36" i="1"/>
  <c r="U7" i="1"/>
  <c r="U8" i="1" s="1"/>
  <c r="U9" i="1" s="1"/>
  <c r="U10" i="1" s="1"/>
  <c r="U11" i="1" s="1"/>
  <c r="U12" i="1" s="1"/>
  <c r="U13" i="1" s="1"/>
  <c r="U14" i="1" s="1"/>
  <c r="U15" i="1" s="1"/>
  <c r="U16" i="1" s="1"/>
  <c r="T7" i="1"/>
  <c r="T8" i="1" s="1"/>
  <c r="T9" i="1" s="1"/>
  <c r="T10" i="1" s="1"/>
  <c r="T11" i="1" s="1"/>
  <c r="T12" i="1" s="1"/>
  <c r="T13" i="1" s="1"/>
  <c r="T14" i="1" s="1"/>
  <c r="T15" i="1" s="1"/>
  <c r="T16" i="1" s="1"/>
  <c r="H7" i="1"/>
  <c r="H8" i="1" s="1"/>
  <c r="H9" i="1" s="1"/>
  <c r="H10" i="1" s="1"/>
  <c r="H11" i="1" s="1"/>
  <c r="H12" i="1" s="1"/>
  <c r="H13" i="1" s="1"/>
  <c r="H14" i="1" s="1"/>
  <c r="H15" i="1" s="1"/>
  <c r="H16" i="1" s="1"/>
  <c r="G7" i="1"/>
  <c r="I7" i="1" s="1"/>
  <c r="S17" i="1"/>
  <c r="W104" i="1" s="1"/>
  <c r="R17" i="1"/>
  <c r="F17" i="1"/>
  <c r="E17" i="1"/>
  <c r="Q16" i="1"/>
  <c r="G16" i="1"/>
  <c r="Q15" i="1"/>
  <c r="G15" i="1"/>
  <c r="Q14" i="1"/>
  <c r="G14" i="1"/>
  <c r="Q13" i="1"/>
  <c r="G13" i="1"/>
  <c r="Q12" i="1"/>
  <c r="G12" i="1"/>
  <c r="Q11" i="1"/>
  <c r="G11" i="1"/>
  <c r="Q10" i="1"/>
  <c r="G10" i="1"/>
  <c r="Q9" i="1"/>
  <c r="G9" i="1"/>
  <c r="Q8" i="1"/>
  <c r="G8" i="1"/>
  <c r="Q7" i="1"/>
  <c r="S95" i="1"/>
  <c r="R95" i="1"/>
  <c r="F95" i="1"/>
  <c r="E95" i="1"/>
  <c r="Q94" i="1"/>
  <c r="G94" i="1"/>
  <c r="Q93" i="1"/>
  <c r="G93" i="1"/>
  <c r="Q92" i="1"/>
  <c r="G92" i="1"/>
  <c r="Q91" i="1"/>
  <c r="G91" i="1"/>
  <c r="Q90" i="1"/>
  <c r="G90" i="1"/>
  <c r="Q89" i="1"/>
  <c r="G89" i="1"/>
  <c r="Q88" i="1"/>
  <c r="G88" i="1"/>
  <c r="Q87" i="1"/>
  <c r="G87" i="1"/>
  <c r="Q86" i="1"/>
  <c r="G86" i="1"/>
  <c r="U85" i="1"/>
  <c r="Q85" i="1"/>
  <c r="H85" i="1"/>
  <c r="H86" i="1" s="1"/>
  <c r="G85" i="1"/>
  <c r="I85" i="1" s="1"/>
  <c r="S76" i="1"/>
  <c r="R76" i="1"/>
  <c r="F76" i="1"/>
  <c r="E76" i="1"/>
  <c r="Q75" i="1"/>
  <c r="G75" i="1"/>
  <c r="Q74" i="1"/>
  <c r="G74" i="1"/>
  <c r="Q73" i="1"/>
  <c r="G73" i="1"/>
  <c r="Q72" i="1"/>
  <c r="G72" i="1"/>
  <c r="Q71" i="1"/>
  <c r="G71" i="1"/>
  <c r="Q70" i="1"/>
  <c r="G70" i="1"/>
  <c r="Q69" i="1"/>
  <c r="G69" i="1"/>
  <c r="Q68" i="1"/>
  <c r="G68" i="1"/>
  <c r="Q67" i="1"/>
  <c r="G67" i="1"/>
  <c r="U66" i="1"/>
  <c r="U67" i="1" s="1"/>
  <c r="T66" i="1"/>
  <c r="T67" i="1" s="1"/>
  <c r="Q66" i="1"/>
  <c r="H66" i="1"/>
  <c r="H67" i="1" s="1"/>
  <c r="G66" i="1"/>
  <c r="S57" i="1"/>
  <c r="R57" i="1"/>
  <c r="F57" i="1"/>
  <c r="E57" i="1"/>
  <c r="Q56" i="1"/>
  <c r="G56" i="1"/>
  <c r="Q55" i="1"/>
  <c r="G55" i="1"/>
  <c r="Q54" i="1"/>
  <c r="G54" i="1"/>
  <c r="Q53" i="1"/>
  <c r="G53" i="1"/>
  <c r="Q52" i="1"/>
  <c r="G52" i="1"/>
  <c r="Q51" i="1"/>
  <c r="G51" i="1"/>
  <c r="Q50" i="1"/>
  <c r="G50" i="1"/>
  <c r="Q49" i="1"/>
  <c r="G49" i="1"/>
  <c r="Q48" i="1"/>
  <c r="G48" i="1"/>
  <c r="U47" i="1"/>
  <c r="U48" i="1" s="1"/>
  <c r="T47" i="1"/>
  <c r="T48" i="1" s="1"/>
  <c r="Q47" i="1"/>
  <c r="H47" i="1"/>
  <c r="H48" i="1" s="1"/>
  <c r="G47" i="1"/>
  <c r="S37" i="1"/>
  <c r="R37" i="1"/>
  <c r="F37" i="1"/>
  <c r="E37" i="1"/>
  <c r="Q36" i="1"/>
  <c r="Q35" i="1"/>
  <c r="G35" i="1"/>
  <c r="Q34" i="1"/>
  <c r="G34" i="1"/>
  <c r="Q33" i="1"/>
  <c r="G33" i="1"/>
  <c r="Q32" i="1"/>
  <c r="G32" i="1"/>
  <c r="Q31" i="1"/>
  <c r="G31" i="1"/>
  <c r="Q30" i="1"/>
  <c r="G30" i="1"/>
  <c r="Q29" i="1"/>
  <c r="G29" i="1"/>
  <c r="Q28" i="1"/>
  <c r="G28" i="1"/>
  <c r="U27" i="1"/>
  <c r="U28" i="1" s="1"/>
  <c r="U29" i="1" s="1"/>
  <c r="T27" i="1"/>
  <c r="Q27" i="1"/>
  <c r="H28" i="1"/>
  <c r="H29" i="1" s="1"/>
  <c r="G114" i="1" l="1"/>
  <c r="I104" i="1"/>
  <c r="I105" i="1" s="1"/>
  <c r="J104" i="1"/>
  <c r="X104" i="1"/>
  <c r="V106" i="1"/>
  <c r="T107" i="1"/>
  <c r="U107" i="1"/>
  <c r="W106" i="1"/>
  <c r="J106" i="1"/>
  <c r="H107" i="1"/>
  <c r="W105" i="1"/>
  <c r="V105" i="1"/>
  <c r="J105" i="1"/>
  <c r="J27" i="1"/>
  <c r="J7" i="1"/>
  <c r="I8" i="1"/>
  <c r="I9" i="1" s="1"/>
  <c r="I10" i="1" s="1"/>
  <c r="I11" i="1" s="1"/>
  <c r="I12" i="1" s="1"/>
  <c r="I13" i="1" s="1"/>
  <c r="I14" i="1" s="1"/>
  <c r="I15" i="1" s="1"/>
  <c r="I16" i="1" s="1"/>
  <c r="G17" i="1"/>
  <c r="Q17" i="1"/>
  <c r="V8" i="1"/>
  <c r="W8" i="1"/>
  <c r="J8" i="1"/>
  <c r="V7" i="1"/>
  <c r="W7" i="1"/>
  <c r="V86" i="1"/>
  <c r="J48" i="1"/>
  <c r="G76" i="1"/>
  <c r="J47" i="1"/>
  <c r="V85" i="1"/>
  <c r="U86" i="1"/>
  <c r="Q95" i="1"/>
  <c r="J85" i="1"/>
  <c r="G95" i="1"/>
  <c r="H87" i="1"/>
  <c r="J86" i="1"/>
  <c r="I86" i="1"/>
  <c r="Q76" i="1"/>
  <c r="V67" i="1"/>
  <c r="T68" i="1"/>
  <c r="U68" i="1"/>
  <c r="H68" i="1"/>
  <c r="J67" i="1"/>
  <c r="I66" i="1"/>
  <c r="V66" i="1"/>
  <c r="J66" i="1"/>
  <c r="Q57" i="1"/>
  <c r="G57" i="1"/>
  <c r="U49" i="1"/>
  <c r="T49" i="1"/>
  <c r="V48" i="1"/>
  <c r="I47" i="1"/>
  <c r="V47" i="1"/>
  <c r="H49" i="1"/>
  <c r="Q37" i="1"/>
  <c r="W28" i="1"/>
  <c r="G37" i="1"/>
  <c r="H30" i="1"/>
  <c r="J29" i="1"/>
  <c r="T28" i="1"/>
  <c r="V27" i="1"/>
  <c r="U30" i="1"/>
  <c r="J28" i="1"/>
  <c r="K104" i="1" l="1"/>
  <c r="L104" i="1" s="1"/>
  <c r="U108" i="1"/>
  <c r="W107" i="1"/>
  <c r="H108" i="1"/>
  <c r="J107" i="1"/>
  <c r="T108" i="1"/>
  <c r="V107" i="1"/>
  <c r="X107" i="1" s="1"/>
  <c r="I106" i="1"/>
  <c r="K105" i="1"/>
  <c r="L105" i="1" s="1"/>
  <c r="X105" i="1"/>
  <c r="X106" i="1"/>
  <c r="K85" i="1"/>
  <c r="L85" i="1" s="1"/>
  <c r="K27" i="1"/>
  <c r="L27" i="1" s="1"/>
  <c r="K7" i="1"/>
  <c r="L7" i="1" s="1"/>
  <c r="X7" i="1"/>
  <c r="J9" i="1"/>
  <c r="W9" i="1"/>
  <c r="V9" i="1"/>
  <c r="X8" i="1"/>
  <c r="W85" i="1"/>
  <c r="X85" i="1" s="1"/>
  <c r="W66" i="1"/>
  <c r="X66" i="1" s="1"/>
  <c r="W27" i="1"/>
  <c r="X27" i="1" s="1"/>
  <c r="W29" i="1"/>
  <c r="W48" i="1"/>
  <c r="X48" i="1" s="1"/>
  <c r="W67" i="1"/>
  <c r="X67" i="1" s="1"/>
  <c r="W47" i="1"/>
  <c r="X47" i="1" s="1"/>
  <c r="U87" i="1"/>
  <c r="W86" i="1"/>
  <c r="X86" i="1" s="1"/>
  <c r="V87" i="1"/>
  <c r="K86" i="1"/>
  <c r="L86" i="1" s="1"/>
  <c r="I87" i="1"/>
  <c r="H88" i="1"/>
  <c r="J87" i="1"/>
  <c r="I67" i="1"/>
  <c r="K66" i="1"/>
  <c r="L66" i="1" s="1"/>
  <c r="H69" i="1"/>
  <c r="J68" i="1"/>
  <c r="U69" i="1"/>
  <c r="W68" i="1"/>
  <c r="T69" i="1"/>
  <c r="V68" i="1"/>
  <c r="K47" i="1"/>
  <c r="L47" i="1" s="1"/>
  <c r="I48" i="1"/>
  <c r="T50" i="1"/>
  <c r="V49" i="1"/>
  <c r="J49" i="1"/>
  <c r="H50" i="1"/>
  <c r="U50" i="1"/>
  <c r="W49" i="1"/>
  <c r="I28" i="1"/>
  <c r="U31" i="1"/>
  <c r="W30" i="1"/>
  <c r="V28" i="1"/>
  <c r="X28" i="1" s="1"/>
  <c r="T29" i="1"/>
  <c r="H31" i="1"/>
  <c r="J30" i="1"/>
  <c r="H109" i="1" l="1"/>
  <c r="J108" i="1"/>
  <c r="V108" i="1"/>
  <c r="T109" i="1"/>
  <c r="U109" i="1"/>
  <c r="W108" i="1"/>
  <c r="I107" i="1"/>
  <c r="K106" i="1"/>
  <c r="L106" i="1" s="1"/>
  <c r="K8" i="1"/>
  <c r="L8" i="1" s="1"/>
  <c r="W10" i="1"/>
  <c r="X9" i="1"/>
  <c r="J10" i="1"/>
  <c r="V10" i="1"/>
  <c r="U88" i="1"/>
  <c r="W87" i="1"/>
  <c r="X87" i="1" s="1"/>
  <c r="H89" i="1"/>
  <c r="J88" i="1"/>
  <c r="K87" i="1"/>
  <c r="L87" i="1" s="1"/>
  <c r="I88" i="1"/>
  <c r="V88" i="1"/>
  <c r="J69" i="1"/>
  <c r="H70" i="1"/>
  <c r="X68" i="1"/>
  <c r="U70" i="1"/>
  <c r="W69" i="1"/>
  <c r="V69" i="1"/>
  <c r="T70" i="1"/>
  <c r="I68" i="1"/>
  <c r="K67" i="1"/>
  <c r="L67" i="1" s="1"/>
  <c r="X49" i="1"/>
  <c r="U51" i="1"/>
  <c r="W50" i="1"/>
  <c r="H51" i="1"/>
  <c r="J50" i="1"/>
  <c r="V50" i="1"/>
  <c r="T51" i="1"/>
  <c r="I49" i="1"/>
  <c r="K48" i="1"/>
  <c r="L48" i="1" s="1"/>
  <c r="T30" i="1"/>
  <c r="V29" i="1"/>
  <c r="X29" i="1" s="1"/>
  <c r="U32" i="1"/>
  <c r="W31" i="1"/>
  <c r="H32" i="1"/>
  <c r="J31" i="1"/>
  <c r="I29" i="1"/>
  <c r="K28" i="1"/>
  <c r="L28" i="1" s="1"/>
  <c r="T110" i="1" l="1"/>
  <c r="V109" i="1"/>
  <c r="X108" i="1"/>
  <c r="I108" i="1"/>
  <c r="K107" i="1"/>
  <c r="L107" i="1" s="1"/>
  <c r="U110" i="1"/>
  <c r="W109" i="1"/>
  <c r="H110" i="1"/>
  <c r="J109" i="1"/>
  <c r="X69" i="1"/>
  <c r="W11" i="1"/>
  <c r="J11" i="1"/>
  <c r="V11" i="1"/>
  <c r="X50" i="1"/>
  <c r="X10" i="1"/>
  <c r="K9" i="1"/>
  <c r="L9" i="1" s="1"/>
  <c r="U89" i="1"/>
  <c r="W88" i="1"/>
  <c r="X88" i="1" s="1"/>
  <c r="K88" i="1"/>
  <c r="L88" i="1" s="1"/>
  <c r="I89" i="1"/>
  <c r="V89" i="1"/>
  <c r="H90" i="1"/>
  <c r="J89" i="1"/>
  <c r="U71" i="1"/>
  <c r="W70" i="1"/>
  <c r="H71" i="1"/>
  <c r="J70" i="1"/>
  <c r="T71" i="1"/>
  <c r="V70" i="1"/>
  <c r="K68" i="1"/>
  <c r="L68" i="1" s="1"/>
  <c r="I69" i="1"/>
  <c r="T52" i="1"/>
  <c r="V51" i="1"/>
  <c r="J51" i="1"/>
  <c r="H52" i="1"/>
  <c r="U52" i="1"/>
  <c r="W51" i="1"/>
  <c r="K49" i="1"/>
  <c r="L49" i="1" s="1"/>
  <c r="I50" i="1"/>
  <c r="K29" i="1"/>
  <c r="L29" i="1" s="1"/>
  <c r="I30" i="1"/>
  <c r="H33" i="1"/>
  <c r="J32" i="1"/>
  <c r="U33" i="1"/>
  <c r="W32" i="1"/>
  <c r="V30" i="1"/>
  <c r="X30" i="1" s="1"/>
  <c r="T31" i="1"/>
  <c r="U111" i="1" l="1"/>
  <c r="W110" i="1"/>
  <c r="K108" i="1"/>
  <c r="L108" i="1" s="1"/>
  <c r="I109" i="1"/>
  <c r="X109" i="1"/>
  <c r="H111" i="1"/>
  <c r="J110" i="1"/>
  <c r="V110" i="1"/>
  <c r="T111" i="1"/>
  <c r="X11" i="1"/>
  <c r="K10" i="1"/>
  <c r="L10" i="1" s="1"/>
  <c r="V12" i="1"/>
  <c r="X70" i="1"/>
  <c r="J12" i="1"/>
  <c r="W12" i="1"/>
  <c r="U90" i="1"/>
  <c r="W89" i="1"/>
  <c r="X89" i="1" s="1"/>
  <c r="H91" i="1"/>
  <c r="J90" i="1"/>
  <c r="V90" i="1"/>
  <c r="K89" i="1"/>
  <c r="L89" i="1" s="1"/>
  <c r="I90" i="1"/>
  <c r="V71" i="1"/>
  <c r="T72" i="1"/>
  <c r="J71" i="1"/>
  <c r="H72" i="1"/>
  <c r="I70" i="1"/>
  <c r="K69" i="1"/>
  <c r="L69" i="1" s="1"/>
  <c r="U72" i="1"/>
  <c r="W71" i="1"/>
  <c r="W52" i="1"/>
  <c r="U53" i="1"/>
  <c r="H53" i="1"/>
  <c r="J52" i="1"/>
  <c r="X51" i="1"/>
  <c r="I51" i="1"/>
  <c r="K50" i="1"/>
  <c r="L50" i="1" s="1"/>
  <c r="T53" i="1"/>
  <c r="V52" i="1"/>
  <c r="U34" i="1"/>
  <c r="W33" i="1"/>
  <c r="H34" i="1"/>
  <c r="J33" i="1"/>
  <c r="I31" i="1"/>
  <c r="K30" i="1"/>
  <c r="L30" i="1" s="1"/>
  <c r="T32" i="1"/>
  <c r="V31" i="1"/>
  <c r="X31" i="1" s="1"/>
  <c r="I110" i="1" l="1"/>
  <c r="K109" i="1"/>
  <c r="L109" i="1" s="1"/>
  <c r="H112" i="1"/>
  <c r="J111" i="1"/>
  <c r="V111" i="1"/>
  <c r="T112" i="1"/>
  <c r="X110" i="1"/>
  <c r="U112" i="1"/>
  <c r="W111" i="1"/>
  <c r="X12" i="1"/>
  <c r="J13" i="1"/>
  <c r="V13" i="1"/>
  <c r="K11" i="1"/>
  <c r="L11" i="1" s="1"/>
  <c r="W13" i="1"/>
  <c r="W90" i="1"/>
  <c r="X90" i="1" s="1"/>
  <c r="U91" i="1"/>
  <c r="K90" i="1"/>
  <c r="L90" i="1" s="1"/>
  <c r="I91" i="1"/>
  <c r="V91" i="1"/>
  <c r="H92" i="1"/>
  <c r="J91" i="1"/>
  <c r="H73" i="1"/>
  <c r="J72" i="1"/>
  <c r="T73" i="1"/>
  <c r="V72" i="1"/>
  <c r="U73" i="1"/>
  <c r="W72" i="1"/>
  <c r="K70" i="1"/>
  <c r="L70" i="1" s="1"/>
  <c r="I71" i="1"/>
  <c r="X71" i="1"/>
  <c r="T54" i="1"/>
  <c r="V53" i="1"/>
  <c r="K51" i="1"/>
  <c r="L51" i="1" s="1"/>
  <c r="I52" i="1"/>
  <c r="J53" i="1"/>
  <c r="H54" i="1"/>
  <c r="X52" i="1"/>
  <c r="U54" i="1"/>
  <c r="W53" i="1"/>
  <c r="V32" i="1"/>
  <c r="X32" i="1" s="1"/>
  <c r="T33" i="1"/>
  <c r="K31" i="1"/>
  <c r="L31" i="1" s="1"/>
  <c r="I32" i="1"/>
  <c r="H35" i="1"/>
  <c r="H36" i="1" s="1"/>
  <c r="J34" i="1"/>
  <c r="U35" i="1"/>
  <c r="W34" i="1"/>
  <c r="X111" i="1" l="1"/>
  <c r="V112" i="1"/>
  <c r="T113" i="1"/>
  <c r="V113" i="1" s="1"/>
  <c r="J112" i="1"/>
  <c r="H113" i="1"/>
  <c r="J113" i="1" s="1"/>
  <c r="K110" i="1"/>
  <c r="L110" i="1" s="1"/>
  <c r="I111" i="1"/>
  <c r="W112" i="1"/>
  <c r="U113" i="1"/>
  <c r="W113" i="1" s="1"/>
  <c r="K12" i="1"/>
  <c r="L12" i="1" s="1"/>
  <c r="W14" i="1"/>
  <c r="X13" i="1"/>
  <c r="V14" i="1"/>
  <c r="X14" i="1" s="1"/>
  <c r="J14" i="1"/>
  <c r="W91" i="1"/>
  <c r="X91" i="1" s="1"/>
  <c r="U92" i="1"/>
  <c r="H93" i="1"/>
  <c r="J92" i="1"/>
  <c r="V92" i="1"/>
  <c r="K91" i="1"/>
  <c r="L91" i="1" s="1"/>
  <c r="I92" i="1"/>
  <c r="I72" i="1"/>
  <c r="K71" i="1"/>
  <c r="L71" i="1" s="1"/>
  <c r="W73" i="1"/>
  <c r="U74" i="1"/>
  <c r="X72" i="1"/>
  <c r="V73" i="1"/>
  <c r="T74" i="1"/>
  <c r="H74" i="1"/>
  <c r="J73" i="1"/>
  <c r="J54" i="1"/>
  <c r="H55" i="1"/>
  <c r="I53" i="1"/>
  <c r="K52" i="1"/>
  <c r="L52" i="1" s="1"/>
  <c r="X53" i="1"/>
  <c r="U55" i="1"/>
  <c r="W54" i="1"/>
  <c r="V54" i="1"/>
  <c r="T55" i="1"/>
  <c r="U36" i="1"/>
  <c r="W36" i="1" s="1"/>
  <c r="W35" i="1"/>
  <c r="J36" i="1"/>
  <c r="J35" i="1"/>
  <c r="I33" i="1"/>
  <c r="K32" i="1"/>
  <c r="L32" i="1" s="1"/>
  <c r="T34" i="1"/>
  <c r="V33" i="1"/>
  <c r="X33" i="1" s="1"/>
  <c r="X113" i="1" l="1"/>
  <c r="I112" i="1"/>
  <c r="K111" i="1"/>
  <c r="L111" i="1" s="1"/>
  <c r="X112" i="1"/>
  <c r="X73" i="1"/>
  <c r="V16" i="1"/>
  <c r="V15" i="1"/>
  <c r="W16" i="1"/>
  <c r="W15" i="1"/>
  <c r="J16" i="1"/>
  <c r="J15" i="1"/>
  <c r="K13" i="1"/>
  <c r="L13" i="1" s="1"/>
  <c r="U93" i="1"/>
  <c r="W92" i="1"/>
  <c r="X92" i="1"/>
  <c r="K92" i="1"/>
  <c r="L92" i="1" s="1"/>
  <c r="I93" i="1"/>
  <c r="V94" i="1"/>
  <c r="V93" i="1"/>
  <c r="H94" i="1"/>
  <c r="J94" i="1" s="1"/>
  <c r="J93" i="1"/>
  <c r="V74" i="1"/>
  <c r="T75" i="1"/>
  <c r="V75" i="1" s="1"/>
  <c r="U75" i="1"/>
  <c r="W75" i="1" s="1"/>
  <c r="W74" i="1"/>
  <c r="H75" i="1"/>
  <c r="J75" i="1" s="1"/>
  <c r="J74" i="1"/>
  <c r="K72" i="1"/>
  <c r="L72" i="1" s="1"/>
  <c r="I73" i="1"/>
  <c r="U56" i="1"/>
  <c r="W56" i="1" s="1"/>
  <c r="W55" i="1"/>
  <c r="K53" i="1"/>
  <c r="L53" i="1" s="1"/>
  <c r="I54" i="1"/>
  <c r="T56" i="1"/>
  <c r="V56" i="1" s="1"/>
  <c r="V55" i="1"/>
  <c r="J55" i="1"/>
  <c r="H56" i="1"/>
  <c r="J56" i="1" s="1"/>
  <c r="X54" i="1"/>
  <c r="V34" i="1"/>
  <c r="X34" i="1" s="1"/>
  <c r="T35" i="1"/>
  <c r="K33" i="1"/>
  <c r="L33" i="1" s="1"/>
  <c r="I34" i="1"/>
  <c r="K112" i="1" l="1"/>
  <c r="L112" i="1" s="1"/>
  <c r="I113" i="1"/>
  <c r="K113" i="1" s="1"/>
  <c r="L113" i="1" s="1"/>
  <c r="X15" i="1"/>
  <c r="K14" i="1"/>
  <c r="L14" i="1" s="1"/>
  <c r="X16" i="1"/>
  <c r="U94" i="1"/>
  <c r="W94" i="1" s="1"/>
  <c r="X94" i="1" s="1"/>
  <c r="W93" i="1"/>
  <c r="X93" i="1" s="1"/>
  <c r="K93" i="1"/>
  <c r="L93" i="1" s="1"/>
  <c r="I94" i="1"/>
  <c r="K94" i="1" s="1"/>
  <c r="L94" i="1" s="1"/>
  <c r="I74" i="1"/>
  <c r="K73" i="1"/>
  <c r="L73" i="1" s="1"/>
  <c r="X75" i="1"/>
  <c r="X74" i="1"/>
  <c r="X55" i="1"/>
  <c r="X56" i="1"/>
  <c r="I55" i="1"/>
  <c r="K54" i="1"/>
  <c r="L54" i="1" s="1"/>
  <c r="I35" i="1"/>
  <c r="K34" i="1"/>
  <c r="L34" i="1" s="1"/>
  <c r="T36" i="1"/>
  <c r="V36" i="1" s="1"/>
  <c r="X36" i="1" s="1"/>
  <c r="V35" i="1"/>
  <c r="X35" i="1" s="1"/>
  <c r="K15" i="1" l="1"/>
  <c r="L15" i="1" s="1"/>
  <c r="K16" i="1"/>
  <c r="L16" i="1" s="1"/>
  <c r="K74" i="1"/>
  <c r="L74" i="1" s="1"/>
  <c r="I75" i="1"/>
  <c r="K75" i="1" s="1"/>
  <c r="L75" i="1" s="1"/>
  <c r="K55" i="1"/>
  <c r="L55" i="1" s="1"/>
  <c r="I56" i="1"/>
  <c r="K56" i="1" s="1"/>
  <c r="L56" i="1" s="1"/>
  <c r="K35" i="1"/>
  <c r="L35" i="1" s="1"/>
  <c r="I36" i="1"/>
  <c r="K36" i="1" s="1"/>
  <c r="L36" i="1" s="1"/>
</calcChain>
</file>

<file path=xl/sharedStrings.xml><?xml version="1.0" encoding="utf-8"?>
<sst xmlns="http://schemas.openxmlformats.org/spreadsheetml/2006/main" count="176" uniqueCount="23">
  <si>
    <t>Train</t>
  </si>
  <si>
    <t xml:space="preserve">Rank ordered </t>
  </si>
  <si>
    <t>Test</t>
  </si>
  <si>
    <t>Same as in Train</t>
  </si>
  <si>
    <t>Tier</t>
  </si>
  <si>
    <t>Model Score Starting</t>
  </si>
  <si>
    <t>Model Score Ending</t>
  </si>
  <si>
    <t>Total # of customers</t>
  </si>
  <si>
    <t>No. of Good customers</t>
  </si>
  <si>
    <t>No. of bad customers</t>
  </si>
  <si>
    <t>Cumulative Good Customers</t>
  </si>
  <si>
    <t>Cumulative Bad Customers</t>
  </si>
  <si>
    <t>% Cumulative Good Customers</t>
  </si>
  <si>
    <t>% Cumulative Bad Customers</t>
  </si>
  <si>
    <t>KS</t>
  </si>
  <si>
    <t>Total</t>
  </si>
  <si>
    <t>Logistic Regression</t>
  </si>
  <si>
    <t>AdaBoost</t>
  </si>
  <si>
    <t>Xtreme Gradient Boost</t>
  </si>
  <si>
    <t>Gradient Boost</t>
  </si>
  <si>
    <t>Random Forest</t>
  </si>
  <si>
    <t>1</t>
  </si>
  <si>
    <t>Light GBM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</si>
</sst>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8" fillId="0" borderId="6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7" applyNumberFormat="0" applyAlignment="0" applyProtection="0"/>
    <xf numFmtId="0" fontId="13" fillId="8" borderId="8" applyNumberFormat="0" applyAlignment="0" applyProtection="0"/>
    <xf numFmtId="0" fontId="14" fillId="8" borderId="7" applyNumberFormat="0" applyAlignment="0" applyProtection="0"/>
    <xf numFmtId="0" fontId="15" fillId="0" borderId="9" applyNumberFormat="0" applyFill="0" applyAlignment="0" applyProtection="0"/>
    <xf numFmtId="0" fontId="16" fillId="9" borderId="10" applyNumberFormat="0" applyAlignment="0" applyProtection="0"/>
    <xf numFmtId="0" fontId="17" fillId="0" borderId="0" applyNumberFormat="0" applyFill="0" applyBorder="0" applyAlignment="0" applyProtection="0"/>
    <xf numFmtId="0" fontId="1" fillId="10" borderId="11" applyNumberFormat="0" applyFont="0" applyAlignment="0" applyProtection="0"/>
    <xf numFmtId="0" fontId="18" fillId="0" borderId="0" applyNumberFormat="0" applyFill="0" applyBorder="0" applyAlignment="0" applyProtection="0"/>
    <xf numFmtId="0" fontId="2" fillId="0" borderId="12" applyNumberFormat="0" applyFill="0" applyAlignment="0" applyProtection="0"/>
    <xf numFmtId="0" fontId="19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9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9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9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9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9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</cellStyleXfs>
  <cellXfs count="4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0" fontId="0" fillId="0" borderId="1" xfId="1" applyNumberFormat="1" applyFont="1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 wrapText="1"/>
    </xf>
    <xf numFmtId="10" fontId="0" fillId="3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0" fontId="0" fillId="0" borderId="1" xfId="0" applyNumberFormat="1" applyFill="1" applyBorder="1" applyAlignment="1">
      <alignment horizontal="center" vertical="center" wrapText="1"/>
    </xf>
    <xf numFmtId="0" fontId="4" fillId="0" borderId="0" xfId="0" applyFont="1"/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0" fontId="0" fillId="0" borderId="2" xfId="0" applyNumberFormat="1" applyBorder="1" applyAlignment="1">
      <alignment horizontal="center" vertical="center" wrapText="1"/>
    </xf>
    <xf numFmtId="10" fontId="0" fillId="3" borderId="2" xfId="0" applyNumberFormat="1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10" fontId="0" fillId="0" borderId="16" xfId="1" applyNumberFormat="1" applyFont="1" applyBorder="1" applyAlignment="1">
      <alignment horizontal="center" vertical="center" wrapText="1"/>
    </xf>
    <xf numFmtId="10" fontId="0" fillId="0" borderId="21" xfId="0" applyNumberFormat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0" fontId="0" fillId="0" borderId="2" xfId="0" applyNumberFormat="1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35" borderId="1" xfId="0" applyFont="1" applyFill="1" applyBorder="1" applyAlignment="1">
      <alignment horizontal="center" vertical="center"/>
    </xf>
    <xf numFmtId="0" fontId="0" fillId="3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160">
    <dxf>
      <numFmt numFmtId="14" formatCode="0.00%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4" formatCode="0.00%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4" formatCode="0.00%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4" formatCode="0.00%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4" formatCode="0.00%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4" formatCode="0.00%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4" formatCode="0.00%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4" formatCode="0.00%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4" formatCode="0.00%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4" formatCode="0.00%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4785921-A188-4F14-97A8-BD95706998AE}" name="Table310" displayName="Table310" ref="B66:B75" totalsRowShown="0" headerRowDxfId="159" dataDxfId="157" headerRowBorderDxfId="158" tableBorderDxfId="156" totalsRowBorderDxfId="155">
  <autoFilter ref="B66:B75" xr:uid="{04785921-A188-4F14-97A8-BD95706998AE}"/>
  <tableColumns count="1">
    <tableColumn id="1" xr3:uid="{A36A3551-AF7A-44CB-9E02-165320B0F7BB}" name="1" dataDxfId="154"/>
  </tableColumns>
  <tableStyleInfo name="TableStyleMedium2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E5D39B5-CF15-43E5-BC7C-94176E366934}" name="Table311" displayName="Table311" ref="N66:N75" totalsRowShown="0" headerRowDxfId="153" dataDxfId="151" headerRowBorderDxfId="152" tableBorderDxfId="150" totalsRowBorderDxfId="149">
  <autoFilter ref="N66:N75" xr:uid="{AE5D39B5-CF15-43E5-BC7C-94176E366934}"/>
  <tableColumns count="1">
    <tableColumn id="1" xr3:uid="{0CDDAD0A-6452-4F3C-9D1A-392FFF25BA2F}" name="1" dataDxfId="148"/>
  </tableColumns>
  <tableStyleInfo name="TableStyleMedium2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03045D0-A0A1-4171-9DEC-91106E24486E}" name="Table20" displayName="Table20" ref="B6:L16" totalsRowShown="0" headerRowDxfId="147" headerRowBorderDxfId="146" tableBorderDxfId="145" totalsRowBorderDxfId="144">
  <tableColumns count="11">
    <tableColumn id="1" xr3:uid="{1C7536CF-523B-4496-99DC-00E148491630}" name="Tier" dataDxfId="143"/>
    <tableColumn id="2" xr3:uid="{9B7E40CC-8D80-4CB5-94DF-704A06BF64E4}" name="Model Score Starting" dataDxfId="142"/>
    <tableColumn id="3" xr3:uid="{8A7A0662-D459-4593-B801-DF4D59813450}" name="Model Score Ending" dataDxfId="141"/>
    <tableColumn id="4" xr3:uid="{BEA704A4-3C69-4BB9-B7A2-12E553F6D5EA}" name="Total # of customers" dataDxfId="140"/>
    <tableColumn id="5" xr3:uid="{7D90ACDB-3721-47EB-AE4E-DD0DF61E2434}" name="No. of Good customers" dataDxfId="139"/>
    <tableColumn id="6" xr3:uid="{FF08E62F-4DBE-40F3-AAA7-952A4C4BF559}" name="No. of bad customers" dataDxfId="138">
      <calculatedColumnFormula>E7-F7</calculatedColumnFormula>
    </tableColumn>
    <tableColumn id="7" xr3:uid="{FECB1EAA-D786-4B1A-A46A-34B1A7DD63C2}" name="Cumulative Good Customers" dataDxfId="137"/>
    <tableColumn id="8" xr3:uid="{84C022C4-F649-4F76-B2EC-EB51EBC90897}" name="Cumulative Bad Customers" dataDxfId="136"/>
    <tableColumn id="9" xr3:uid="{FCA782EC-5B36-4AA6-A889-117CF62C989A}" name="% Cumulative Good Customers" dataDxfId="135" dataCellStyle="Percent">
      <calculatedColumnFormula>H7/F$17</calculatedColumnFormula>
    </tableColumn>
    <tableColumn id="10" xr3:uid="{36E70B88-9050-41BA-AA51-89ABFED3C755}" name="% Cumulative Bad Customers" dataDxfId="134" dataCellStyle="Percent">
      <calculatedColumnFormula>I7/G$17</calculatedColumnFormula>
    </tableColumn>
    <tableColumn id="11" xr3:uid="{794F80F8-A021-457F-8943-A5855B98CD76}" name="KS" dataDxfId="133">
      <calculatedColumnFormula>J7-K7</calculatedColumnFormula>
    </tableColumn>
  </tableColumns>
  <tableStyleInfo name="TableStyleMedium2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A06A08DD-370F-4730-9074-E31542EE665F}" name="Table21" displayName="Table21" ref="N6:X16" totalsRowShown="0" headerRowDxfId="132" tableBorderDxfId="131">
  <tableColumns count="11">
    <tableColumn id="1" xr3:uid="{F2BB94AD-0117-4AE4-980D-6E09085BC1F3}" name="Tier" dataDxfId="130"/>
    <tableColumn id="2" xr3:uid="{92985276-C634-476C-A36A-517231878429}" name="Model Score Starting" dataDxfId="129"/>
    <tableColumn id="3" xr3:uid="{CE81B5DF-A046-4463-B72F-D07236A5EC33}" name="Model Score Ending" dataDxfId="128"/>
    <tableColumn id="4" xr3:uid="{6674671D-30E8-4528-9AD3-7F98AC22DAEE}" name="Total # of customers" dataDxfId="127">
      <calculatedColumnFormula>R7+S7</calculatedColumnFormula>
    </tableColumn>
    <tableColumn id="5" xr3:uid="{21D0611A-B96D-42B8-BC7F-16E621145D8B}" name="No. of Good customers" dataDxfId="126"/>
    <tableColumn id="6" xr3:uid="{BF72BE6E-FF6A-4FC6-9D5D-C0FE74EBA319}" name="No. of bad customers" dataDxfId="125"/>
    <tableColumn id="7" xr3:uid="{25F03A88-C236-42D4-ABAE-8BB427B453FE}" name="Cumulative Good Customers" dataDxfId="124"/>
    <tableColumn id="8" xr3:uid="{372BBF30-F8AD-4AE4-A88D-55B2A3781242}" name="Cumulative Bad Customers" dataDxfId="123"/>
    <tableColumn id="9" xr3:uid="{3454C0ED-DE38-4D76-A7CB-3A125949A6AB}" name="% Cumulative Good Customers" dataDxfId="122" dataCellStyle="Percent">
      <calculatedColumnFormula>T7/R$17</calculatedColumnFormula>
    </tableColumn>
    <tableColumn id="10" xr3:uid="{A04C16EF-64BB-4B68-8B4D-0B0C905233D2}" name="% Cumulative Bad Customers" dataDxfId="121" dataCellStyle="Percent">
      <calculatedColumnFormula>U7/S$17</calculatedColumnFormula>
    </tableColumn>
    <tableColumn id="11" xr3:uid="{35BD9EDC-C53D-4B66-AC7F-F56C3A1837E2}" name="KS" dataDxfId="120">
      <calculatedColumnFormula>V7-W7</calculatedColumnFormula>
    </tableColumn>
  </tableColumns>
  <tableStyleInfo name="TableStyleMedium2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7B5E3B-9BF9-41C6-92A2-D3AC3D41898F}" name="Table1" displayName="Table1" ref="B26:L36" totalsRowShown="0" headerRowDxfId="119" headerRowBorderDxfId="118" tableBorderDxfId="117" totalsRowBorderDxfId="116">
  <tableColumns count="11">
    <tableColumn id="1" xr3:uid="{93A751F5-7073-41D3-A75A-B4DC7E975C8C}" name="Tier" dataDxfId="115"/>
    <tableColumn id="2" xr3:uid="{E419A98E-7220-41D3-B607-A34817CB88F9}" name="Model Score Starting" dataDxfId="114"/>
    <tableColumn id="3" xr3:uid="{483E544D-FE4C-435B-9621-FCE8C9D66F58}" name="Model Score Ending" dataDxfId="113"/>
    <tableColumn id="4" xr3:uid="{CF5D4635-26A6-4CF9-95A0-AC1FB8E56E99}" name="Total # of customers" dataDxfId="112"/>
    <tableColumn id="5" xr3:uid="{1869DFCD-38E9-449D-85D5-A7FB07D59D1D}" name="No. of Good customers" dataDxfId="111"/>
    <tableColumn id="6" xr3:uid="{982E12F9-52C0-49E8-B715-587785E36554}" name="No. of bad customers" dataDxfId="110">
      <calculatedColumnFormula>E27-F27</calculatedColumnFormula>
    </tableColumn>
    <tableColumn id="7" xr3:uid="{0735E297-5537-4D1C-AB09-2E5CCCF76EA0}" name="Cumulative Good Customers" dataDxfId="109">
      <calculatedColumnFormula>H26+F27</calculatedColumnFormula>
    </tableColumn>
    <tableColumn id="8" xr3:uid="{BFC0B3E1-7F69-47FF-858A-7C6B971228FA}" name="Cumulative Bad Customers" dataDxfId="108">
      <calculatedColumnFormula>I26+G27</calculatedColumnFormula>
    </tableColumn>
    <tableColumn id="9" xr3:uid="{B2A4F1F1-E44B-4BAB-9A5A-18ECE4D26FB8}" name="% Cumulative Good Customers" dataDxfId="107" dataCellStyle="Percent">
      <calculatedColumnFormula>H27/F$17</calculatedColumnFormula>
    </tableColumn>
    <tableColumn id="10" xr3:uid="{17D9B062-5E80-41FA-A704-BC1AE9141C45}" name="% Cumulative Bad Customers" dataDxfId="106" dataCellStyle="Percent">
      <calculatedColumnFormula>I27/G$17</calculatedColumnFormula>
    </tableColumn>
    <tableColumn id="11" xr3:uid="{8E76A74B-53CF-4C48-93CE-A9A373F98CB2}" name="KS" dataDxfId="105">
      <calculatedColumnFormula>J27-K27</calculatedColumnFormula>
    </tableColumn>
  </tableColumns>
  <tableStyleInfo name="TableStyleMedium2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50BEE9-5138-4245-81D9-AAAED7019DFE}" name="Table2" displayName="Table2" ref="N26:X36" totalsRowShown="0" headerRowDxfId="104" headerRowBorderDxfId="103" tableBorderDxfId="102" totalsRowBorderDxfId="101">
  <tableColumns count="11">
    <tableColumn id="1" xr3:uid="{8BDF0486-94D7-47DC-9AB2-8E88A2A4DB92}" name="Tier" dataDxfId="100"/>
    <tableColumn id="2" xr3:uid="{6CC7490C-22F4-4033-8DB6-2C53B68738B2}" name="Model Score Starting" dataDxfId="99"/>
    <tableColumn id="3" xr3:uid="{CF921C9B-3960-4C1B-A340-8E35F4D39C98}" name="Model Score Ending" dataDxfId="98"/>
    <tableColumn id="4" xr3:uid="{C5A4DBB6-C9A5-4979-939E-182D4D05121D}" name="Total # of customers" dataDxfId="97">
      <calculatedColumnFormula>R27+S27</calculatedColumnFormula>
    </tableColumn>
    <tableColumn id="5" xr3:uid="{5F39206D-48E7-4413-B7A8-044F51B8F6B4}" name="No. of Good customers" dataDxfId="96"/>
    <tableColumn id="6" xr3:uid="{35AACB4C-78B1-4AE1-9549-B900C7609E14}" name="No. of bad customers" dataDxfId="95"/>
    <tableColumn id="7" xr3:uid="{A9D0CD89-44EE-4007-8190-A6CD0D7450ED}" name="Cumulative Good Customers" dataDxfId="94">
      <calculatedColumnFormula>T26+R27</calculatedColumnFormula>
    </tableColumn>
    <tableColumn id="8" xr3:uid="{A9976D88-7D81-472F-9397-0ECED7E2437F}" name="Cumulative Bad Customers" dataDxfId="93">
      <calculatedColumnFormula>U26+S27</calculatedColumnFormula>
    </tableColumn>
    <tableColumn id="9" xr3:uid="{4C122726-CC10-41C1-8CE6-2EB344BA5D79}" name="% Cumulative Good Customers" dataDxfId="92" dataCellStyle="Percent">
      <calculatedColumnFormula>T27/R$17</calculatedColumnFormula>
    </tableColumn>
    <tableColumn id="10" xr3:uid="{61C329D3-DDE9-4052-9F4C-ACAD56887B31}" name="% Cumulative Bad Customers" dataDxfId="91" dataCellStyle="Percent">
      <calculatedColumnFormula>U27/S$17</calculatedColumnFormula>
    </tableColumn>
    <tableColumn id="11" xr3:uid="{EAD6A180-75AF-4331-A9A1-E3E3A3AADF2E}" name="KS" dataDxfId="90">
      <calculatedColumnFormula>V27-W27</calculatedColumnFormula>
    </tableColumn>
  </tableColumns>
  <tableStyleInfo name="TableStyleMedium2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65A4EA1-C110-4233-ABD7-4E9FEA5DE2EC}" name="Table3" displayName="Table3" ref="B46:L56" totalsRowShown="0" headerRowDxfId="89" headerRowBorderDxfId="88" tableBorderDxfId="87" totalsRowBorderDxfId="86">
  <tableColumns count="11">
    <tableColumn id="1" xr3:uid="{641C6AA8-1004-4D2E-83EA-8583BF1321BE}" name="Tier" dataDxfId="85"/>
    <tableColumn id="2" xr3:uid="{9DB5175A-FB6F-489A-963F-55B0F4875B93}" name="Model Score Starting" dataDxfId="84"/>
    <tableColumn id="3" xr3:uid="{F16F29C8-3882-4E68-86B2-B476C354CCE5}" name="Model Score Ending" dataDxfId="83"/>
    <tableColumn id="4" xr3:uid="{1AC2CCCA-F32E-4186-B0F3-396EA645C931}" name="Total # of customers" dataDxfId="82"/>
    <tableColumn id="5" xr3:uid="{A8793356-81C8-4A72-8F3E-6702B5DC8DED}" name="No. of Good customers" dataDxfId="81"/>
    <tableColumn id="6" xr3:uid="{20E66772-16B5-4AE7-A29F-D6E8CD03A77F}" name="No. of bad customers" dataDxfId="80">
      <calculatedColumnFormula>E47-F47</calculatedColumnFormula>
    </tableColumn>
    <tableColumn id="7" xr3:uid="{9117E60A-DC90-4908-B03E-22217941736C}" name="Cumulative Good Customers" dataDxfId="79">
      <calculatedColumnFormula>H46+F47</calculatedColumnFormula>
    </tableColumn>
    <tableColumn id="8" xr3:uid="{D9398F59-429D-42E5-B5FB-4F90294AFD61}" name="Cumulative Bad Customers" dataDxfId="78">
      <calculatedColumnFormula>I46+G47</calculatedColumnFormula>
    </tableColumn>
    <tableColumn id="9" xr3:uid="{C28424B2-5368-44E3-AC32-EA1DD1B94541}" name="% Cumulative Good Customers" dataDxfId="77" dataCellStyle="Percent">
      <calculatedColumnFormula>H47/F$17</calculatedColumnFormula>
    </tableColumn>
    <tableColumn id="10" xr3:uid="{3DC2382A-707F-4A65-8C5F-7742B81DC15E}" name="% Cumulative Bad Customers" dataDxfId="76" dataCellStyle="Percent">
      <calculatedColumnFormula>I47/G$17</calculatedColumnFormula>
    </tableColumn>
    <tableColumn id="11" xr3:uid="{9B444205-C918-4A32-A9DD-7D3B4827A6D7}" name="KS" dataDxfId="75">
      <calculatedColumnFormula>J47-K47</calculatedColumnFormula>
    </tableColumn>
  </tableColumns>
  <tableStyleInfo name="TableStyleMedium2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0404BF4-8722-4D5A-8EBD-7B4BE3DC85AF}" name="Table4" displayName="Table4" ref="N46:X56" totalsRowShown="0" headerRowDxfId="74" headerRowBorderDxfId="73" tableBorderDxfId="72" totalsRowBorderDxfId="71">
  <tableColumns count="11">
    <tableColumn id="1" xr3:uid="{7A50E600-EDDD-450B-A939-BD778FAD677C}" name="Tier" dataDxfId="70"/>
    <tableColumn id="2" xr3:uid="{26DB735F-ABF6-4687-BD67-910B0F4C732B}" name="Model Score Starting" dataDxfId="69"/>
    <tableColumn id="3" xr3:uid="{4FB5C64F-564D-475F-A832-97D5CC2F0196}" name="Model Score Ending" dataDxfId="68"/>
    <tableColumn id="4" xr3:uid="{38F79B9C-232A-4896-8F11-385308124089}" name="Total # of customers" dataDxfId="67">
      <calculatedColumnFormula>R47+S47</calculatedColumnFormula>
    </tableColumn>
    <tableColumn id="5" xr3:uid="{5AB3977B-1F63-4F8D-A6CF-77522601E36D}" name="No. of Good customers" dataDxfId="66"/>
    <tableColumn id="6" xr3:uid="{BA73D39C-9B0F-4483-8F4A-6EB1A431D81C}" name="No. of bad customers" dataDxfId="65"/>
    <tableColumn id="7" xr3:uid="{0BF3D09F-2649-49F7-B7D1-D964931A2ABA}" name="Cumulative Good Customers" dataDxfId="64">
      <calculatedColumnFormula>T46+R47</calculatedColumnFormula>
    </tableColumn>
    <tableColumn id="8" xr3:uid="{15437B3D-B6AB-4FA6-BE82-41F265C5E5F8}" name="Cumulative Bad Customers" dataDxfId="63">
      <calculatedColumnFormula>U46+S47</calculatedColumnFormula>
    </tableColumn>
    <tableColumn id="9" xr3:uid="{9D82CCC9-073E-43AE-941B-8F28FC3D907E}" name="% Cumulative Good Customers" dataDxfId="62" dataCellStyle="Percent">
      <calculatedColumnFormula>T47/R$17</calculatedColumnFormula>
    </tableColumn>
    <tableColumn id="10" xr3:uid="{2BBC70F4-F082-4794-BD4F-4EBEF8D66EC4}" name="% Cumulative Bad Customers" dataDxfId="61" dataCellStyle="Percent">
      <calculatedColumnFormula>U47/S$17</calculatedColumnFormula>
    </tableColumn>
    <tableColumn id="11" xr3:uid="{09128C12-836D-4B82-9D55-D705B41B54F7}" name="KS" dataDxfId="60">
      <calculatedColumnFormula>V47-W47</calculatedColumnFormula>
    </tableColumn>
  </tableColumns>
  <tableStyleInfo name="TableStyleMedium2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8B044D1-49C2-46F2-8F29-8709CA7078F3}" name="Table5" displayName="Table5" ref="B84:L94" totalsRowShown="0" headerRowDxfId="59" headerRowBorderDxfId="58" tableBorderDxfId="57" totalsRowBorderDxfId="56">
  <tableColumns count="11">
    <tableColumn id="1" xr3:uid="{9F0B1D17-4625-4AA7-8AED-B3AD93A590DA}" name="Tier" dataDxfId="55"/>
    <tableColumn id="2" xr3:uid="{1918E38A-D906-4F3C-AC1E-F79CD72A12C5}" name="Model Score Starting" dataDxfId="54"/>
    <tableColumn id="3" xr3:uid="{5DF6A898-FCAE-4923-A8D7-0E83E3EA3A90}" name="Model Score Ending" dataDxfId="53"/>
    <tableColumn id="4" xr3:uid="{FC2FD16F-3CD0-400B-A37E-795A1B8AE1A9}" name="Total # of customers" dataDxfId="52"/>
    <tableColumn id="5" xr3:uid="{AA25353D-DF84-4EE3-B112-9BF0C68AE9B2}" name="No. of Good customers" dataDxfId="51"/>
    <tableColumn id="6" xr3:uid="{1AF0A70F-2F57-4607-AE3F-C0BB7AA17B93}" name="No. of bad customers" dataDxfId="50">
      <calculatedColumnFormula>E85-F85</calculatedColumnFormula>
    </tableColumn>
    <tableColumn id="7" xr3:uid="{B47A63E3-6050-410E-B9BF-4BFCBE6077C0}" name="Cumulative Good Customers" dataDxfId="49">
      <calculatedColumnFormula>H84+F85</calculatedColumnFormula>
    </tableColumn>
    <tableColumn id="8" xr3:uid="{A5AA06E3-06E3-408B-A3B8-B2E40A0BC883}" name="Cumulative Bad Customers" dataDxfId="48">
      <calculatedColumnFormula>I84+G85</calculatedColumnFormula>
    </tableColumn>
    <tableColumn id="9" xr3:uid="{5A56E5E9-C17E-48FA-BCCE-265DD69E8810}" name="% Cumulative Good Customers" dataDxfId="47" dataCellStyle="Percent">
      <calculatedColumnFormula>H85/F$17</calculatedColumnFormula>
    </tableColumn>
    <tableColumn id="10" xr3:uid="{0D66048D-2A47-427E-BA2F-B44C1E7DF102}" name="% Cumulative Bad Customers" dataDxfId="46" dataCellStyle="Percent">
      <calculatedColumnFormula>I85/G$17</calculatedColumnFormula>
    </tableColumn>
    <tableColumn id="11" xr3:uid="{0407199E-2A38-4BD3-B1E8-2CACFD2A9CC8}" name="KS" dataDxfId="45">
      <calculatedColumnFormula>J85-K85</calculatedColumnFormula>
    </tableColumn>
  </tableColumns>
  <tableStyleInfo name="TableStyleMedium2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574497B-23B9-475A-95DE-6B81BC74FD95}" name="Table6" displayName="Table6" ref="N84:X94" totalsRowShown="0" headerRowDxfId="44" headerRowBorderDxfId="43" tableBorderDxfId="42" totalsRowBorderDxfId="41">
  <tableColumns count="11">
    <tableColumn id="1" xr3:uid="{F3980BEF-520F-4709-819B-25EEA2BE4A43}" name="Tier" dataDxfId="40"/>
    <tableColumn id="2" xr3:uid="{24EBB5BE-88DE-4B03-8446-1EAD24C73D07}" name="Model Score Starting" dataDxfId="39"/>
    <tableColumn id="3" xr3:uid="{CED1A1EB-AA3B-4D5E-8520-7BBFB21BB7F9}" name="Model Score Ending" dataDxfId="38"/>
    <tableColumn id="4" xr3:uid="{4E06B49E-1580-45CD-A650-C4FFBADF61FB}" name="Total # of customers" dataDxfId="37">
      <calculatedColumnFormula>R85+S85</calculatedColumnFormula>
    </tableColumn>
    <tableColumn id="5" xr3:uid="{1BCABD05-3EFE-4D67-8EFB-616355E3C4F1}" name="No. of Good customers" dataDxfId="36"/>
    <tableColumn id="6" xr3:uid="{F22BBF67-BCAC-4D21-8735-20FB858C80E2}" name="No. of bad customers" dataDxfId="35"/>
    <tableColumn id="7" xr3:uid="{6DC6106C-FE2D-4DAC-8A93-D6394228CFB3}" name="Cumulative Good Customers" dataDxfId="34">
      <calculatedColumnFormula>T84+R85</calculatedColumnFormula>
    </tableColumn>
    <tableColumn id="8" xr3:uid="{E0B7D42D-B2FA-4D15-977A-C19C95D0E4B4}" name="Cumulative Bad Customers" dataDxfId="33">
      <calculatedColumnFormula>U84+S85</calculatedColumnFormula>
    </tableColumn>
    <tableColumn id="9" xr3:uid="{25CEAD8C-BF43-40EE-A458-BD94FA6939B3}" name="% Cumulative Good Customers" dataDxfId="32" dataCellStyle="Percent">
      <calculatedColumnFormula>T85/R$17</calculatedColumnFormula>
    </tableColumn>
    <tableColumn id="10" xr3:uid="{ECA79BE2-3496-40EB-80B1-78BBAB55C0BC}" name="% Cumulative Bad Customers" dataDxfId="31" dataCellStyle="Percent">
      <calculatedColumnFormula>U85/S$17</calculatedColumnFormula>
    </tableColumn>
    <tableColumn id="11" xr3:uid="{514EBE72-6819-4BF0-8255-0A342E836690}" name="KS" dataDxfId="30">
      <calculatedColumnFormula>V85-W85</calculatedColumnFormula>
    </tableColumn>
  </tableColumns>
  <tableStyleInfo name="TableStyleMedium2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C915A0F-9FD2-4C9D-8853-D0659DB7D08E}" name="Table58" displayName="Table58" ref="B103:L113" totalsRowShown="0" headerRowDxfId="29" headerRowBorderDxfId="27" tableBorderDxfId="28" totalsRowBorderDxfId="26">
  <tableColumns count="11">
    <tableColumn id="1" xr3:uid="{DBA42CF3-C86E-498B-B9E2-3087B1B6F4D1}" name="Tier" dataDxfId="25"/>
    <tableColumn id="2" xr3:uid="{99A583DA-2302-46AE-A4AB-79868003F10F}" name="Model Score Starting" dataDxfId="24"/>
    <tableColumn id="3" xr3:uid="{078D6EAF-299A-4EF9-9C0F-90E03B83E40C}" name="Model Score Ending" dataDxfId="23"/>
    <tableColumn id="4" xr3:uid="{6BF8A573-BC6C-4882-973D-EAF81CEB8EA6}" name="Total # of customers" dataDxfId="22"/>
    <tableColumn id="5" xr3:uid="{D7AADC45-17E9-49E3-BCC3-F17BE77D4FAD}" name="No. of Good customers" dataDxfId="21"/>
    <tableColumn id="6" xr3:uid="{24466BDE-565F-4B46-AD57-8DD0F272FF27}" name="No. of bad customers" dataDxfId="20">
      <calculatedColumnFormula>E104-F104</calculatedColumnFormula>
    </tableColumn>
    <tableColumn id="7" xr3:uid="{5A363204-7506-4979-809F-5382D16E9EE4}" name="Cumulative Good Customers" dataDxfId="19">
      <calculatedColumnFormula>H103+F104</calculatedColumnFormula>
    </tableColumn>
    <tableColumn id="8" xr3:uid="{3F8503DC-B44C-44EB-91E8-334C7D3BCDAC}" name="Cumulative Bad Customers" dataDxfId="18">
      <calculatedColumnFormula>I103+G104</calculatedColumnFormula>
    </tableColumn>
    <tableColumn id="9" xr3:uid="{F7A52418-4A20-4C00-866E-EB9B2763D6A4}" name="% Cumulative Good Customers" dataDxfId="17" dataCellStyle="Percent">
      <calculatedColumnFormula>H104/F$17</calculatedColumnFormula>
    </tableColumn>
    <tableColumn id="10" xr3:uid="{BCF63812-45B1-4236-8F76-14851F2B630F}" name="% Cumulative Bad Customers" dataDxfId="16" dataCellStyle="Percent">
      <calculatedColumnFormula>I104/G$17</calculatedColumnFormula>
    </tableColumn>
    <tableColumn id="11" xr3:uid="{73494D9C-D979-4EA9-AB18-59123FB2F50B}" name="KS" dataDxfId="15">
      <calculatedColumnFormula>J104-K104</calculatedColumnFormula>
    </tableColumn>
  </tableColumns>
  <tableStyleInfo name="TableStyleMedium2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AEE4307-1CCA-4569-8FA9-DCDC09037123}" name="Table69" displayName="Table69" ref="N103:X113" totalsRowShown="0" headerRowDxfId="14" headerRowBorderDxfId="12" tableBorderDxfId="13" totalsRowBorderDxfId="11">
  <tableColumns count="11">
    <tableColumn id="1" xr3:uid="{6FA57EA3-2E2C-4299-A307-DB9E54DEF3E2}" name="Tier" dataDxfId="10"/>
    <tableColumn id="2" xr3:uid="{E61B08D6-36B7-453B-B6FA-CD959BA881F8}" name="Model Score Starting" dataDxfId="9"/>
    <tableColumn id="3" xr3:uid="{DA5F6F01-A6A7-4271-AFD3-75598BC3ED2E}" name="Model Score Ending" dataDxfId="8"/>
    <tableColumn id="4" xr3:uid="{9DE719E8-6C34-4B02-844E-3A5AE22A67DC}" name="Total # of customers" dataDxfId="7">
      <calculatedColumnFormula>R104+S104</calculatedColumnFormula>
    </tableColumn>
    <tableColumn id="5" xr3:uid="{5A2A91FC-0F77-43BA-B9D6-BEF8214E8038}" name="No. of Good customers" dataDxfId="6"/>
    <tableColumn id="6" xr3:uid="{80961AC6-8D73-46A6-A645-C1A310A4ED64}" name="No. of bad customers" dataDxfId="5"/>
    <tableColumn id="7" xr3:uid="{8750C4B6-D634-43F3-BB54-2CA2A58D05E6}" name="Cumulative Good Customers" dataDxfId="4">
      <calculatedColumnFormula>T103+R104</calculatedColumnFormula>
    </tableColumn>
    <tableColumn id="8" xr3:uid="{62C85D0E-167C-4B7A-AB4B-2A7879C921C1}" name="Cumulative Bad Customers" dataDxfId="3">
      <calculatedColumnFormula>U103+S104</calculatedColumnFormula>
    </tableColumn>
    <tableColumn id="9" xr3:uid="{AC0E8DEA-1B62-4050-B9DC-EA5EFED39EB7}" name="% Cumulative Good Customers" dataDxfId="2" dataCellStyle="Percent">
      <calculatedColumnFormula>T104/R$17</calculatedColumnFormula>
    </tableColumn>
    <tableColumn id="10" xr3:uid="{9454A435-8E82-4168-965D-241E9B2AD86B}" name="% Cumulative Bad Customers" dataDxfId="1" dataCellStyle="Percent">
      <calculatedColumnFormula>U104/S$17</calculatedColumnFormula>
    </tableColumn>
    <tableColumn id="11" xr3:uid="{D713D675-C782-4FDB-99AE-14D1ED2DEE23}" name="KS" dataDxfId="0">
      <calculatedColumnFormula>V104-W104</calculatedColumnFormula>
    </tableColumn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1DFBF-7E32-474E-BD35-638C8446EE09}">
  <dimension ref="B3:X114"/>
  <sheetViews>
    <sheetView tabSelected="1" topLeftCell="H98" workbookViewId="0">
      <selection activeCell="T109" sqref="T109"/>
    </sheetView>
  </sheetViews>
  <sheetFormatPr defaultRowHeight="14.4" x14ac:dyDescent="0.3"/>
  <cols>
    <col min="2" max="12" width="8.77734375" customWidth="1"/>
    <col min="14" max="24" width="8.77734375" customWidth="1"/>
  </cols>
  <sheetData>
    <row r="3" spans="2:24" ht="18" x14ac:dyDescent="0.35">
      <c r="B3" s="10" t="s">
        <v>16</v>
      </c>
    </row>
    <row r="5" spans="2:24" x14ac:dyDescent="0.3">
      <c r="B5" s="1" t="s">
        <v>0</v>
      </c>
      <c r="C5" s="37" t="s">
        <v>1</v>
      </c>
      <c r="D5" s="37"/>
      <c r="E5" s="2"/>
      <c r="F5" s="2"/>
      <c r="G5" s="2"/>
      <c r="H5" s="2"/>
      <c r="I5" s="2"/>
      <c r="J5" s="2"/>
      <c r="K5" s="2"/>
      <c r="L5" s="2"/>
      <c r="N5" s="1" t="s">
        <v>2</v>
      </c>
      <c r="O5" s="38" t="s">
        <v>3</v>
      </c>
      <c r="P5" s="39"/>
      <c r="Q5" s="2"/>
      <c r="R5" s="2"/>
      <c r="S5" s="2"/>
      <c r="T5" s="2"/>
      <c r="U5" s="2"/>
      <c r="V5" s="2"/>
      <c r="W5" s="2"/>
      <c r="X5" s="2"/>
    </row>
    <row r="6" spans="2:24" ht="93.6" x14ac:dyDescent="0.3">
      <c r="B6" s="29" t="s">
        <v>4</v>
      </c>
      <c r="C6" s="30" t="s">
        <v>5</v>
      </c>
      <c r="D6" s="30" t="s">
        <v>6</v>
      </c>
      <c r="E6" s="30" t="s">
        <v>7</v>
      </c>
      <c r="F6" s="30" t="s">
        <v>8</v>
      </c>
      <c r="G6" s="30" t="s">
        <v>9</v>
      </c>
      <c r="H6" s="30" t="s">
        <v>10</v>
      </c>
      <c r="I6" s="30" t="s">
        <v>11</v>
      </c>
      <c r="J6" s="30" t="s">
        <v>12</v>
      </c>
      <c r="K6" s="30" t="s">
        <v>13</v>
      </c>
      <c r="L6" s="31" t="s">
        <v>14</v>
      </c>
      <c r="N6" s="32" t="s">
        <v>4</v>
      </c>
      <c r="O6" s="30" t="s">
        <v>5</v>
      </c>
      <c r="P6" s="30" t="s">
        <v>6</v>
      </c>
      <c r="Q6" s="30" t="s">
        <v>7</v>
      </c>
      <c r="R6" s="30" t="s">
        <v>8</v>
      </c>
      <c r="S6" s="30" t="s">
        <v>9</v>
      </c>
      <c r="T6" s="30" t="s">
        <v>10</v>
      </c>
      <c r="U6" s="30" t="s">
        <v>11</v>
      </c>
      <c r="V6" s="30" t="s">
        <v>12</v>
      </c>
      <c r="W6" s="30" t="s">
        <v>13</v>
      </c>
      <c r="X6" s="31" t="s">
        <v>14</v>
      </c>
    </row>
    <row r="7" spans="2:24" ht="13.2" customHeight="1" x14ac:dyDescent="0.3">
      <c r="B7" s="25">
        <v>1</v>
      </c>
      <c r="C7" s="8">
        <v>1</v>
      </c>
      <c r="D7" s="8">
        <v>0.98299159519064605</v>
      </c>
      <c r="E7" s="4">
        <v>6934</v>
      </c>
      <c r="F7" s="24">
        <v>6830</v>
      </c>
      <c r="G7" s="4">
        <f>E7-F7</f>
        <v>104</v>
      </c>
      <c r="H7" s="4">
        <f>F7</f>
        <v>6830</v>
      </c>
      <c r="I7" s="4">
        <f>G7</f>
        <v>104</v>
      </c>
      <c r="J7" s="5">
        <f t="shared" ref="J7:J16" si="0">H7/F$17</f>
        <v>0.10740513594691073</v>
      </c>
      <c r="K7" s="5">
        <f t="shared" ref="K7:K16" si="1">I7/G$17</f>
        <v>1.8096398120758656E-2</v>
      </c>
      <c r="L7" s="15">
        <f>J7-K7</f>
        <v>8.9308737826152076E-2</v>
      </c>
      <c r="N7" s="25">
        <v>1</v>
      </c>
      <c r="O7" s="14">
        <v>0.99999998542687496</v>
      </c>
      <c r="P7" s="4">
        <v>0.98299159519064605</v>
      </c>
      <c r="Q7" s="4">
        <f>R7+S7</f>
        <v>5906</v>
      </c>
      <c r="R7" s="8">
        <v>5820</v>
      </c>
      <c r="S7" s="4">
        <v>86</v>
      </c>
      <c r="T7" s="4">
        <f>R7</f>
        <v>5820</v>
      </c>
      <c r="U7" s="4">
        <f>S7</f>
        <v>86</v>
      </c>
      <c r="V7" s="5">
        <f t="shared" ref="V7:V16" si="2">T7/R$17</f>
        <v>0.10973057561417071</v>
      </c>
      <c r="W7" s="5">
        <f t="shared" ref="W7:W16" si="3">U7/S$17</f>
        <v>1.8131983976386254E-2</v>
      </c>
      <c r="X7" s="15">
        <f>V7-W7</f>
        <v>9.1598591637784457E-2</v>
      </c>
    </row>
    <row r="8" spans="2:24" x14ac:dyDescent="0.3">
      <c r="B8" s="25">
        <v>2</v>
      </c>
      <c r="C8" s="8">
        <v>0.98299037822413005</v>
      </c>
      <c r="D8" s="8">
        <v>0.97463876691185403</v>
      </c>
      <c r="E8" s="4">
        <v>6934</v>
      </c>
      <c r="F8" s="22">
        <v>6789</v>
      </c>
      <c r="G8" s="4">
        <f t="shared" ref="G8:G16" si="4">E8-F8</f>
        <v>145</v>
      </c>
      <c r="H8" s="4">
        <f>H7+F8</f>
        <v>13619</v>
      </c>
      <c r="I8" s="4">
        <f>I7+G8</f>
        <v>249</v>
      </c>
      <c r="J8" s="5">
        <f t="shared" si="0"/>
        <v>0.21416552656822507</v>
      </c>
      <c r="K8" s="5">
        <f t="shared" si="1"/>
        <v>4.3326953192970245E-2</v>
      </c>
      <c r="L8" s="15">
        <f t="shared" ref="L8:L16" si="5">J8-K8</f>
        <v>0.17083857337525482</v>
      </c>
      <c r="N8" s="25">
        <v>2</v>
      </c>
      <c r="O8" s="14">
        <v>0.98299037822413005</v>
      </c>
      <c r="P8" s="4">
        <v>0.97463876691185403</v>
      </c>
      <c r="Q8" s="4">
        <f t="shared" ref="Q8:Q16" si="6">R8+S8</f>
        <v>5498</v>
      </c>
      <c r="R8" s="8">
        <v>5375</v>
      </c>
      <c r="S8" s="4">
        <v>123</v>
      </c>
      <c r="T8" s="4">
        <f>T7+R8</f>
        <v>11195</v>
      </c>
      <c r="U8" s="4">
        <f>U7+S8</f>
        <v>209</v>
      </c>
      <c r="V8" s="5">
        <f t="shared" si="2"/>
        <v>0.21107109862553969</v>
      </c>
      <c r="W8" s="5">
        <f t="shared" si="3"/>
        <v>4.406493780307822E-2</v>
      </c>
      <c r="X8" s="15">
        <f t="shared" ref="X8:X16" si="7">V8-W8</f>
        <v>0.16700616082246147</v>
      </c>
    </row>
    <row r="9" spans="2:24" x14ac:dyDescent="0.3">
      <c r="B9" s="25">
        <v>3</v>
      </c>
      <c r="C9" s="8">
        <v>0.97463832426388897</v>
      </c>
      <c r="D9" s="8">
        <v>0.96605855872830204</v>
      </c>
      <c r="E9" s="4">
        <v>6934</v>
      </c>
      <c r="F9" s="22">
        <v>6756</v>
      </c>
      <c r="G9" s="4">
        <f t="shared" si="4"/>
        <v>178</v>
      </c>
      <c r="H9" s="4">
        <f t="shared" ref="H9:H16" si="8">H8+F9</f>
        <v>20375</v>
      </c>
      <c r="I9" s="4">
        <f t="shared" ref="I9:I16" si="9">I8+G9</f>
        <v>427</v>
      </c>
      <c r="J9" s="5">
        <f t="shared" si="0"/>
        <v>0.32040697582991307</v>
      </c>
      <c r="K9" s="5">
        <f t="shared" si="1"/>
        <v>7.4299634591961025E-2</v>
      </c>
      <c r="L9" s="15">
        <f t="shared" si="5"/>
        <v>0.24610734123795203</v>
      </c>
      <c r="N9" s="25">
        <v>3</v>
      </c>
      <c r="O9" s="14">
        <v>0.97463832426388897</v>
      </c>
      <c r="P9" s="4">
        <v>0.96605855872830204</v>
      </c>
      <c r="Q9" s="4">
        <f t="shared" si="6"/>
        <v>5804</v>
      </c>
      <c r="R9" s="8">
        <v>5637</v>
      </c>
      <c r="S9" s="4">
        <v>167</v>
      </c>
      <c r="T9" s="4">
        <f t="shared" ref="T9:U16" si="10">T8+R9</f>
        <v>16832</v>
      </c>
      <c r="U9" s="4">
        <f t="shared" si="10"/>
        <v>376</v>
      </c>
      <c r="V9" s="5">
        <f t="shared" si="2"/>
        <v>0.31735138294462567</v>
      </c>
      <c r="W9" s="5">
        <f t="shared" si="3"/>
        <v>7.9274720640944554E-2</v>
      </c>
      <c r="X9" s="15">
        <f t="shared" si="7"/>
        <v>0.23807666230368113</v>
      </c>
    </row>
    <row r="10" spans="2:24" x14ac:dyDescent="0.3">
      <c r="B10" s="25">
        <v>4</v>
      </c>
      <c r="C10" s="8">
        <v>0.96605647563975705</v>
      </c>
      <c r="D10" s="8">
        <v>0.95632703807223296</v>
      </c>
      <c r="E10" s="4">
        <v>6933</v>
      </c>
      <c r="F10" s="22">
        <v>6636</v>
      </c>
      <c r="G10" s="4">
        <f t="shared" si="4"/>
        <v>297</v>
      </c>
      <c r="H10" s="4">
        <f t="shared" si="8"/>
        <v>27011</v>
      </c>
      <c r="I10" s="4">
        <f t="shared" si="9"/>
        <v>724</v>
      </c>
      <c r="J10" s="5">
        <f t="shared" si="0"/>
        <v>0.42476136560205058</v>
      </c>
      <c r="K10" s="5">
        <f t="shared" si="1"/>
        <v>0.12597877153297374</v>
      </c>
      <c r="L10" s="15">
        <f t="shared" si="5"/>
        <v>0.29878259406907681</v>
      </c>
      <c r="N10" s="25">
        <v>4</v>
      </c>
      <c r="O10" s="14">
        <v>0.96605647563975705</v>
      </c>
      <c r="P10" s="4">
        <v>0.95632703807223296</v>
      </c>
      <c r="Q10" s="4">
        <f t="shared" si="6"/>
        <v>5839</v>
      </c>
      <c r="R10" s="8">
        <v>5620</v>
      </c>
      <c r="S10" s="4">
        <v>219</v>
      </c>
      <c r="T10" s="4">
        <f t="shared" si="10"/>
        <v>22452</v>
      </c>
      <c r="U10" s="4">
        <f t="shared" si="10"/>
        <v>595</v>
      </c>
      <c r="V10" s="5">
        <f t="shared" si="2"/>
        <v>0.42331114840023382</v>
      </c>
      <c r="W10" s="5">
        <f t="shared" si="3"/>
        <v>0.12544802867383512</v>
      </c>
      <c r="X10" s="15">
        <f t="shared" si="7"/>
        <v>0.29786311972639867</v>
      </c>
    </row>
    <row r="11" spans="2:24" x14ac:dyDescent="0.3">
      <c r="B11" s="25">
        <v>5</v>
      </c>
      <c r="C11" s="8">
        <v>0.95632392824865997</v>
      </c>
      <c r="D11" s="8">
        <v>0.94461843387375</v>
      </c>
      <c r="E11" s="4">
        <v>6934</v>
      </c>
      <c r="F11" s="22">
        <v>6574</v>
      </c>
      <c r="G11" s="4">
        <f t="shared" si="4"/>
        <v>360</v>
      </c>
      <c r="H11" s="4">
        <f t="shared" si="8"/>
        <v>33585</v>
      </c>
      <c r="I11" s="4">
        <f t="shared" si="9"/>
        <v>1084</v>
      </c>
      <c r="J11" s="5">
        <f t="shared" si="0"/>
        <v>0.52814077463792042</v>
      </c>
      <c r="K11" s="5">
        <f t="shared" si="1"/>
        <v>0.18862014964329216</v>
      </c>
      <c r="L11" s="15">
        <f t="shared" si="5"/>
        <v>0.33952062499462826</v>
      </c>
      <c r="N11" s="25">
        <v>5</v>
      </c>
      <c r="O11" s="14">
        <v>0.95632392824865997</v>
      </c>
      <c r="P11" s="4">
        <v>0.94461843387375</v>
      </c>
      <c r="Q11" s="4">
        <f t="shared" si="6"/>
        <v>5389</v>
      </c>
      <c r="R11" s="8">
        <v>5132</v>
      </c>
      <c r="S11" s="4">
        <v>257</v>
      </c>
      <c r="T11" s="4">
        <f t="shared" si="10"/>
        <v>27584</v>
      </c>
      <c r="U11" s="4">
        <f t="shared" si="10"/>
        <v>852</v>
      </c>
      <c r="V11" s="5">
        <f t="shared" si="2"/>
        <v>0.52007013706894922</v>
      </c>
      <c r="W11" s="5">
        <f t="shared" si="3"/>
        <v>0.17963314358001264</v>
      </c>
      <c r="X11" s="15">
        <f t="shared" si="7"/>
        <v>0.34043699348893658</v>
      </c>
    </row>
    <row r="12" spans="2:24" x14ac:dyDescent="0.3">
      <c r="B12" s="25">
        <v>6</v>
      </c>
      <c r="C12" s="8">
        <v>0.94461668099666896</v>
      </c>
      <c r="D12" s="8">
        <v>0.92963996007675598</v>
      </c>
      <c r="E12" s="4">
        <v>6934</v>
      </c>
      <c r="F12" s="22">
        <v>6509</v>
      </c>
      <c r="G12" s="4">
        <f t="shared" si="4"/>
        <v>425</v>
      </c>
      <c r="H12" s="4">
        <f t="shared" si="8"/>
        <v>40094</v>
      </c>
      <c r="I12" s="4">
        <f t="shared" si="9"/>
        <v>1509</v>
      </c>
      <c r="J12" s="5">
        <f t="shared" si="0"/>
        <v>0.63049802645028385</v>
      </c>
      <c r="K12" s="5">
        <f t="shared" si="1"/>
        <v>0.26257177657908476</v>
      </c>
      <c r="L12" s="16">
        <f t="shared" si="5"/>
        <v>0.3679262498711991</v>
      </c>
      <c r="N12" s="25">
        <v>6</v>
      </c>
      <c r="O12" s="14">
        <v>0.94461668099666896</v>
      </c>
      <c r="P12" s="4">
        <v>0.92963996007675598</v>
      </c>
      <c r="Q12" s="4">
        <f t="shared" si="6"/>
        <v>5740</v>
      </c>
      <c r="R12" s="8">
        <v>5399</v>
      </c>
      <c r="S12" s="4">
        <v>341</v>
      </c>
      <c r="T12" s="4">
        <f t="shared" si="10"/>
        <v>32983</v>
      </c>
      <c r="U12" s="4">
        <f t="shared" si="10"/>
        <v>1193</v>
      </c>
      <c r="V12" s="5">
        <f t="shared" si="2"/>
        <v>0.62186315729934571</v>
      </c>
      <c r="W12" s="5">
        <f t="shared" si="3"/>
        <v>0.25152856841661397</v>
      </c>
      <c r="X12" s="26">
        <f t="shared" si="7"/>
        <v>0.37033458888273174</v>
      </c>
    </row>
    <row r="13" spans="2:24" x14ac:dyDescent="0.3">
      <c r="B13" s="25">
        <v>7</v>
      </c>
      <c r="C13" s="8">
        <v>0.92963546553566201</v>
      </c>
      <c r="D13" s="8">
        <v>0.90929034815327003</v>
      </c>
      <c r="E13" s="4">
        <v>6933</v>
      </c>
      <c r="F13" s="22">
        <v>6340</v>
      </c>
      <c r="G13" s="4">
        <f t="shared" si="4"/>
        <v>593</v>
      </c>
      <c r="H13" s="4">
        <f t="shared" si="8"/>
        <v>46434</v>
      </c>
      <c r="I13" s="4">
        <f t="shared" si="9"/>
        <v>2102</v>
      </c>
      <c r="J13" s="5">
        <f t="shared" si="0"/>
        <v>0.73019766948153042</v>
      </c>
      <c r="K13" s="5">
        <f t="shared" si="1"/>
        <v>0.36575604663302591</v>
      </c>
      <c r="L13" s="26">
        <f t="shared" si="5"/>
        <v>0.36444162284850451</v>
      </c>
      <c r="N13" s="25">
        <v>7</v>
      </c>
      <c r="O13" s="14">
        <v>0.92963546553566201</v>
      </c>
      <c r="P13" s="4">
        <v>0.90929034815327003</v>
      </c>
      <c r="Q13" s="4">
        <f t="shared" si="6"/>
        <v>5888</v>
      </c>
      <c r="R13" s="8">
        <v>5415</v>
      </c>
      <c r="S13" s="4">
        <v>473</v>
      </c>
      <c r="T13" s="4">
        <f t="shared" si="10"/>
        <v>38398</v>
      </c>
      <c r="U13" s="4">
        <f t="shared" si="10"/>
        <v>1666</v>
      </c>
      <c r="V13" s="5">
        <f t="shared" si="2"/>
        <v>0.72395784234242722</v>
      </c>
      <c r="W13" s="5">
        <f t="shared" si="3"/>
        <v>0.35125448028673834</v>
      </c>
      <c r="X13" s="16">
        <f t="shared" si="7"/>
        <v>0.37270336205568888</v>
      </c>
    </row>
    <row r="14" spans="2:24" x14ac:dyDescent="0.3">
      <c r="B14" s="25">
        <v>8</v>
      </c>
      <c r="C14" s="8">
        <v>0.90928976418337104</v>
      </c>
      <c r="D14" s="8">
        <v>0.87907754885020295</v>
      </c>
      <c r="E14" s="4">
        <v>6934</v>
      </c>
      <c r="F14" s="22">
        <v>6212</v>
      </c>
      <c r="G14" s="4">
        <f t="shared" si="4"/>
        <v>722</v>
      </c>
      <c r="H14" s="4">
        <f t="shared" si="8"/>
        <v>52646</v>
      </c>
      <c r="I14" s="4">
        <f t="shared" si="9"/>
        <v>2824</v>
      </c>
      <c r="J14" s="5">
        <f t="shared" si="0"/>
        <v>0.82788444905725656</v>
      </c>
      <c r="K14" s="5">
        <f t="shared" si="1"/>
        <v>0.49138681050983124</v>
      </c>
      <c r="L14" s="15">
        <f t="shared" si="5"/>
        <v>0.33649763854742532</v>
      </c>
      <c r="N14" s="25">
        <v>8</v>
      </c>
      <c r="O14" s="14">
        <v>0.90928976418337104</v>
      </c>
      <c r="P14" s="4">
        <v>0.87907754885020295</v>
      </c>
      <c r="Q14" s="4">
        <f t="shared" si="6"/>
        <v>5715</v>
      </c>
      <c r="R14" s="8">
        <v>5111</v>
      </c>
      <c r="S14" s="4">
        <v>604</v>
      </c>
      <c r="T14" s="4">
        <f t="shared" si="10"/>
        <v>43509</v>
      </c>
      <c r="U14" s="4">
        <f t="shared" si="10"/>
        <v>2270</v>
      </c>
      <c r="V14" s="5">
        <f t="shared" si="2"/>
        <v>0.82032089594449364</v>
      </c>
      <c r="W14" s="5">
        <f t="shared" si="3"/>
        <v>0.47860004216740459</v>
      </c>
      <c r="X14" s="15">
        <f t="shared" si="7"/>
        <v>0.34172085377708905</v>
      </c>
    </row>
    <row r="15" spans="2:24" x14ac:dyDescent="0.3">
      <c r="B15" s="25">
        <v>9</v>
      </c>
      <c r="C15" s="8">
        <v>0.87907076776773896</v>
      </c>
      <c r="D15" s="8">
        <v>0.82156772177610804</v>
      </c>
      <c r="E15" s="4">
        <v>6934</v>
      </c>
      <c r="F15" s="22">
        <v>5898</v>
      </c>
      <c r="G15" s="4">
        <f t="shared" si="4"/>
        <v>1036</v>
      </c>
      <c r="H15" s="4">
        <f t="shared" si="8"/>
        <v>58544</v>
      </c>
      <c r="I15" s="4">
        <f t="shared" si="9"/>
        <v>3860</v>
      </c>
      <c r="J15" s="5">
        <f t="shared" si="0"/>
        <v>0.92063342296865913</v>
      </c>
      <c r="K15" s="5">
        <f t="shared" si="1"/>
        <v>0.67165477640508087</v>
      </c>
      <c r="L15" s="15">
        <f t="shared" si="5"/>
        <v>0.24897864656357827</v>
      </c>
      <c r="N15" s="25">
        <v>9</v>
      </c>
      <c r="O15" s="14">
        <v>0.87907076776773896</v>
      </c>
      <c r="P15" s="4">
        <v>0.82156772177610804</v>
      </c>
      <c r="Q15" s="4">
        <f t="shared" si="6"/>
        <v>5985</v>
      </c>
      <c r="R15" s="8">
        <v>5058</v>
      </c>
      <c r="S15" s="4">
        <v>927</v>
      </c>
      <c r="T15" s="4">
        <f t="shared" si="10"/>
        <v>48567</v>
      </c>
      <c r="U15" s="4">
        <f t="shared" si="10"/>
        <v>3197</v>
      </c>
      <c r="V15" s="5">
        <f t="shared" si="2"/>
        <v>0.91568468485454102</v>
      </c>
      <c r="W15" s="5">
        <f t="shared" si="3"/>
        <v>0.6740459624710099</v>
      </c>
      <c r="X15" s="15">
        <f t="shared" si="7"/>
        <v>0.24163872238353112</v>
      </c>
    </row>
    <row r="16" spans="2:24" x14ac:dyDescent="0.3">
      <c r="B16" s="27">
        <v>10</v>
      </c>
      <c r="C16" s="28">
        <v>0.82156118198108097</v>
      </c>
      <c r="D16" s="28">
        <v>0.16221081953496799</v>
      </c>
      <c r="E16" s="18">
        <v>6934</v>
      </c>
      <c r="F16" s="23">
        <v>5047</v>
      </c>
      <c r="G16" s="18">
        <f t="shared" si="4"/>
        <v>1887</v>
      </c>
      <c r="H16" s="4">
        <f t="shared" si="8"/>
        <v>63591</v>
      </c>
      <c r="I16" s="4">
        <f t="shared" si="9"/>
        <v>5747</v>
      </c>
      <c r="J16" s="19">
        <f t="shared" si="0"/>
        <v>1</v>
      </c>
      <c r="K16" s="19">
        <f t="shared" si="1"/>
        <v>1</v>
      </c>
      <c r="L16" s="20">
        <f t="shared" si="5"/>
        <v>0</v>
      </c>
      <c r="N16" s="27">
        <v>10</v>
      </c>
      <c r="O16" s="17">
        <v>0.82156118198108097</v>
      </c>
      <c r="P16" s="18">
        <v>0.16221081953496799</v>
      </c>
      <c r="Q16" s="18">
        <f t="shared" si="6"/>
        <v>6018</v>
      </c>
      <c r="R16" s="28">
        <v>4472</v>
      </c>
      <c r="S16" s="18">
        <v>1546</v>
      </c>
      <c r="T16" s="4">
        <f t="shared" si="10"/>
        <v>53039</v>
      </c>
      <c r="U16" s="4">
        <f t="shared" si="10"/>
        <v>4743</v>
      </c>
      <c r="V16" s="19">
        <f t="shared" si="2"/>
        <v>1</v>
      </c>
      <c r="W16" s="19">
        <f t="shared" si="3"/>
        <v>1</v>
      </c>
      <c r="X16" s="20">
        <f t="shared" si="7"/>
        <v>0</v>
      </c>
    </row>
    <row r="17" spans="2:24" x14ac:dyDescent="0.3">
      <c r="B17" s="8" t="s">
        <v>15</v>
      </c>
      <c r="C17" s="8"/>
      <c r="D17" s="8"/>
      <c r="E17" s="8">
        <f>SUM(E7:E16)</f>
        <v>69338</v>
      </c>
      <c r="F17" s="8">
        <f>SUM(F7:F16)</f>
        <v>63591</v>
      </c>
      <c r="G17" s="8">
        <f>SUM(G7:G16)</f>
        <v>5747</v>
      </c>
      <c r="H17" s="8"/>
      <c r="I17" s="8"/>
      <c r="J17" s="8"/>
      <c r="K17" s="8"/>
      <c r="L17" s="8"/>
      <c r="N17" s="21" t="s">
        <v>15</v>
      </c>
      <c r="O17" s="8"/>
      <c r="P17" s="8"/>
      <c r="Q17" s="8">
        <f>SUM(Q7:Q16)</f>
        <v>57782</v>
      </c>
      <c r="R17" s="8">
        <f>SUM(R7:R16)</f>
        <v>53039</v>
      </c>
      <c r="S17" s="8">
        <f>SUM(S7:S16)</f>
        <v>4743</v>
      </c>
      <c r="T17" s="8"/>
      <c r="U17" s="8"/>
      <c r="V17" s="8"/>
      <c r="W17" s="8"/>
      <c r="X17" s="8"/>
    </row>
    <row r="19" spans="2:24" x14ac:dyDescent="0.3">
      <c r="Q19" s="8"/>
    </row>
    <row r="23" spans="2:24" ht="18" x14ac:dyDescent="0.35">
      <c r="B23" s="10" t="s">
        <v>19</v>
      </c>
    </row>
    <row r="25" spans="2:24" x14ac:dyDescent="0.3">
      <c r="B25" s="1" t="s">
        <v>0</v>
      </c>
      <c r="C25" s="37" t="s">
        <v>1</v>
      </c>
      <c r="D25" s="37"/>
      <c r="E25" s="2"/>
      <c r="F25" s="2"/>
      <c r="G25" s="2"/>
      <c r="H25" s="2"/>
      <c r="I25" s="2"/>
      <c r="J25" s="2"/>
      <c r="K25" s="2"/>
      <c r="L25" s="2"/>
      <c r="N25" s="1" t="s">
        <v>2</v>
      </c>
      <c r="O25" s="38" t="s">
        <v>3</v>
      </c>
      <c r="P25" s="39"/>
      <c r="Q25" s="2"/>
      <c r="R25" s="2"/>
      <c r="S25" s="2"/>
      <c r="T25" s="2"/>
      <c r="U25" s="2"/>
      <c r="V25" s="2"/>
      <c r="W25" s="2"/>
      <c r="X25" s="2"/>
    </row>
    <row r="26" spans="2:24" ht="93.6" x14ac:dyDescent="0.3">
      <c r="B26" s="29" t="s">
        <v>4</v>
      </c>
      <c r="C26" s="30" t="s">
        <v>5</v>
      </c>
      <c r="D26" s="30" t="s">
        <v>6</v>
      </c>
      <c r="E26" s="30" t="s">
        <v>7</v>
      </c>
      <c r="F26" s="30" t="s">
        <v>8</v>
      </c>
      <c r="G26" s="30" t="s">
        <v>9</v>
      </c>
      <c r="H26" s="30" t="s">
        <v>10</v>
      </c>
      <c r="I26" s="30" t="s">
        <v>11</v>
      </c>
      <c r="J26" s="30" t="s">
        <v>12</v>
      </c>
      <c r="K26" s="30" t="s">
        <v>13</v>
      </c>
      <c r="L26" s="31" t="s">
        <v>14</v>
      </c>
      <c r="N26" s="29" t="s">
        <v>4</v>
      </c>
      <c r="O26" s="30" t="s">
        <v>5</v>
      </c>
      <c r="P26" s="30" t="s">
        <v>6</v>
      </c>
      <c r="Q26" s="30" t="s">
        <v>7</v>
      </c>
      <c r="R26" s="30" t="s">
        <v>8</v>
      </c>
      <c r="S26" s="30" t="s">
        <v>9</v>
      </c>
      <c r="T26" s="30" t="s">
        <v>10</v>
      </c>
      <c r="U26" s="30" t="s">
        <v>11</v>
      </c>
      <c r="V26" s="30" t="s">
        <v>12</v>
      </c>
      <c r="W26" s="30" t="s">
        <v>13</v>
      </c>
      <c r="X26" s="31" t="s">
        <v>14</v>
      </c>
    </row>
    <row r="27" spans="2:24" x14ac:dyDescent="0.3">
      <c r="B27" s="25">
        <v>1</v>
      </c>
      <c r="C27" s="8">
        <v>0.97423408119831201</v>
      </c>
      <c r="D27" s="8">
        <v>0.98953549908284399</v>
      </c>
      <c r="E27" s="4">
        <v>6934</v>
      </c>
      <c r="F27" s="8">
        <v>6836</v>
      </c>
      <c r="G27" s="4">
        <f>E27-F27</f>
        <v>98</v>
      </c>
      <c r="H27" s="4">
        <f>F27</f>
        <v>6836</v>
      </c>
      <c r="I27" s="4">
        <f>G27</f>
        <v>98</v>
      </c>
      <c r="J27" s="5">
        <f t="shared" ref="J27:J36" si="11">H27/F$17</f>
        <v>0.10749948892138825</v>
      </c>
      <c r="K27" s="5">
        <f t="shared" ref="K27:K36" si="12">I27/G$17</f>
        <v>1.705237515225335E-2</v>
      </c>
      <c r="L27" s="15">
        <f>J27-K27</f>
        <v>9.044711376913489E-2</v>
      </c>
      <c r="N27" s="25">
        <v>1</v>
      </c>
      <c r="O27" s="4">
        <v>0.97423408119831201</v>
      </c>
      <c r="P27" s="4">
        <v>0.98953549908284399</v>
      </c>
      <c r="Q27" s="4">
        <f>R27+S27</f>
        <v>6046</v>
      </c>
      <c r="R27" s="8">
        <v>5944</v>
      </c>
      <c r="S27" s="8">
        <v>102</v>
      </c>
      <c r="T27" s="4">
        <f>R27</f>
        <v>5944</v>
      </c>
      <c r="U27" s="4">
        <f>S27</f>
        <v>102</v>
      </c>
      <c r="V27" s="5">
        <f>T27/R$17</f>
        <v>0.11206847791247949</v>
      </c>
      <c r="W27" s="5">
        <f>U27/S$17</f>
        <v>2.1505376344086023E-2</v>
      </c>
      <c r="X27" s="15">
        <f>V27-W27</f>
        <v>9.0563101568393478E-2</v>
      </c>
    </row>
    <row r="28" spans="2:24" x14ac:dyDescent="0.3">
      <c r="B28" s="25">
        <v>2</v>
      </c>
      <c r="C28" s="8">
        <v>0.96845453191236996</v>
      </c>
      <c r="D28" s="8">
        <v>0.97423353392532197</v>
      </c>
      <c r="E28" s="4">
        <v>6934</v>
      </c>
      <c r="F28" s="8">
        <v>6796</v>
      </c>
      <c r="G28" s="4">
        <f t="shared" ref="G28:G36" si="13">E28-F28</f>
        <v>138</v>
      </c>
      <c r="H28" s="4">
        <f>H27+F28</f>
        <v>13632</v>
      </c>
      <c r="I28" s="4">
        <f>I27+G28</f>
        <v>236</v>
      </c>
      <c r="J28" s="5">
        <f t="shared" si="11"/>
        <v>0.21436995801292635</v>
      </c>
      <c r="K28" s="5">
        <f t="shared" si="12"/>
        <v>4.1064903427875415E-2</v>
      </c>
      <c r="L28" s="15">
        <f t="shared" ref="L28:L36" si="14">J28-K28</f>
        <v>0.17330505458505094</v>
      </c>
      <c r="N28" s="25">
        <v>2</v>
      </c>
      <c r="O28" s="4">
        <v>0.96845453191236996</v>
      </c>
      <c r="P28" s="4">
        <v>0.97423353392532197</v>
      </c>
      <c r="Q28" s="4">
        <f t="shared" ref="Q28:Q36" si="15">R28+S28</f>
        <v>5898</v>
      </c>
      <c r="R28" s="8">
        <v>5777</v>
      </c>
      <c r="S28" s="8">
        <v>121</v>
      </c>
      <c r="T28" s="4">
        <f>T27+R28</f>
        <v>11721</v>
      </c>
      <c r="U28" s="4">
        <f>U27+S28</f>
        <v>223</v>
      </c>
      <c r="V28" s="5">
        <f t="shared" ref="V28:V36" si="16">T28/R$17</f>
        <v>0.22098832934255924</v>
      </c>
      <c r="W28" s="5">
        <f t="shared" ref="W28:W36" si="17">U28/S$17</f>
        <v>4.7016656124815516E-2</v>
      </c>
      <c r="X28" s="15">
        <f t="shared" ref="X28:X36" si="18">V28-W28</f>
        <v>0.17397167321774373</v>
      </c>
    </row>
    <row r="29" spans="2:24" x14ac:dyDescent="0.3">
      <c r="B29" s="25">
        <v>3</v>
      </c>
      <c r="C29" s="8">
        <v>0.96212609595031395</v>
      </c>
      <c r="D29" s="8">
        <v>0.96845381357317895</v>
      </c>
      <c r="E29" s="4">
        <v>6934</v>
      </c>
      <c r="F29" s="8">
        <v>6725</v>
      </c>
      <c r="G29" s="4">
        <f t="shared" si="13"/>
        <v>209</v>
      </c>
      <c r="H29" s="4">
        <f t="shared" ref="H29:H36" si="19">H28+F29</f>
        <v>20357</v>
      </c>
      <c r="I29" s="4">
        <f t="shared" ref="I29:I36" si="20">I28+G29</f>
        <v>445</v>
      </c>
      <c r="J29" s="5">
        <f t="shared" si="11"/>
        <v>0.32012391690648045</v>
      </c>
      <c r="K29" s="5">
        <f t="shared" si="12"/>
        <v>7.7431703497476939E-2</v>
      </c>
      <c r="L29" s="15">
        <f t="shared" si="14"/>
        <v>0.24269221340900352</v>
      </c>
      <c r="N29" s="25">
        <v>3</v>
      </c>
      <c r="O29" s="4">
        <v>0.96212609595031395</v>
      </c>
      <c r="P29" s="4">
        <v>0.96845381357317895</v>
      </c>
      <c r="Q29" s="4">
        <f t="shared" si="15"/>
        <v>5432</v>
      </c>
      <c r="R29" s="8">
        <v>5281</v>
      </c>
      <c r="S29" s="8">
        <v>151</v>
      </c>
      <c r="T29" s="4">
        <f t="shared" ref="T29:T36" si="21">T28+R29</f>
        <v>17002</v>
      </c>
      <c r="U29" s="4">
        <f t="shared" ref="U29:U36" si="22">U28+S29</f>
        <v>374</v>
      </c>
      <c r="V29" s="5">
        <f t="shared" si="16"/>
        <v>0.32055657157940382</v>
      </c>
      <c r="W29" s="5">
        <f t="shared" si="17"/>
        <v>7.8853046594982074E-2</v>
      </c>
      <c r="X29" s="15">
        <f t="shared" si="18"/>
        <v>0.24170352498442174</v>
      </c>
    </row>
    <row r="30" spans="2:24" x14ac:dyDescent="0.3">
      <c r="B30" s="25">
        <v>4</v>
      </c>
      <c r="C30" s="8">
        <v>0.95457437348184004</v>
      </c>
      <c r="D30" s="8">
        <v>0.96212551951902603</v>
      </c>
      <c r="E30" s="4">
        <v>6933</v>
      </c>
      <c r="F30" s="8">
        <v>6645</v>
      </c>
      <c r="G30" s="4">
        <f t="shared" si="13"/>
        <v>288</v>
      </c>
      <c r="H30" s="4">
        <f t="shared" si="19"/>
        <v>27002</v>
      </c>
      <c r="I30" s="4">
        <f t="shared" si="20"/>
        <v>733</v>
      </c>
      <c r="J30" s="5">
        <f t="shared" si="11"/>
        <v>0.42461983614033433</v>
      </c>
      <c r="K30" s="5">
        <f t="shared" si="12"/>
        <v>0.12754480598573167</v>
      </c>
      <c r="L30" s="15">
        <f t="shared" si="14"/>
        <v>0.29707503015460268</v>
      </c>
      <c r="N30" s="25">
        <v>4</v>
      </c>
      <c r="O30" s="4">
        <v>0.95457437348184004</v>
      </c>
      <c r="P30" s="4">
        <v>0.96212551951902603</v>
      </c>
      <c r="Q30" s="4">
        <f t="shared" si="15"/>
        <v>5180</v>
      </c>
      <c r="R30" s="8">
        <v>4955</v>
      </c>
      <c r="S30" s="8">
        <v>225</v>
      </c>
      <c r="T30" s="4">
        <f t="shared" si="21"/>
        <v>21957</v>
      </c>
      <c r="U30" s="4">
        <f t="shared" si="22"/>
        <v>599</v>
      </c>
      <c r="V30" s="5">
        <f t="shared" si="16"/>
        <v>0.41397839325779145</v>
      </c>
      <c r="W30" s="5">
        <f t="shared" si="17"/>
        <v>0.12629137676576008</v>
      </c>
      <c r="X30" s="15">
        <f t="shared" si="18"/>
        <v>0.28768701649203138</v>
      </c>
    </row>
    <row r="31" spans="2:24" x14ac:dyDescent="0.3">
      <c r="B31" s="25">
        <v>5</v>
      </c>
      <c r="C31" s="8">
        <v>0.94482884315862603</v>
      </c>
      <c r="D31" s="8">
        <v>0.95457319733648605</v>
      </c>
      <c r="E31" s="4">
        <v>6934</v>
      </c>
      <c r="F31" s="8">
        <v>6578</v>
      </c>
      <c r="G31" s="4">
        <f t="shared" si="13"/>
        <v>356</v>
      </c>
      <c r="H31" s="4">
        <f t="shared" si="19"/>
        <v>33580</v>
      </c>
      <c r="I31" s="4">
        <f t="shared" si="20"/>
        <v>1089</v>
      </c>
      <c r="J31" s="5">
        <f t="shared" si="11"/>
        <v>0.5280621471591892</v>
      </c>
      <c r="K31" s="5">
        <f t="shared" si="12"/>
        <v>0.18949016878371325</v>
      </c>
      <c r="L31" s="15">
        <f t="shared" si="14"/>
        <v>0.33857197837547592</v>
      </c>
      <c r="N31" s="25">
        <v>5</v>
      </c>
      <c r="O31" s="4">
        <v>0.94482884315862603</v>
      </c>
      <c r="P31" s="4">
        <v>0.95457319733648605</v>
      </c>
      <c r="Q31" s="4">
        <f t="shared" si="15"/>
        <v>6080</v>
      </c>
      <c r="R31" s="8">
        <v>5796</v>
      </c>
      <c r="S31" s="8">
        <v>284</v>
      </c>
      <c r="T31" s="4">
        <f t="shared" si="21"/>
        <v>27753</v>
      </c>
      <c r="U31" s="4">
        <f t="shared" si="22"/>
        <v>883</v>
      </c>
      <c r="V31" s="5">
        <f t="shared" si="16"/>
        <v>0.52325647165293465</v>
      </c>
      <c r="W31" s="5">
        <f t="shared" si="17"/>
        <v>0.18616909129243095</v>
      </c>
      <c r="X31" s="15">
        <f t="shared" si="18"/>
        <v>0.33708738036050367</v>
      </c>
    </row>
    <row r="32" spans="2:24" x14ac:dyDescent="0.3">
      <c r="B32" s="25">
        <v>6</v>
      </c>
      <c r="C32" s="8">
        <v>0.93237979689574002</v>
      </c>
      <c r="D32" s="8">
        <v>0.94482742641120099</v>
      </c>
      <c r="E32" s="4">
        <v>6934</v>
      </c>
      <c r="F32" s="8">
        <v>6460</v>
      </c>
      <c r="G32" s="4">
        <f t="shared" si="13"/>
        <v>474</v>
      </c>
      <c r="H32" s="4">
        <f t="shared" si="19"/>
        <v>40040</v>
      </c>
      <c r="I32" s="4">
        <f t="shared" si="20"/>
        <v>1563</v>
      </c>
      <c r="J32" s="5">
        <f t="shared" si="11"/>
        <v>0.62964884967998613</v>
      </c>
      <c r="K32" s="5">
        <f t="shared" si="12"/>
        <v>0.27196798329563249</v>
      </c>
      <c r="L32" s="26">
        <f t="shared" si="14"/>
        <v>0.35768086638435365</v>
      </c>
      <c r="N32" s="25">
        <v>6</v>
      </c>
      <c r="O32" s="4">
        <v>0.93237979689574002</v>
      </c>
      <c r="P32" s="4">
        <v>0.94482742641120099</v>
      </c>
      <c r="Q32" s="4">
        <f t="shared" si="15"/>
        <v>5841</v>
      </c>
      <c r="R32" s="8">
        <v>5495</v>
      </c>
      <c r="S32" s="8">
        <v>346</v>
      </c>
      <c r="T32" s="4">
        <f t="shared" si="21"/>
        <v>33248</v>
      </c>
      <c r="U32" s="4">
        <f t="shared" si="22"/>
        <v>1229</v>
      </c>
      <c r="V32" s="5">
        <f t="shared" si="16"/>
        <v>0.6268594807594412</v>
      </c>
      <c r="W32" s="5">
        <f t="shared" si="17"/>
        <v>0.25911870124393843</v>
      </c>
      <c r="X32" s="26">
        <f t="shared" si="18"/>
        <v>0.36774077951550277</v>
      </c>
    </row>
    <row r="33" spans="2:24" x14ac:dyDescent="0.3">
      <c r="B33" s="25">
        <v>7</v>
      </c>
      <c r="C33" s="8">
        <v>0.91403419974014399</v>
      </c>
      <c r="D33" s="8">
        <v>0.93237781172419498</v>
      </c>
      <c r="E33" s="4">
        <v>6933</v>
      </c>
      <c r="F33" s="8">
        <v>6383</v>
      </c>
      <c r="G33" s="4">
        <f t="shared" si="13"/>
        <v>550</v>
      </c>
      <c r="H33" s="4">
        <f t="shared" si="19"/>
        <v>46423</v>
      </c>
      <c r="I33" s="4">
        <f t="shared" si="20"/>
        <v>2113</v>
      </c>
      <c r="J33" s="5">
        <f t="shared" si="11"/>
        <v>0.73002468902832163</v>
      </c>
      <c r="K33" s="5">
        <f t="shared" si="12"/>
        <v>0.36767008874195234</v>
      </c>
      <c r="L33" s="16">
        <f t="shared" si="14"/>
        <v>0.36235460028636929</v>
      </c>
      <c r="N33" s="25">
        <v>7</v>
      </c>
      <c r="O33" s="4">
        <v>0.91403419974014399</v>
      </c>
      <c r="P33" s="4">
        <v>0.93237781172419498</v>
      </c>
      <c r="Q33" s="4">
        <f t="shared" si="15"/>
        <v>5699</v>
      </c>
      <c r="R33" s="8">
        <v>5260</v>
      </c>
      <c r="S33" s="8">
        <v>439</v>
      </c>
      <c r="T33" s="4">
        <f t="shared" si="21"/>
        <v>38508</v>
      </c>
      <c r="U33" s="4">
        <f t="shared" si="22"/>
        <v>1668</v>
      </c>
      <c r="V33" s="5">
        <f t="shared" si="16"/>
        <v>0.72603178792963663</v>
      </c>
      <c r="W33" s="5">
        <f t="shared" si="17"/>
        <v>0.35167615433270083</v>
      </c>
      <c r="X33" s="16">
        <f t="shared" si="18"/>
        <v>0.3743556335969358</v>
      </c>
    </row>
    <row r="34" spans="2:24" x14ac:dyDescent="0.3">
      <c r="B34" s="25">
        <v>8</v>
      </c>
      <c r="C34" s="8">
        <v>0.88534586498929302</v>
      </c>
      <c r="D34" s="8">
        <v>0.91402851894878201</v>
      </c>
      <c r="E34" s="4">
        <v>6934</v>
      </c>
      <c r="F34" s="8">
        <v>6241</v>
      </c>
      <c r="G34" s="4">
        <f t="shared" si="13"/>
        <v>693</v>
      </c>
      <c r="H34" s="4">
        <f t="shared" si="19"/>
        <v>52664</v>
      </c>
      <c r="I34" s="4">
        <f t="shared" si="20"/>
        <v>2806</v>
      </c>
      <c r="J34" s="5">
        <f t="shared" si="11"/>
        <v>0.82816750798068905</v>
      </c>
      <c r="K34" s="5">
        <f t="shared" si="12"/>
        <v>0.48825474160431531</v>
      </c>
      <c r="L34" s="15">
        <f t="shared" si="14"/>
        <v>0.33991276637637374</v>
      </c>
      <c r="N34" s="25">
        <v>8</v>
      </c>
      <c r="O34" s="4">
        <v>0.88534586498929302</v>
      </c>
      <c r="P34" s="4">
        <v>0.91402851894878201</v>
      </c>
      <c r="Q34" s="4">
        <f t="shared" si="15"/>
        <v>5867</v>
      </c>
      <c r="R34" s="8">
        <v>5241</v>
      </c>
      <c r="S34" s="8">
        <v>626</v>
      </c>
      <c r="T34" s="4">
        <f t="shared" si="21"/>
        <v>43749</v>
      </c>
      <c r="U34" s="4">
        <f t="shared" si="22"/>
        <v>2294</v>
      </c>
      <c r="V34" s="5">
        <f t="shared" si="16"/>
        <v>0.82484586813476879</v>
      </c>
      <c r="W34" s="5">
        <f t="shared" si="17"/>
        <v>0.48366013071895425</v>
      </c>
      <c r="X34" s="15">
        <f t="shared" si="18"/>
        <v>0.34118573741581454</v>
      </c>
    </row>
    <row r="35" spans="2:24" x14ac:dyDescent="0.3">
      <c r="B35" s="25">
        <v>9</v>
      </c>
      <c r="C35" s="8">
        <v>0.82955420816087999</v>
      </c>
      <c r="D35" s="8">
        <v>0.885343697106032</v>
      </c>
      <c r="E35" s="4">
        <v>6934</v>
      </c>
      <c r="F35" s="8">
        <v>5863</v>
      </c>
      <c r="G35" s="4">
        <f t="shared" si="13"/>
        <v>1071</v>
      </c>
      <c r="H35" s="4">
        <f t="shared" si="19"/>
        <v>58527</v>
      </c>
      <c r="I35" s="4">
        <f t="shared" si="20"/>
        <v>3877</v>
      </c>
      <c r="J35" s="5">
        <f t="shared" si="11"/>
        <v>0.92036608954097276</v>
      </c>
      <c r="K35" s="5">
        <f t="shared" si="12"/>
        <v>0.67461284148251266</v>
      </c>
      <c r="L35" s="15">
        <f t="shared" si="14"/>
        <v>0.24575324805846011</v>
      </c>
      <c r="N35" s="25">
        <v>9</v>
      </c>
      <c r="O35" s="4">
        <v>0.82955420816087999</v>
      </c>
      <c r="P35" s="4">
        <v>0.885343697106032</v>
      </c>
      <c r="Q35" s="4">
        <f t="shared" si="15"/>
        <v>5726</v>
      </c>
      <c r="R35" s="8">
        <v>4851</v>
      </c>
      <c r="S35" s="8">
        <v>875</v>
      </c>
      <c r="T35" s="4">
        <f t="shared" si="21"/>
        <v>48600</v>
      </c>
      <c r="U35" s="4">
        <f t="shared" si="22"/>
        <v>3169</v>
      </c>
      <c r="V35" s="5">
        <f t="shared" si="16"/>
        <v>0.91630686853070387</v>
      </c>
      <c r="W35" s="5">
        <f t="shared" si="17"/>
        <v>0.66814252582753531</v>
      </c>
      <c r="X35" s="15">
        <f t="shared" si="18"/>
        <v>0.24816434270316856</v>
      </c>
    </row>
    <row r="36" spans="2:24" x14ac:dyDescent="0.3">
      <c r="B36" s="27">
        <v>10</v>
      </c>
      <c r="C36" s="28">
        <v>0.23029730946181501</v>
      </c>
      <c r="D36" s="28">
        <v>0.82952703464571098</v>
      </c>
      <c r="E36" s="18">
        <v>6934</v>
      </c>
      <c r="F36" s="28">
        <v>5064</v>
      </c>
      <c r="G36" s="18">
        <f t="shared" si="13"/>
        <v>1870</v>
      </c>
      <c r="H36" s="18">
        <f t="shared" si="19"/>
        <v>63591</v>
      </c>
      <c r="I36" s="18">
        <f t="shared" si="20"/>
        <v>5747</v>
      </c>
      <c r="J36" s="19">
        <f t="shared" si="11"/>
        <v>1</v>
      </c>
      <c r="K36" s="19">
        <f t="shared" si="12"/>
        <v>1</v>
      </c>
      <c r="L36" s="20">
        <f t="shared" si="14"/>
        <v>0</v>
      </c>
      <c r="N36" s="27">
        <v>10</v>
      </c>
      <c r="O36" s="18">
        <v>0.23029730946181501</v>
      </c>
      <c r="P36" s="18">
        <v>0.82952703464571098</v>
      </c>
      <c r="Q36" s="18">
        <f t="shared" si="15"/>
        <v>6013</v>
      </c>
      <c r="R36" s="28">
        <v>4440</v>
      </c>
      <c r="S36" s="28">
        <v>1573</v>
      </c>
      <c r="T36" s="18">
        <f t="shared" si="21"/>
        <v>53040</v>
      </c>
      <c r="U36" s="18">
        <f t="shared" si="22"/>
        <v>4742</v>
      </c>
      <c r="V36" s="19">
        <f t="shared" si="16"/>
        <v>1.0000188540507928</v>
      </c>
      <c r="W36" s="19">
        <f t="shared" si="17"/>
        <v>0.99978916297701881</v>
      </c>
      <c r="X36" s="20">
        <f t="shared" si="18"/>
        <v>2.2969107377401876E-4</v>
      </c>
    </row>
    <row r="37" spans="2:24" x14ac:dyDescent="0.3">
      <c r="B37" s="8" t="s">
        <v>15</v>
      </c>
      <c r="C37" s="8"/>
      <c r="D37" s="8"/>
      <c r="E37" s="8">
        <f>SUM(E27:E36)</f>
        <v>69338</v>
      </c>
      <c r="F37" s="8">
        <f>SUM(F27:F36)</f>
        <v>63591</v>
      </c>
      <c r="G37" s="8">
        <f>SUM(G27:G36)</f>
        <v>5747</v>
      </c>
      <c r="H37" s="8"/>
      <c r="I37" s="8"/>
      <c r="J37" s="8"/>
      <c r="K37" s="8"/>
      <c r="L37" s="8"/>
      <c r="N37" s="8" t="s">
        <v>15</v>
      </c>
      <c r="O37" s="8"/>
      <c r="P37" s="8"/>
      <c r="Q37" s="8">
        <f>SUM(Q27:Q36)</f>
        <v>57782</v>
      </c>
      <c r="R37" s="8">
        <f>SUM(R27:R36)</f>
        <v>53040</v>
      </c>
      <c r="S37" s="8">
        <f>SUM(S27:S36)</f>
        <v>4742</v>
      </c>
      <c r="T37" s="8"/>
      <c r="U37" s="8"/>
      <c r="V37" s="8"/>
      <c r="W37" s="8"/>
      <c r="X37" s="8"/>
    </row>
    <row r="43" spans="2:24" ht="18" x14ac:dyDescent="0.35">
      <c r="B43" s="10" t="s">
        <v>18</v>
      </c>
    </row>
    <row r="45" spans="2:24" x14ac:dyDescent="0.3">
      <c r="B45" s="1" t="s">
        <v>0</v>
      </c>
      <c r="C45" s="37" t="s">
        <v>1</v>
      </c>
      <c r="D45" s="37"/>
      <c r="E45" s="2"/>
      <c r="F45" s="2"/>
      <c r="G45" s="2"/>
      <c r="H45" s="2"/>
      <c r="I45" s="2"/>
      <c r="J45" s="2"/>
      <c r="K45" s="2"/>
      <c r="L45" s="2"/>
      <c r="N45" s="1" t="s">
        <v>2</v>
      </c>
      <c r="O45" s="38" t="s">
        <v>3</v>
      </c>
      <c r="P45" s="39"/>
      <c r="Q45" s="2"/>
      <c r="R45" s="2"/>
      <c r="S45" s="2"/>
      <c r="T45" s="2"/>
      <c r="U45" s="2"/>
      <c r="V45" s="2"/>
      <c r="W45" s="2"/>
      <c r="X45" s="2"/>
    </row>
    <row r="46" spans="2:24" ht="93.6" x14ac:dyDescent="0.3">
      <c r="B46" s="29" t="s">
        <v>4</v>
      </c>
      <c r="C46" s="30" t="s">
        <v>5</v>
      </c>
      <c r="D46" s="30" t="s">
        <v>6</v>
      </c>
      <c r="E46" s="30" t="s">
        <v>7</v>
      </c>
      <c r="F46" s="30" t="s">
        <v>8</v>
      </c>
      <c r="G46" s="30" t="s">
        <v>9</v>
      </c>
      <c r="H46" s="30" t="s">
        <v>10</v>
      </c>
      <c r="I46" s="30" t="s">
        <v>11</v>
      </c>
      <c r="J46" s="30" t="s">
        <v>12</v>
      </c>
      <c r="K46" s="30" t="s">
        <v>13</v>
      </c>
      <c r="L46" s="31" t="s">
        <v>14</v>
      </c>
      <c r="M46" s="2"/>
      <c r="N46" s="29" t="s">
        <v>4</v>
      </c>
      <c r="O46" s="30" t="s">
        <v>5</v>
      </c>
      <c r="P46" s="30" t="s">
        <v>6</v>
      </c>
      <c r="Q46" s="30" t="s">
        <v>7</v>
      </c>
      <c r="R46" s="30" t="s">
        <v>8</v>
      </c>
      <c r="S46" s="30" t="s">
        <v>9</v>
      </c>
      <c r="T46" s="30" t="s">
        <v>10</v>
      </c>
      <c r="U46" s="30" t="s">
        <v>11</v>
      </c>
      <c r="V46" s="30" t="s">
        <v>12</v>
      </c>
      <c r="W46" s="30" t="s">
        <v>13</v>
      </c>
      <c r="X46" s="31" t="s">
        <v>14</v>
      </c>
    </row>
    <row r="47" spans="2:24" x14ac:dyDescent="0.3">
      <c r="B47" s="25">
        <v>1</v>
      </c>
      <c r="C47" s="8">
        <v>0.99318576000000003</v>
      </c>
      <c r="D47" s="8">
        <v>0.97597940000000005</v>
      </c>
      <c r="E47" s="4">
        <v>6934</v>
      </c>
      <c r="F47" s="8">
        <v>6826</v>
      </c>
      <c r="G47" s="4">
        <f>E47-F47</f>
        <v>108</v>
      </c>
      <c r="H47" s="4">
        <f>F47</f>
        <v>6826</v>
      </c>
      <c r="I47" s="4">
        <f>G47</f>
        <v>108</v>
      </c>
      <c r="J47" s="5">
        <f t="shared" ref="J47:J56" si="23">H47/F$17</f>
        <v>0.10734223396392571</v>
      </c>
      <c r="K47" s="5">
        <f t="shared" ref="K47:K56" si="24">I47/G$17</f>
        <v>1.8792413433095529E-2</v>
      </c>
      <c r="L47" s="15">
        <f>J47-K47</f>
        <v>8.8549820530830187E-2</v>
      </c>
      <c r="M47" s="2"/>
      <c r="N47" s="25">
        <v>1</v>
      </c>
      <c r="O47" s="8">
        <v>0.99318576000000003</v>
      </c>
      <c r="P47" s="8">
        <v>0.97597940000000005</v>
      </c>
      <c r="Q47" s="4">
        <f>R47+S47</f>
        <v>5836</v>
      </c>
      <c r="R47" s="8">
        <v>5751</v>
      </c>
      <c r="S47" s="8">
        <v>85</v>
      </c>
      <c r="T47" s="4">
        <f>R47</f>
        <v>5751</v>
      </c>
      <c r="U47" s="4">
        <f>S47</f>
        <v>85</v>
      </c>
      <c r="V47" s="5">
        <f>T47/R$17</f>
        <v>0.10842964610946662</v>
      </c>
      <c r="W47" s="5">
        <f>U47/S$17</f>
        <v>1.7921146953405017E-2</v>
      </c>
      <c r="X47" s="15">
        <f>V47-W47</f>
        <v>9.05084991560616E-2</v>
      </c>
    </row>
    <row r="48" spans="2:24" x14ac:dyDescent="0.3">
      <c r="B48" s="25">
        <v>2</v>
      </c>
      <c r="C48" s="8">
        <v>0.97597705999999995</v>
      </c>
      <c r="D48" s="8">
        <v>0.96897489999999997</v>
      </c>
      <c r="E48" s="4">
        <v>6934</v>
      </c>
      <c r="F48" s="8">
        <v>6796</v>
      </c>
      <c r="G48" s="4">
        <f t="shared" ref="G48:G56" si="25">E48-F48</f>
        <v>138</v>
      </c>
      <c r="H48" s="4">
        <f>H47+F48</f>
        <v>13622</v>
      </c>
      <c r="I48" s="4">
        <f>I47+G48</f>
        <v>246</v>
      </c>
      <c r="J48" s="5">
        <f t="shared" si="23"/>
        <v>0.21421270305546383</v>
      </c>
      <c r="K48" s="5">
        <f t="shared" si="24"/>
        <v>4.2804941708717591E-2</v>
      </c>
      <c r="L48" s="15">
        <f t="shared" ref="L48:L56" si="26">J48-K48</f>
        <v>0.17140776134674623</v>
      </c>
      <c r="M48" s="2"/>
      <c r="N48" s="25">
        <v>2</v>
      </c>
      <c r="O48" s="8">
        <v>0.97597705999999995</v>
      </c>
      <c r="P48" s="8">
        <v>0.96897489999999997</v>
      </c>
      <c r="Q48" s="4">
        <f t="shared" ref="Q48:Q56" si="27">R48+S48</f>
        <v>5792</v>
      </c>
      <c r="R48" s="8">
        <v>5661</v>
      </c>
      <c r="S48" s="8">
        <v>131</v>
      </c>
      <c r="T48" s="4">
        <f>T47+R48</f>
        <v>11412</v>
      </c>
      <c r="U48" s="4">
        <f>U47+S48</f>
        <v>216</v>
      </c>
      <c r="V48" s="5">
        <f t="shared" ref="V48:V56" si="28">T48/R$17</f>
        <v>0.21516242764758009</v>
      </c>
      <c r="W48" s="5">
        <f t="shared" ref="W48:W56" si="29">U48/S$17</f>
        <v>4.5540796963946868E-2</v>
      </c>
      <c r="X48" s="15">
        <f t="shared" ref="X48:X56" si="30">V48-W48</f>
        <v>0.16962163068363323</v>
      </c>
    </row>
    <row r="49" spans="2:24" x14ac:dyDescent="0.3">
      <c r="B49" s="25">
        <v>3</v>
      </c>
      <c r="C49" s="8">
        <v>0.96897440000000001</v>
      </c>
      <c r="D49" s="8">
        <v>0.96161026000000005</v>
      </c>
      <c r="E49" s="4">
        <v>6934</v>
      </c>
      <c r="F49" s="8">
        <v>6731</v>
      </c>
      <c r="G49" s="4">
        <f t="shared" si="25"/>
        <v>203</v>
      </c>
      <c r="H49" s="4">
        <f t="shared" ref="H49:H56" si="31">H48+F49</f>
        <v>20353</v>
      </c>
      <c r="I49" s="4">
        <f t="shared" ref="I49:I56" si="32">I48+G49</f>
        <v>449</v>
      </c>
      <c r="J49" s="5">
        <f t="shared" si="23"/>
        <v>0.32006101492349548</v>
      </c>
      <c r="K49" s="5">
        <f t="shared" si="24"/>
        <v>7.8127718809813812E-2</v>
      </c>
      <c r="L49" s="15">
        <f t="shared" si="26"/>
        <v>0.24193329611368167</v>
      </c>
      <c r="M49" s="2"/>
      <c r="N49" s="25">
        <v>3</v>
      </c>
      <c r="O49" s="8">
        <v>0.96897440000000001</v>
      </c>
      <c r="P49" s="8">
        <v>0.96161026000000005</v>
      </c>
      <c r="Q49" s="4">
        <f t="shared" si="27"/>
        <v>5383</v>
      </c>
      <c r="R49" s="8">
        <v>5237</v>
      </c>
      <c r="S49" s="8">
        <v>146</v>
      </c>
      <c r="T49" s="4">
        <f t="shared" ref="T49:T56" si="33">T48+R49</f>
        <v>16649</v>
      </c>
      <c r="U49" s="4">
        <f t="shared" ref="U49:U56" si="34">U48+S49</f>
        <v>362</v>
      </c>
      <c r="V49" s="5">
        <f t="shared" si="28"/>
        <v>0.31390109164954089</v>
      </c>
      <c r="W49" s="5">
        <f t="shared" si="29"/>
        <v>7.6323002319207259E-2</v>
      </c>
      <c r="X49" s="15">
        <f t="shared" si="30"/>
        <v>0.23757808933033364</v>
      </c>
    </row>
    <row r="50" spans="2:24" x14ac:dyDescent="0.3">
      <c r="B50" s="25">
        <v>4</v>
      </c>
      <c r="C50" s="8">
        <v>0.96160959999999995</v>
      </c>
      <c r="D50" s="8">
        <v>0.95302324999999999</v>
      </c>
      <c r="E50" s="4">
        <v>6933</v>
      </c>
      <c r="F50" s="8">
        <v>6645</v>
      </c>
      <c r="G50" s="4">
        <f t="shared" si="25"/>
        <v>288</v>
      </c>
      <c r="H50" s="4">
        <f t="shared" si="31"/>
        <v>26998</v>
      </c>
      <c r="I50" s="4">
        <f t="shared" si="32"/>
        <v>737</v>
      </c>
      <c r="J50" s="5">
        <f t="shared" si="23"/>
        <v>0.4245569341573493</v>
      </c>
      <c r="K50" s="5">
        <f t="shared" si="24"/>
        <v>0.12824082129806855</v>
      </c>
      <c r="L50" s="15">
        <f t="shared" si="26"/>
        <v>0.29631611285928072</v>
      </c>
      <c r="M50" s="2"/>
      <c r="N50" s="25">
        <v>4</v>
      </c>
      <c r="O50" s="8">
        <v>0.96160959999999995</v>
      </c>
      <c r="P50" s="8">
        <v>0.95302324999999999</v>
      </c>
      <c r="Q50" s="4">
        <f t="shared" si="27"/>
        <v>5902</v>
      </c>
      <c r="R50" s="8">
        <v>5665</v>
      </c>
      <c r="S50" s="8">
        <v>237</v>
      </c>
      <c r="T50" s="4">
        <f t="shared" si="33"/>
        <v>22314</v>
      </c>
      <c r="U50" s="4">
        <f t="shared" si="34"/>
        <v>599</v>
      </c>
      <c r="V50" s="5">
        <f t="shared" si="28"/>
        <v>0.42070928939082564</v>
      </c>
      <c r="W50" s="5">
        <f t="shared" si="29"/>
        <v>0.12629137676576008</v>
      </c>
      <c r="X50" s="15">
        <f t="shared" si="30"/>
        <v>0.29441791262506556</v>
      </c>
    </row>
    <row r="51" spans="2:24" x14ac:dyDescent="0.3">
      <c r="B51" s="25">
        <v>5</v>
      </c>
      <c r="C51" s="8">
        <v>0.95302284000000004</v>
      </c>
      <c r="D51" s="8">
        <v>0.94235380000000002</v>
      </c>
      <c r="E51" s="4">
        <v>6934</v>
      </c>
      <c r="F51" s="8">
        <v>6582</v>
      </c>
      <c r="G51" s="4">
        <f t="shared" si="25"/>
        <v>352</v>
      </c>
      <c r="H51" s="4">
        <f t="shared" si="31"/>
        <v>33580</v>
      </c>
      <c r="I51" s="4">
        <f t="shared" si="32"/>
        <v>1089</v>
      </c>
      <c r="J51" s="5">
        <f t="shared" si="23"/>
        <v>0.5280621471591892</v>
      </c>
      <c r="K51" s="5">
        <f t="shared" si="24"/>
        <v>0.18949016878371325</v>
      </c>
      <c r="L51" s="15">
        <f t="shared" si="26"/>
        <v>0.33857197837547592</v>
      </c>
      <c r="M51" s="2"/>
      <c r="N51" s="25">
        <v>5</v>
      </c>
      <c r="O51" s="8">
        <v>0.95302284000000004</v>
      </c>
      <c r="P51" s="8">
        <v>0.94235380000000002</v>
      </c>
      <c r="Q51" s="4">
        <f t="shared" si="27"/>
        <v>5937</v>
      </c>
      <c r="R51" s="8">
        <v>5635</v>
      </c>
      <c r="S51" s="8">
        <v>302</v>
      </c>
      <c r="T51" s="4">
        <f t="shared" si="33"/>
        <v>27949</v>
      </c>
      <c r="U51" s="4">
        <f t="shared" si="34"/>
        <v>901</v>
      </c>
      <c r="V51" s="5">
        <f t="shared" si="28"/>
        <v>0.52695186560832596</v>
      </c>
      <c r="W51" s="5">
        <f t="shared" si="29"/>
        <v>0.18996415770609318</v>
      </c>
      <c r="X51" s="15">
        <f t="shared" si="30"/>
        <v>0.33698770790223276</v>
      </c>
    </row>
    <row r="52" spans="2:24" x14ac:dyDescent="0.3">
      <c r="B52" s="25">
        <v>6</v>
      </c>
      <c r="C52" s="8">
        <v>0.94235139999999995</v>
      </c>
      <c r="D52" s="8">
        <v>0.92859614000000001</v>
      </c>
      <c r="E52" s="4">
        <v>6934</v>
      </c>
      <c r="F52" s="8">
        <v>6457</v>
      </c>
      <c r="G52" s="4">
        <f t="shared" si="25"/>
        <v>477</v>
      </c>
      <c r="H52" s="4">
        <f t="shared" si="31"/>
        <v>40037</v>
      </c>
      <c r="I52" s="4">
        <f t="shared" si="32"/>
        <v>1566</v>
      </c>
      <c r="J52" s="5">
        <f t="shared" si="23"/>
        <v>0.6296016731927474</v>
      </c>
      <c r="K52" s="5">
        <f t="shared" si="24"/>
        <v>0.27248999477988517</v>
      </c>
      <c r="L52" s="26">
        <f t="shared" si="26"/>
        <v>0.35711167841286223</v>
      </c>
      <c r="M52" s="2"/>
      <c r="N52" s="25">
        <v>6</v>
      </c>
      <c r="O52" s="8">
        <v>0.94235139999999995</v>
      </c>
      <c r="P52" s="8">
        <v>0.92859614000000001</v>
      </c>
      <c r="Q52" s="4">
        <f t="shared" si="27"/>
        <v>5391</v>
      </c>
      <c r="R52" s="8">
        <v>5072</v>
      </c>
      <c r="S52" s="8">
        <v>319</v>
      </c>
      <c r="T52" s="4">
        <f t="shared" si="33"/>
        <v>33021</v>
      </c>
      <c r="U52" s="4">
        <f t="shared" si="34"/>
        <v>1220</v>
      </c>
      <c r="V52" s="5">
        <f t="shared" si="28"/>
        <v>0.6225796112294727</v>
      </c>
      <c r="W52" s="5">
        <f t="shared" si="29"/>
        <v>0.25722116803710732</v>
      </c>
      <c r="X52" s="26">
        <f t="shared" si="30"/>
        <v>0.36535844319236538</v>
      </c>
    </row>
    <row r="53" spans="2:24" x14ac:dyDescent="0.3">
      <c r="B53" s="25">
        <v>7</v>
      </c>
      <c r="C53" s="8">
        <v>0.92859069999999999</v>
      </c>
      <c r="D53" s="8">
        <v>0.90957069999999995</v>
      </c>
      <c r="E53" s="4">
        <v>6933</v>
      </c>
      <c r="F53" s="8">
        <v>6397</v>
      </c>
      <c r="G53" s="4">
        <f t="shared" si="25"/>
        <v>536</v>
      </c>
      <c r="H53" s="4">
        <f t="shared" si="31"/>
        <v>46434</v>
      </c>
      <c r="I53" s="4">
        <f t="shared" si="32"/>
        <v>2102</v>
      </c>
      <c r="J53" s="5">
        <f t="shared" si="23"/>
        <v>0.73019766948153042</v>
      </c>
      <c r="K53" s="5">
        <f t="shared" si="24"/>
        <v>0.36575604663302591</v>
      </c>
      <c r="L53" s="16">
        <f t="shared" si="26"/>
        <v>0.36444162284850451</v>
      </c>
      <c r="M53" s="2"/>
      <c r="N53" s="25">
        <v>7</v>
      </c>
      <c r="O53" s="8">
        <v>0.92859069999999999</v>
      </c>
      <c r="P53" s="8">
        <v>0.90957069999999995</v>
      </c>
      <c r="Q53" s="4">
        <f t="shared" si="27"/>
        <v>5765</v>
      </c>
      <c r="R53" s="8">
        <v>5314</v>
      </c>
      <c r="S53" s="8">
        <v>451</v>
      </c>
      <c r="T53" s="4">
        <f t="shared" si="33"/>
        <v>38335</v>
      </c>
      <c r="U53" s="4">
        <f t="shared" si="34"/>
        <v>1671</v>
      </c>
      <c r="V53" s="5">
        <f t="shared" si="28"/>
        <v>0.72277003714248012</v>
      </c>
      <c r="W53" s="5">
        <f t="shared" si="29"/>
        <v>0.35230866540164452</v>
      </c>
      <c r="X53" s="16">
        <f t="shared" si="30"/>
        <v>0.3704613717408356</v>
      </c>
    </row>
    <row r="54" spans="2:24" x14ac:dyDescent="0.3">
      <c r="B54" s="25">
        <v>8</v>
      </c>
      <c r="C54" s="8">
        <v>0.90957016000000002</v>
      </c>
      <c r="D54" s="8">
        <v>0.88115100000000002</v>
      </c>
      <c r="E54" s="4">
        <v>6934</v>
      </c>
      <c r="F54" s="8">
        <v>6217</v>
      </c>
      <c r="G54" s="4">
        <f t="shared" si="25"/>
        <v>717</v>
      </c>
      <c r="H54" s="4">
        <f t="shared" si="31"/>
        <v>52651</v>
      </c>
      <c r="I54" s="4">
        <f t="shared" si="32"/>
        <v>2819</v>
      </c>
      <c r="J54" s="5">
        <f t="shared" si="23"/>
        <v>0.82796307653598777</v>
      </c>
      <c r="K54" s="5">
        <f t="shared" si="24"/>
        <v>0.49051679136941012</v>
      </c>
      <c r="L54" s="15">
        <f t="shared" si="26"/>
        <v>0.33744628516657765</v>
      </c>
      <c r="M54" s="2"/>
      <c r="N54" s="25">
        <v>8</v>
      </c>
      <c r="O54" s="8">
        <v>0.90957016000000002</v>
      </c>
      <c r="P54" s="8">
        <v>0.88115100000000002</v>
      </c>
      <c r="Q54" s="4">
        <f t="shared" si="27"/>
        <v>5928</v>
      </c>
      <c r="R54" s="8">
        <v>5318</v>
      </c>
      <c r="S54" s="8">
        <v>610</v>
      </c>
      <c r="T54" s="4">
        <f t="shared" si="33"/>
        <v>43653</v>
      </c>
      <c r="U54" s="4">
        <f t="shared" si="34"/>
        <v>2281</v>
      </c>
      <c r="V54" s="5">
        <f t="shared" si="28"/>
        <v>0.82303587925865873</v>
      </c>
      <c r="W54" s="5">
        <f t="shared" si="29"/>
        <v>0.4809192494201982</v>
      </c>
      <c r="X54" s="15">
        <f t="shared" si="30"/>
        <v>0.34211662983846053</v>
      </c>
    </row>
    <row r="55" spans="2:24" x14ac:dyDescent="0.3">
      <c r="B55" s="25">
        <v>9</v>
      </c>
      <c r="C55" s="8">
        <v>0.88115030000000005</v>
      </c>
      <c r="D55" s="8">
        <v>0.82973169999999996</v>
      </c>
      <c r="E55" s="4">
        <v>6934</v>
      </c>
      <c r="F55" s="8">
        <v>5879</v>
      </c>
      <c r="G55" s="4">
        <f t="shared" si="25"/>
        <v>1055</v>
      </c>
      <c r="H55" s="4">
        <f t="shared" si="31"/>
        <v>58530</v>
      </c>
      <c r="I55" s="4">
        <f t="shared" si="32"/>
        <v>3874</v>
      </c>
      <c r="J55" s="5">
        <f t="shared" si="23"/>
        <v>0.9204132660282115</v>
      </c>
      <c r="K55" s="5">
        <f t="shared" si="24"/>
        <v>0.67409082999825998</v>
      </c>
      <c r="L55" s="15">
        <f t="shared" si="26"/>
        <v>0.24632243602995152</v>
      </c>
      <c r="M55" s="2"/>
      <c r="N55" s="25">
        <v>9</v>
      </c>
      <c r="O55" s="8">
        <v>0.88115030000000005</v>
      </c>
      <c r="P55" s="8">
        <v>0.82973169999999996</v>
      </c>
      <c r="Q55" s="4">
        <f t="shared" si="27"/>
        <v>5822</v>
      </c>
      <c r="R55" s="8">
        <v>4928</v>
      </c>
      <c r="S55" s="8">
        <v>894</v>
      </c>
      <c r="T55" s="4">
        <f t="shared" si="33"/>
        <v>48581</v>
      </c>
      <c r="U55" s="4">
        <f t="shared" si="34"/>
        <v>3175</v>
      </c>
      <c r="V55" s="5">
        <f t="shared" si="28"/>
        <v>0.91594864156564038</v>
      </c>
      <c r="W55" s="5">
        <f t="shared" si="29"/>
        <v>0.66940754796542268</v>
      </c>
      <c r="X55" s="15">
        <f t="shared" si="30"/>
        <v>0.2465410936002177</v>
      </c>
    </row>
    <row r="56" spans="2:24" x14ac:dyDescent="0.3">
      <c r="B56" s="27">
        <v>10</v>
      </c>
      <c r="C56" s="28">
        <v>0.82970650000000001</v>
      </c>
      <c r="D56" s="28">
        <v>0.33718920000000002</v>
      </c>
      <c r="E56" s="18">
        <v>6934</v>
      </c>
      <c r="F56" s="28">
        <v>5061</v>
      </c>
      <c r="G56" s="18">
        <f t="shared" si="25"/>
        <v>1873</v>
      </c>
      <c r="H56" s="18">
        <f t="shared" si="31"/>
        <v>63591</v>
      </c>
      <c r="I56" s="18">
        <f t="shared" si="32"/>
        <v>5747</v>
      </c>
      <c r="J56" s="19">
        <f t="shared" si="23"/>
        <v>1</v>
      </c>
      <c r="K56" s="19">
        <f t="shared" si="24"/>
        <v>1</v>
      </c>
      <c r="L56" s="20">
        <f t="shared" si="26"/>
        <v>0</v>
      </c>
      <c r="M56" s="2"/>
      <c r="N56" s="27">
        <v>10</v>
      </c>
      <c r="O56" s="28">
        <v>0.82970650000000001</v>
      </c>
      <c r="P56" s="28">
        <v>0.33718920000000002</v>
      </c>
      <c r="Q56" s="18">
        <f t="shared" si="27"/>
        <v>6023</v>
      </c>
      <c r="R56" s="28">
        <v>4457</v>
      </c>
      <c r="S56" s="28">
        <v>1566</v>
      </c>
      <c r="T56" s="18">
        <f t="shared" si="33"/>
        <v>53038</v>
      </c>
      <c r="U56" s="18">
        <f t="shared" si="34"/>
        <v>4741</v>
      </c>
      <c r="V56" s="19">
        <f t="shared" si="28"/>
        <v>0.99998114594920717</v>
      </c>
      <c r="W56" s="19">
        <f t="shared" si="29"/>
        <v>0.99957832595403751</v>
      </c>
      <c r="X56" s="20">
        <f t="shared" si="30"/>
        <v>4.028199951696676E-4</v>
      </c>
    </row>
    <row r="57" spans="2:24" x14ac:dyDescent="0.3">
      <c r="B57" s="8" t="s">
        <v>15</v>
      </c>
      <c r="C57" s="8"/>
      <c r="D57" s="8"/>
      <c r="E57" s="8">
        <f>SUM(E47:E56)</f>
        <v>69338</v>
      </c>
      <c r="F57" s="8">
        <f>SUM(F47:F56)</f>
        <v>63591</v>
      </c>
      <c r="G57" s="8">
        <f>SUM(G47:G56)</f>
        <v>5747</v>
      </c>
      <c r="H57" s="8"/>
      <c r="I57" s="8"/>
      <c r="J57" s="8"/>
      <c r="K57" s="8"/>
      <c r="L57" s="8"/>
      <c r="M57" s="2"/>
      <c r="N57" s="8" t="s">
        <v>15</v>
      </c>
      <c r="O57" s="8"/>
      <c r="P57" s="8"/>
      <c r="Q57" s="8">
        <f>SUM(Q47:Q56)</f>
        <v>57779</v>
      </c>
      <c r="R57" s="8">
        <f>SUM(R47:R56)</f>
        <v>53038</v>
      </c>
      <c r="S57" s="8">
        <f>SUM(S47:S56)</f>
        <v>4741</v>
      </c>
      <c r="T57" s="8"/>
      <c r="U57" s="8"/>
      <c r="V57" s="8"/>
      <c r="W57" s="8"/>
      <c r="X57" s="8"/>
    </row>
    <row r="62" spans="2:24" ht="18" x14ac:dyDescent="0.35">
      <c r="B62" s="10" t="s">
        <v>17</v>
      </c>
    </row>
    <row r="64" spans="2:24" x14ac:dyDescent="0.3">
      <c r="B64" s="1" t="s">
        <v>0</v>
      </c>
      <c r="C64" s="37" t="s">
        <v>1</v>
      </c>
      <c r="D64" s="37"/>
      <c r="E64" s="2"/>
      <c r="F64" s="2"/>
      <c r="G64" s="2"/>
      <c r="H64" s="2"/>
      <c r="I64" s="2"/>
      <c r="J64" s="2"/>
      <c r="K64" s="2"/>
      <c r="L64" s="2"/>
      <c r="N64" s="1" t="s">
        <v>2</v>
      </c>
      <c r="O64" s="38" t="s">
        <v>3</v>
      </c>
      <c r="P64" s="39"/>
      <c r="Q64" s="2"/>
      <c r="R64" s="2"/>
      <c r="S64" s="2"/>
      <c r="T64" s="2"/>
      <c r="U64" s="2"/>
      <c r="V64" s="2"/>
      <c r="W64" s="2"/>
      <c r="X64" s="2"/>
    </row>
    <row r="65" spans="2:24" ht="93.6" x14ac:dyDescent="0.3">
      <c r="B65" s="3" t="s">
        <v>4</v>
      </c>
      <c r="C65" s="3" t="s">
        <v>5</v>
      </c>
      <c r="D65" s="3" t="s">
        <v>6</v>
      </c>
      <c r="E65" s="3" t="s">
        <v>7</v>
      </c>
      <c r="F65" s="3" t="s">
        <v>8</v>
      </c>
      <c r="G65" s="3" t="s">
        <v>9</v>
      </c>
      <c r="H65" s="3" t="s">
        <v>10</v>
      </c>
      <c r="I65" s="3" t="s">
        <v>11</v>
      </c>
      <c r="J65" s="3" t="s">
        <v>12</v>
      </c>
      <c r="K65" s="3" t="s">
        <v>13</v>
      </c>
      <c r="L65" s="3" t="s">
        <v>14</v>
      </c>
      <c r="M65" s="2"/>
      <c r="N65" s="3" t="s">
        <v>4</v>
      </c>
      <c r="O65" s="3" t="s">
        <v>5</v>
      </c>
      <c r="P65" s="3" t="s">
        <v>6</v>
      </c>
      <c r="Q65" s="3" t="s">
        <v>7</v>
      </c>
      <c r="R65" s="3" t="s">
        <v>8</v>
      </c>
      <c r="S65" s="3" t="s">
        <v>9</v>
      </c>
      <c r="T65" s="3" t="s">
        <v>10</v>
      </c>
      <c r="U65" s="3" t="s">
        <v>11</v>
      </c>
      <c r="V65" s="3" t="s">
        <v>12</v>
      </c>
      <c r="W65" s="3" t="s">
        <v>13</v>
      </c>
      <c r="X65" s="3" t="s">
        <v>14</v>
      </c>
    </row>
    <row r="66" spans="2:24" x14ac:dyDescent="0.3">
      <c r="B66" s="12" t="s">
        <v>21</v>
      </c>
      <c r="C66" s="8">
        <v>0.52034713784015396</v>
      </c>
      <c r="D66" s="8">
        <v>0.532308721013109</v>
      </c>
      <c r="E66" s="4">
        <v>6934</v>
      </c>
      <c r="F66" s="8">
        <v>6832</v>
      </c>
      <c r="G66" s="4">
        <f>E66-F66</f>
        <v>102</v>
      </c>
      <c r="H66" s="4">
        <f>F66</f>
        <v>6832</v>
      </c>
      <c r="I66" s="4">
        <f>G66</f>
        <v>102</v>
      </c>
      <c r="J66" s="5">
        <f t="shared" ref="J66:J75" si="35">H66/F$17</f>
        <v>0.10743658693840323</v>
      </c>
      <c r="K66" s="5">
        <f t="shared" ref="K66:K75" si="36">I66/G$17</f>
        <v>1.774839046459022E-2</v>
      </c>
      <c r="L66" s="6">
        <f>J66-K66</f>
        <v>8.9688196473813014E-2</v>
      </c>
      <c r="M66" s="2"/>
      <c r="N66" s="12" t="s">
        <v>21</v>
      </c>
      <c r="O66" s="8">
        <v>0.52034713784015396</v>
      </c>
      <c r="P66" s="8">
        <v>0.532308721013109</v>
      </c>
      <c r="Q66" s="4">
        <f>R66+S66</f>
        <v>6782</v>
      </c>
      <c r="R66" s="8">
        <v>6658</v>
      </c>
      <c r="S66" s="8">
        <v>124</v>
      </c>
      <c r="T66" s="4">
        <f>R66</f>
        <v>6658</v>
      </c>
      <c r="U66" s="4">
        <f>S66</f>
        <v>124</v>
      </c>
      <c r="V66" s="5">
        <f>T66/R$17</f>
        <v>0.12553027017854787</v>
      </c>
      <c r="W66" s="5">
        <f>U66/S$17</f>
        <v>2.6143790849673203E-2</v>
      </c>
      <c r="X66" s="6">
        <f>V66-W66</f>
        <v>9.9386479328874663E-2</v>
      </c>
    </row>
    <row r="67" spans="2:24" x14ac:dyDescent="0.3">
      <c r="B67" s="11">
        <v>2</v>
      </c>
      <c r="C67" s="8">
        <v>0.518448472540469</v>
      </c>
      <c r="D67" s="8">
        <v>0.52034685424598004</v>
      </c>
      <c r="E67" s="4">
        <v>6934</v>
      </c>
      <c r="F67" s="8">
        <v>6771</v>
      </c>
      <c r="G67" s="4">
        <f t="shared" ref="G67:G75" si="37">E67-F67</f>
        <v>163</v>
      </c>
      <c r="H67" s="4">
        <f>H66+F67</f>
        <v>13603</v>
      </c>
      <c r="I67" s="4">
        <f>I66+G67</f>
        <v>265</v>
      </c>
      <c r="J67" s="5">
        <f t="shared" si="35"/>
        <v>0.21391391863628501</v>
      </c>
      <c r="K67" s="5">
        <f t="shared" si="36"/>
        <v>4.611101444231773E-2</v>
      </c>
      <c r="L67" s="6">
        <f t="shared" ref="L67:L75" si="38">J67-K67</f>
        <v>0.16780290419396726</v>
      </c>
      <c r="M67" s="2"/>
      <c r="N67" s="11">
        <v>2</v>
      </c>
      <c r="O67" s="8">
        <v>0.518448472540469</v>
      </c>
      <c r="P67" s="8">
        <v>0.52034685424598004</v>
      </c>
      <c r="Q67" s="4">
        <f t="shared" ref="Q67:Q75" si="39">R67+S67</f>
        <v>6393</v>
      </c>
      <c r="R67" s="8">
        <v>6236</v>
      </c>
      <c r="S67" s="8">
        <v>157</v>
      </c>
      <c r="T67" s="4">
        <f>T66+R67</f>
        <v>12894</v>
      </c>
      <c r="U67" s="4">
        <f>U66+S67</f>
        <v>281</v>
      </c>
      <c r="V67" s="5">
        <f t="shared" ref="V67:V75" si="40">T67/R$17</f>
        <v>0.24310413092252869</v>
      </c>
      <c r="W67" s="5">
        <f t="shared" ref="W67:W75" si="41">U67/S$17</f>
        <v>5.9245203457727179E-2</v>
      </c>
      <c r="X67" s="6">
        <f t="shared" ref="X67:X75" si="42">V67-W67</f>
        <v>0.18385892746480151</v>
      </c>
    </row>
    <row r="68" spans="2:24" x14ac:dyDescent="0.3">
      <c r="B68" s="11">
        <v>3</v>
      </c>
      <c r="C68" s="8">
        <v>0.51698638865039204</v>
      </c>
      <c r="D68" s="8">
        <v>0.51844806979133096</v>
      </c>
      <c r="E68" s="4">
        <v>6934</v>
      </c>
      <c r="F68" s="8">
        <v>6708</v>
      </c>
      <c r="G68" s="4">
        <f t="shared" si="37"/>
        <v>226</v>
      </c>
      <c r="H68" s="4">
        <f t="shared" ref="H68:H75" si="43">H67+F68</f>
        <v>20311</v>
      </c>
      <c r="I68" s="4">
        <f t="shared" ref="I68:I75" si="44">I67+G68</f>
        <v>491</v>
      </c>
      <c r="J68" s="5">
        <f t="shared" si="35"/>
        <v>0.31940054410215279</v>
      </c>
      <c r="K68" s="5">
        <f t="shared" si="36"/>
        <v>8.5435879589350963E-2</v>
      </c>
      <c r="L68" s="6">
        <f t="shared" si="38"/>
        <v>0.23396466451280185</v>
      </c>
      <c r="M68" s="2"/>
      <c r="N68" s="11">
        <v>3</v>
      </c>
      <c r="O68" s="8">
        <v>0.51698638865039204</v>
      </c>
      <c r="P68" s="8">
        <v>0.51844806979133096</v>
      </c>
      <c r="Q68" s="4">
        <f t="shared" si="39"/>
        <v>3889</v>
      </c>
      <c r="R68" s="8">
        <v>3785</v>
      </c>
      <c r="S68" s="8">
        <v>104</v>
      </c>
      <c r="T68" s="4">
        <f t="shared" ref="T68:T75" si="45">T67+R68</f>
        <v>16679</v>
      </c>
      <c r="U68" s="4">
        <f t="shared" ref="U68:U75" si="46">U67+S68</f>
        <v>385</v>
      </c>
      <c r="V68" s="5">
        <f t="shared" si="40"/>
        <v>0.31446671317332531</v>
      </c>
      <c r="W68" s="5">
        <f t="shared" si="41"/>
        <v>8.1172253847775669E-2</v>
      </c>
      <c r="X68" s="6">
        <f t="shared" si="42"/>
        <v>0.23329445932554965</v>
      </c>
    </row>
    <row r="69" spans="2:24" x14ac:dyDescent="0.3">
      <c r="B69" s="11">
        <v>4</v>
      </c>
      <c r="C69" s="8">
        <v>0.51563226084824898</v>
      </c>
      <c r="D69" s="8">
        <v>0.51698627740341396</v>
      </c>
      <c r="E69" s="4">
        <v>6933</v>
      </c>
      <c r="F69" s="8">
        <v>6649</v>
      </c>
      <c r="G69" s="4">
        <f t="shared" si="37"/>
        <v>284</v>
      </c>
      <c r="H69" s="4">
        <f t="shared" si="43"/>
        <v>26960</v>
      </c>
      <c r="I69" s="4">
        <f t="shared" si="44"/>
        <v>775</v>
      </c>
      <c r="J69" s="5">
        <f t="shared" si="35"/>
        <v>0.4239593653189917</v>
      </c>
      <c r="K69" s="5">
        <f t="shared" si="36"/>
        <v>0.13485296676526884</v>
      </c>
      <c r="L69" s="6">
        <f t="shared" si="38"/>
        <v>0.28910639855372289</v>
      </c>
      <c r="M69" s="2"/>
      <c r="N69" s="11">
        <v>4</v>
      </c>
      <c r="O69" s="8">
        <v>0.51563226084824898</v>
      </c>
      <c r="P69" s="8">
        <v>0.51698627740341396</v>
      </c>
      <c r="Q69" s="4">
        <f t="shared" si="39"/>
        <v>4331</v>
      </c>
      <c r="R69" s="8">
        <v>4159</v>
      </c>
      <c r="S69" s="8">
        <v>172</v>
      </c>
      <c r="T69" s="4">
        <f t="shared" si="45"/>
        <v>20838</v>
      </c>
      <c r="U69" s="4">
        <f t="shared" si="46"/>
        <v>557</v>
      </c>
      <c r="V69" s="5">
        <f t="shared" si="40"/>
        <v>0.39288071042063388</v>
      </c>
      <c r="W69" s="5">
        <f t="shared" si="41"/>
        <v>0.11743622180054818</v>
      </c>
      <c r="X69" s="6">
        <f t="shared" si="42"/>
        <v>0.27544448862008569</v>
      </c>
    </row>
    <row r="70" spans="2:24" x14ac:dyDescent="0.3">
      <c r="B70" s="11">
        <v>5</v>
      </c>
      <c r="C70" s="8">
        <v>0.51433141258856696</v>
      </c>
      <c r="D70" s="8">
        <v>0.51563221297122097</v>
      </c>
      <c r="E70" s="4">
        <v>6934</v>
      </c>
      <c r="F70" s="8">
        <v>6551</v>
      </c>
      <c r="G70" s="4">
        <f t="shared" si="37"/>
        <v>383</v>
      </c>
      <c r="H70" s="4">
        <f t="shared" si="43"/>
        <v>33511</v>
      </c>
      <c r="I70" s="4">
        <f t="shared" si="44"/>
        <v>1158</v>
      </c>
      <c r="J70" s="5">
        <f t="shared" si="35"/>
        <v>0.52697708795269771</v>
      </c>
      <c r="K70" s="5">
        <f t="shared" si="36"/>
        <v>0.20149643292152428</v>
      </c>
      <c r="L70" s="6">
        <f t="shared" si="38"/>
        <v>0.3254806550311734</v>
      </c>
      <c r="M70" s="2"/>
      <c r="N70" s="11">
        <v>5</v>
      </c>
      <c r="O70" s="8">
        <v>0.51433141258856696</v>
      </c>
      <c r="P70" s="8">
        <v>0.51563221297122097</v>
      </c>
      <c r="Q70" s="4">
        <f t="shared" si="39"/>
        <v>8739</v>
      </c>
      <c r="R70" s="8">
        <v>8284</v>
      </c>
      <c r="S70" s="8">
        <v>455</v>
      </c>
      <c r="T70" s="4">
        <f t="shared" si="45"/>
        <v>29122</v>
      </c>
      <c r="U70" s="4">
        <f t="shared" si="46"/>
        <v>1012</v>
      </c>
      <c r="V70" s="5">
        <f t="shared" si="40"/>
        <v>0.54906766718829536</v>
      </c>
      <c r="W70" s="5">
        <f t="shared" si="41"/>
        <v>0.21336706725701032</v>
      </c>
      <c r="X70" s="6">
        <f t="shared" si="42"/>
        <v>0.33570059993128504</v>
      </c>
    </row>
    <row r="71" spans="2:24" x14ac:dyDescent="0.3">
      <c r="B71" s="11">
        <v>6</v>
      </c>
      <c r="C71" s="8">
        <v>0.51298909216623401</v>
      </c>
      <c r="D71" s="8">
        <v>0.51433138681578405</v>
      </c>
      <c r="E71" s="4">
        <v>6934</v>
      </c>
      <c r="F71" s="8">
        <v>6495</v>
      </c>
      <c r="G71" s="4">
        <f t="shared" si="37"/>
        <v>439</v>
      </c>
      <c r="H71" s="4">
        <f t="shared" si="43"/>
        <v>40006</v>
      </c>
      <c r="I71" s="4">
        <f t="shared" si="44"/>
        <v>1597</v>
      </c>
      <c r="J71" s="5">
        <f t="shared" si="35"/>
        <v>0.62911418282461351</v>
      </c>
      <c r="K71" s="5">
        <f t="shared" si="36"/>
        <v>0.27788411345049591</v>
      </c>
      <c r="L71" s="7">
        <f t="shared" si="38"/>
        <v>0.3512300693741176</v>
      </c>
      <c r="M71" s="2"/>
      <c r="N71" s="11">
        <v>6</v>
      </c>
      <c r="O71" s="8">
        <v>0.51298909216623401</v>
      </c>
      <c r="P71" s="8">
        <v>0.51433138681578405</v>
      </c>
      <c r="Q71" s="4">
        <f t="shared" si="39"/>
        <v>4176</v>
      </c>
      <c r="R71" s="8">
        <v>3913</v>
      </c>
      <c r="S71" s="8">
        <v>263</v>
      </c>
      <c r="T71" s="4">
        <f t="shared" si="45"/>
        <v>33035</v>
      </c>
      <c r="U71" s="4">
        <f t="shared" si="46"/>
        <v>1275</v>
      </c>
      <c r="V71" s="5">
        <f t="shared" si="40"/>
        <v>0.62284356794057205</v>
      </c>
      <c r="W71" s="5">
        <f t="shared" si="41"/>
        <v>0.26881720430107525</v>
      </c>
      <c r="X71" s="9">
        <f t="shared" si="42"/>
        <v>0.3540263636394968</v>
      </c>
    </row>
    <row r="72" spans="2:24" x14ac:dyDescent="0.3">
      <c r="B72" s="11">
        <v>7</v>
      </c>
      <c r="C72" s="8">
        <v>0.51151789848413798</v>
      </c>
      <c r="D72" s="8">
        <v>0.51298907580983499</v>
      </c>
      <c r="E72" s="4">
        <v>6933</v>
      </c>
      <c r="F72" s="8">
        <v>6336</v>
      </c>
      <c r="G72" s="4">
        <f t="shared" si="37"/>
        <v>597</v>
      </c>
      <c r="H72" s="4">
        <f t="shared" si="43"/>
        <v>46342</v>
      </c>
      <c r="I72" s="4">
        <f t="shared" si="44"/>
        <v>2194</v>
      </c>
      <c r="J72" s="5">
        <f t="shared" si="35"/>
        <v>0.7287509238728751</v>
      </c>
      <c r="K72" s="5">
        <f t="shared" si="36"/>
        <v>0.38176439881677399</v>
      </c>
      <c r="L72" s="9">
        <f t="shared" si="38"/>
        <v>0.34698652505610111</v>
      </c>
      <c r="M72" s="2"/>
      <c r="N72" s="11">
        <v>7</v>
      </c>
      <c r="O72" s="8">
        <v>0.51151789848413798</v>
      </c>
      <c r="P72" s="8">
        <v>0.51298907580983499</v>
      </c>
      <c r="Q72" s="4">
        <f t="shared" si="39"/>
        <v>4030</v>
      </c>
      <c r="R72" s="8">
        <v>3712</v>
      </c>
      <c r="S72" s="8">
        <v>318</v>
      </c>
      <c r="T72" s="4">
        <f t="shared" si="45"/>
        <v>36747</v>
      </c>
      <c r="U72" s="4">
        <f t="shared" si="46"/>
        <v>1593</v>
      </c>
      <c r="V72" s="5">
        <f t="shared" si="40"/>
        <v>0.69282980448349329</v>
      </c>
      <c r="W72" s="5">
        <f t="shared" si="41"/>
        <v>0.33586337760910817</v>
      </c>
      <c r="X72" s="7">
        <f t="shared" si="42"/>
        <v>0.35696642687438512</v>
      </c>
    </row>
    <row r="73" spans="2:24" x14ac:dyDescent="0.3">
      <c r="B73" s="11">
        <v>8</v>
      </c>
      <c r="C73" s="8">
        <v>0.50982696849171605</v>
      </c>
      <c r="D73" s="8">
        <v>0.51151744482927697</v>
      </c>
      <c r="E73" s="4">
        <v>6934</v>
      </c>
      <c r="F73" s="8">
        <v>6205</v>
      </c>
      <c r="G73" s="4">
        <f t="shared" si="37"/>
        <v>729</v>
      </c>
      <c r="H73" s="4">
        <f t="shared" si="43"/>
        <v>52547</v>
      </c>
      <c r="I73" s="4">
        <f t="shared" si="44"/>
        <v>2923</v>
      </c>
      <c r="J73" s="5">
        <f t="shared" si="35"/>
        <v>0.82632762497837742</v>
      </c>
      <c r="K73" s="5">
        <f t="shared" si="36"/>
        <v>0.50861318949016876</v>
      </c>
      <c r="L73" s="6">
        <f t="shared" si="38"/>
        <v>0.31771443548820866</v>
      </c>
      <c r="M73" s="2"/>
      <c r="N73" s="11">
        <v>8</v>
      </c>
      <c r="O73" s="8">
        <v>0.50982696849171605</v>
      </c>
      <c r="P73" s="8">
        <v>0.51151744482927697</v>
      </c>
      <c r="Q73" s="4">
        <f t="shared" si="39"/>
        <v>7164</v>
      </c>
      <c r="R73" s="8">
        <v>6411</v>
      </c>
      <c r="S73" s="8">
        <v>753</v>
      </c>
      <c r="T73" s="4">
        <f t="shared" si="45"/>
        <v>43158</v>
      </c>
      <c r="U73" s="4">
        <f t="shared" si="46"/>
        <v>2346</v>
      </c>
      <c r="V73" s="5">
        <f t="shared" si="40"/>
        <v>0.81370312411621637</v>
      </c>
      <c r="W73" s="5">
        <f t="shared" si="41"/>
        <v>0.4946236559139785</v>
      </c>
      <c r="X73" s="6">
        <f t="shared" si="42"/>
        <v>0.31907946820223787</v>
      </c>
    </row>
    <row r="74" spans="2:24" x14ac:dyDescent="0.3">
      <c r="B74" s="11">
        <v>9</v>
      </c>
      <c r="C74" s="8">
        <v>0.50745806873702104</v>
      </c>
      <c r="D74" s="8">
        <v>0.50982653810449696</v>
      </c>
      <c r="E74" s="4">
        <v>6934</v>
      </c>
      <c r="F74" s="8">
        <v>5906</v>
      </c>
      <c r="G74" s="4">
        <f t="shared" si="37"/>
        <v>1028</v>
      </c>
      <c r="H74" s="4">
        <f t="shared" si="43"/>
        <v>58453</v>
      </c>
      <c r="I74" s="4">
        <f t="shared" si="44"/>
        <v>3951</v>
      </c>
      <c r="J74" s="5">
        <f t="shared" si="35"/>
        <v>0.91920240285575006</v>
      </c>
      <c r="K74" s="5">
        <f t="shared" si="36"/>
        <v>0.68748912476074475</v>
      </c>
      <c r="L74" s="6">
        <f t="shared" si="38"/>
        <v>0.2317132780950053</v>
      </c>
      <c r="M74" s="2"/>
      <c r="N74" s="11">
        <v>9</v>
      </c>
      <c r="O74" s="8">
        <v>0.50745806873702104</v>
      </c>
      <c r="P74" s="8">
        <v>0.50982653810449696</v>
      </c>
      <c r="Q74" s="4">
        <f t="shared" si="39"/>
        <v>7085</v>
      </c>
      <c r="R74" s="8">
        <v>6027</v>
      </c>
      <c r="S74" s="8">
        <v>1058</v>
      </c>
      <c r="T74" s="4">
        <f t="shared" si="45"/>
        <v>49185</v>
      </c>
      <c r="U74" s="4">
        <f t="shared" si="46"/>
        <v>3404</v>
      </c>
      <c r="V74" s="5">
        <f t="shared" si="40"/>
        <v>0.92733648824449932</v>
      </c>
      <c r="W74" s="5">
        <f t="shared" si="41"/>
        <v>0.7176892262281257</v>
      </c>
      <c r="X74" s="6">
        <f t="shared" si="42"/>
        <v>0.20964726201637363</v>
      </c>
    </row>
    <row r="75" spans="2:24" x14ac:dyDescent="0.3">
      <c r="B75" s="13">
        <v>10</v>
      </c>
      <c r="C75" s="8">
        <v>0.49262101822905402</v>
      </c>
      <c r="D75" s="8">
        <v>0.50745765602249404</v>
      </c>
      <c r="E75" s="4">
        <v>6934</v>
      </c>
      <c r="F75" s="8">
        <v>5138</v>
      </c>
      <c r="G75" s="4">
        <f t="shared" si="37"/>
        <v>1796</v>
      </c>
      <c r="H75" s="4">
        <f t="shared" si="43"/>
        <v>63591</v>
      </c>
      <c r="I75" s="4">
        <f t="shared" si="44"/>
        <v>5747</v>
      </c>
      <c r="J75" s="5">
        <f t="shared" si="35"/>
        <v>1</v>
      </c>
      <c r="K75" s="5">
        <f t="shared" si="36"/>
        <v>1</v>
      </c>
      <c r="L75" s="6">
        <f t="shared" si="38"/>
        <v>0</v>
      </c>
      <c r="M75" s="2"/>
      <c r="N75" s="13">
        <v>10</v>
      </c>
      <c r="O75" s="8">
        <v>0.49262101822905402</v>
      </c>
      <c r="P75" s="8">
        <v>0.50745765602249404</v>
      </c>
      <c r="Q75" s="4">
        <f t="shared" si="39"/>
        <v>5192</v>
      </c>
      <c r="R75" s="8">
        <v>3854</v>
      </c>
      <c r="S75" s="8">
        <v>1338</v>
      </c>
      <c r="T75" s="4">
        <f t="shared" si="45"/>
        <v>53039</v>
      </c>
      <c r="U75" s="4">
        <f t="shared" si="46"/>
        <v>4742</v>
      </c>
      <c r="V75" s="5">
        <f t="shared" si="40"/>
        <v>1</v>
      </c>
      <c r="W75" s="5">
        <f t="shared" si="41"/>
        <v>0.99978916297701881</v>
      </c>
      <c r="X75" s="6">
        <f t="shared" si="42"/>
        <v>2.1083702298119178E-4</v>
      </c>
    </row>
    <row r="76" spans="2:24" x14ac:dyDescent="0.3">
      <c r="B76" s="8" t="s">
        <v>15</v>
      </c>
      <c r="C76" s="8"/>
      <c r="D76" s="8"/>
      <c r="E76" s="8">
        <f>SUM(E66:E75)</f>
        <v>69338</v>
      </c>
      <c r="F76" s="8">
        <f>SUM(F66:F75)</f>
        <v>63591</v>
      </c>
      <c r="G76" s="8">
        <f>SUM(G66:G75)</f>
        <v>5747</v>
      </c>
      <c r="H76" s="8"/>
      <c r="I76" s="8"/>
      <c r="J76" s="8"/>
      <c r="K76" s="8"/>
      <c r="L76" s="8"/>
      <c r="M76" s="2"/>
      <c r="N76" s="8" t="s">
        <v>15</v>
      </c>
      <c r="O76" s="8"/>
      <c r="P76" s="8"/>
      <c r="Q76" s="8">
        <f>SUM(Q66:Q75)</f>
        <v>57781</v>
      </c>
      <c r="R76" s="8">
        <f>SUM(R66:R75)</f>
        <v>53039</v>
      </c>
      <c r="S76" s="8">
        <f>SUM(S66:S75)</f>
        <v>4742</v>
      </c>
      <c r="T76" s="8"/>
      <c r="U76" s="8"/>
      <c r="V76" s="8"/>
      <c r="W76" s="8"/>
      <c r="X76" s="8"/>
    </row>
    <row r="81" spans="2:24" ht="18" x14ac:dyDescent="0.35">
      <c r="B81" s="10" t="s">
        <v>20</v>
      </c>
    </row>
    <row r="83" spans="2:24" x14ac:dyDescent="0.3">
      <c r="B83" s="1" t="s">
        <v>0</v>
      </c>
      <c r="C83" s="37" t="s">
        <v>1</v>
      </c>
      <c r="D83" s="37"/>
      <c r="E83" s="2"/>
      <c r="F83" s="2"/>
      <c r="G83" s="2"/>
      <c r="H83" s="2"/>
      <c r="I83" s="2"/>
      <c r="J83" s="2"/>
      <c r="K83" s="2"/>
      <c r="L83" s="2"/>
      <c r="N83" s="1" t="s">
        <v>2</v>
      </c>
      <c r="O83" s="38" t="s">
        <v>3</v>
      </c>
      <c r="P83" s="39"/>
      <c r="Q83" s="2"/>
      <c r="R83" s="2"/>
      <c r="S83" s="2"/>
      <c r="T83" s="2"/>
      <c r="U83" s="2"/>
      <c r="V83" s="2"/>
      <c r="W83" s="2"/>
      <c r="X83" s="2"/>
    </row>
    <row r="84" spans="2:24" ht="93.6" x14ac:dyDescent="0.3">
      <c r="B84" s="29" t="s">
        <v>4</v>
      </c>
      <c r="C84" s="30" t="s">
        <v>5</v>
      </c>
      <c r="D84" s="30" t="s">
        <v>6</v>
      </c>
      <c r="E84" s="30" t="s">
        <v>7</v>
      </c>
      <c r="F84" s="30" t="s">
        <v>8</v>
      </c>
      <c r="G84" s="30" t="s">
        <v>9</v>
      </c>
      <c r="H84" s="30" t="s">
        <v>10</v>
      </c>
      <c r="I84" s="30" t="s">
        <v>11</v>
      </c>
      <c r="J84" s="30" t="s">
        <v>12</v>
      </c>
      <c r="K84" s="30" t="s">
        <v>13</v>
      </c>
      <c r="L84" s="31" t="s">
        <v>14</v>
      </c>
      <c r="M84" s="2"/>
      <c r="N84" s="29" t="s">
        <v>4</v>
      </c>
      <c r="O84" s="30" t="s">
        <v>5</v>
      </c>
      <c r="P84" s="30" t="s">
        <v>6</v>
      </c>
      <c r="Q84" s="30" t="s">
        <v>7</v>
      </c>
      <c r="R84" s="30" t="s">
        <v>8</v>
      </c>
      <c r="S84" s="30" t="s">
        <v>9</v>
      </c>
      <c r="T84" s="30" t="s">
        <v>10</v>
      </c>
      <c r="U84" s="30" t="s">
        <v>11</v>
      </c>
      <c r="V84" s="30" t="s">
        <v>12</v>
      </c>
      <c r="W84" s="30" t="s">
        <v>13</v>
      </c>
      <c r="X84" s="31" t="s">
        <v>14</v>
      </c>
    </row>
    <row r="85" spans="2:24" x14ac:dyDescent="0.3">
      <c r="B85" s="25">
        <v>1</v>
      </c>
      <c r="C85" s="35">
        <v>1</v>
      </c>
      <c r="D85" s="8">
        <v>0.98</v>
      </c>
      <c r="E85" s="4">
        <v>6934</v>
      </c>
      <c r="F85" s="8">
        <v>6764</v>
      </c>
      <c r="G85" s="4">
        <f>E85-F85</f>
        <v>170</v>
      </c>
      <c r="H85" s="4">
        <f>F85</f>
        <v>6764</v>
      </c>
      <c r="I85" s="4">
        <f>G85</f>
        <v>170</v>
      </c>
      <c r="J85" s="5">
        <f t="shared" ref="J85:J94" si="47">H85/F$17</f>
        <v>0.106367253227658</v>
      </c>
      <c r="K85" s="5">
        <f t="shared" ref="K85:K94" si="48">I85/G$17</f>
        <v>2.9580650774317034E-2</v>
      </c>
      <c r="L85" s="15">
        <f>J85-K85</f>
        <v>7.6786602453340957E-2</v>
      </c>
      <c r="M85" s="2"/>
      <c r="N85" s="33">
        <v>1</v>
      </c>
      <c r="O85" s="35">
        <v>1</v>
      </c>
      <c r="P85" s="8">
        <v>0.98</v>
      </c>
      <c r="Q85" s="4">
        <f>R85+S85</f>
        <v>4452</v>
      </c>
      <c r="R85" s="8">
        <v>4346</v>
      </c>
      <c r="S85" s="8">
        <v>106</v>
      </c>
      <c r="T85" s="4">
        <f>R85</f>
        <v>4346</v>
      </c>
      <c r="U85" s="4">
        <f>S85</f>
        <v>106</v>
      </c>
      <c r="V85" s="5">
        <f>T85/R$17</f>
        <v>8.1939704745564584E-2</v>
      </c>
      <c r="W85" s="5">
        <f>U85/S$17</f>
        <v>2.2348724436010964E-2</v>
      </c>
      <c r="X85" s="15">
        <f>V85-W85</f>
        <v>5.9590980309553621E-2</v>
      </c>
    </row>
    <row r="86" spans="2:24" x14ac:dyDescent="0.3">
      <c r="B86" s="25">
        <v>2</v>
      </c>
      <c r="C86" s="36">
        <v>0.98</v>
      </c>
      <c r="D86" s="8">
        <v>0.97</v>
      </c>
      <c r="E86" s="4">
        <v>6934</v>
      </c>
      <c r="F86" s="8">
        <v>6729</v>
      </c>
      <c r="G86" s="4">
        <f t="shared" ref="G86:G94" si="49">E86-F86</f>
        <v>205</v>
      </c>
      <c r="H86" s="4">
        <f>H85+F86</f>
        <v>13493</v>
      </c>
      <c r="I86" s="4">
        <f>I85+G86</f>
        <v>375</v>
      </c>
      <c r="J86" s="5">
        <f t="shared" si="47"/>
        <v>0.21218411410419713</v>
      </c>
      <c r="K86" s="5">
        <f t="shared" si="48"/>
        <v>6.5251435531581692E-2</v>
      </c>
      <c r="L86" s="15">
        <f t="shared" ref="L86:L94" si="50">J86-K86</f>
        <v>0.14693267857261544</v>
      </c>
      <c r="M86" s="2"/>
      <c r="N86" s="33">
        <v>2</v>
      </c>
      <c r="O86" s="36">
        <v>0.98</v>
      </c>
      <c r="P86" s="8">
        <v>0.97</v>
      </c>
      <c r="Q86" s="4">
        <f t="shared" ref="Q86:Q94" si="51">R86+S86</f>
        <v>4209</v>
      </c>
      <c r="R86" s="8">
        <v>4081</v>
      </c>
      <c r="S86" s="8">
        <v>128</v>
      </c>
      <c r="T86" s="4">
        <f>T85+R86</f>
        <v>8427</v>
      </c>
      <c r="U86" s="4">
        <f>U85+S86</f>
        <v>234</v>
      </c>
      <c r="V86" s="5">
        <f t="shared" ref="V86:V94" si="52">T86/R$17</f>
        <v>0.15888308603103377</v>
      </c>
      <c r="W86" s="5">
        <f t="shared" ref="W86:W94" si="53">U86/S$17</f>
        <v>4.9335863377609111E-2</v>
      </c>
      <c r="X86" s="15">
        <f t="shared" ref="X86:X94" si="54">V86-W86</f>
        <v>0.10954722265342465</v>
      </c>
    </row>
    <row r="87" spans="2:24" x14ac:dyDescent="0.3">
      <c r="B87" s="25">
        <v>3</v>
      </c>
      <c r="C87" s="35">
        <v>0.97</v>
      </c>
      <c r="D87" s="8">
        <v>0.96</v>
      </c>
      <c r="E87" s="4">
        <v>6934</v>
      </c>
      <c r="F87" s="8">
        <v>6666</v>
      </c>
      <c r="G87" s="4">
        <f t="shared" si="49"/>
        <v>268</v>
      </c>
      <c r="H87" s="4">
        <f t="shared" ref="H87:H94" si="55">H86+F87</f>
        <v>20159</v>
      </c>
      <c r="I87" s="4">
        <f t="shared" ref="I87:I94" si="56">I86+G87</f>
        <v>643</v>
      </c>
      <c r="J87" s="5">
        <f t="shared" si="47"/>
        <v>0.31701026874872229</v>
      </c>
      <c r="K87" s="5">
        <f t="shared" si="48"/>
        <v>0.11188446145815208</v>
      </c>
      <c r="L87" s="15">
        <f t="shared" si="50"/>
        <v>0.20512580729057023</v>
      </c>
      <c r="M87" s="2"/>
      <c r="N87" s="33">
        <v>3</v>
      </c>
      <c r="O87" s="35">
        <v>0.97</v>
      </c>
      <c r="P87" s="8">
        <v>0.96</v>
      </c>
      <c r="Q87" s="4">
        <f t="shared" si="51"/>
        <v>4653</v>
      </c>
      <c r="R87" s="8">
        <v>4498</v>
      </c>
      <c r="S87" s="8">
        <v>155</v>
      </c>
      <c r="T87" s="4">
        <f t="shared" ref="T87:T94" si="57">T86+R87</f>
        <v>12925</v>
      </c>
      <c r="U87" s="4">
        <f t="shared" ref="U87:U94" si="58">U86+S87</f>
        <v>389</v>
      </c>
      <c r="V87" s="5">
        <f t="shared" si="52"/>
        <v>0.24368860649710591</v>
      </c>
      <c r="W87" s="5">
        <f t="shared" si="53"/>
        <v>8.2015601939700616E-2</v>
      </c>
      <c r="X87" s="15">
        <f t="shared" si="54"/>
        <v>0.1616730045574053</v>
      </c>
    </row>
    <row r="88" spans="2:24" x14ac:dyDescent="0.3">
      <c r="B88" s="25">
        <v>4</v>
      </c>
      <c r="C88" s="36">
        <v>0.96</v>
      </c>
      <c r="D88" s="8">
        <v>0.94</v>
      </c>
      <c r="E88" s="4">
        <v>6933</v>
      </c>
      <c r="F88" s="8">
        <v>6629</v>
      </c>
      <c r="G88" s="4">
        <f t="shared" si="49"/>
        <v>304</v>
      </c>
      <c r="H88" s="4">
        <f t="shared" si="55"/>
        <v>26788</v>
      </c>
      <c r="I88" s="4">
        <f t="shared" si="56"/>
        <v>947</v>
      </c>
      <c r="J88" s="5">
        <f t="shared" si="47"/>
        <v>0.4212545800506361</v>
      </c>
      <c r="K88" s="5">
        <f t="shared" si="48"/>
        <v>0.16478162519575432</v>
      </c>
      <c r="L88" s="15">
        <f t="shared" si="50"/>
        <v>0.25647295485488175</v>
      </c>
      <c r="M88" s="2"/>
      <c r="N88" s="33">
        <v>4</v>
      </c>
      <c r="O88" s="36">
        <v>0.96</v>
      </c>
      <c r="P88" s="8">
        <v>0.94</v>
      </c>
      <c r="Q88" s="4">
        <f t="shared" si="51"/>
        <v>9387</v>
      </c>
      <c r="R88" s="8">
        <v>9004</v>
      </c>
      <c r="S88" s="8">
        <v>383</v>
      </c>
      <c r="T88" s="4">
        <f t="shared" si="57"/>
        <v>21929</v>
      </c>
      <c r="U88" s="4">
        <f t="shared" si="58"/>
        <v>772</v>
      </c>
      <c r="V88" s="5">
        <f t="shared" si="52"/>
        <v>0.41345047983559269</v>
      </c>
      <c r="W88" s="5">
        <f t="shared" si="53"/>
        <v>0.1627661817415138</v>
      </c>
      <c r="X88" s="15">
        <f t="shared" si="54"/>
        <v>0.25068429809407888</v>
      </c>
    </row>
    <row r="89" spans="2:24" x14ac:dyDescent="0.3">
      <c r="B89" s="25">
        <v>5</v>
      </c>
      <c r="C89" s="35">
        <v>0.94</v>
      </c>
      <c r="D89" s="8">
        <v>0.93</v>
      </c>
      <c r="E89" s="4">
        <v>6934</v>
      </c>
      <c r="F89" s="8">
        <v>6530</v>
      </c>
      <c r="G89" s="4">
        <f t="shared" si="49"/>
        <v>404</v>
      </c>
      <c r="H89" s="4">
        <f t="shared" si="55"/>
        <v>33318</v>
      </c>
      <c r="I89" s="4">
        <f t="shared" si="56"/>
        <v>1351</v>
      </c>
      <c r="J89" s="5">
        <f t="shared" si="47"/>
        <v>0.52394206727367076</v>
      </c>
      <c r="K89" s="5">
        <f t="shared" si="48"/>
        <v>0.23507917174177831</v>
      </c>
      <c r="L89" s="15">
        <f t="shared" si="50"/>
        <v>0.28886289553189248</v>
      </c>
      <c r="M89" s="2"/>
      <c r="N89" s="33">
        <v>5</v>
      </c>
      <c r="O89" s="35">
        <v>0.94</v>
      </c>
      <c r="P89" s="8">
        <v>0.93</v>
      </c>
      <c r="Q89" s="4">
        <f t="shared" si="51"/>
        <v>4184</v>
      </c>
      <c r="R89" s="8">
        <v>3978</v>
      </c>
      <c r="S89" s="8">
        <v>206</v>
      </c>
      <c r="T89" s="4">
        <f t="shared" si="57"/>
        <v>25907</v>
      </c>
      <c r="U89" s="4">
        <f t="shared" si="58"/>
        <v>978</v>
      </c>
      <c r="V89" s="5">
        <f t="shared" si="52"/>
        <v>0.48845189388940213</v>
      </c>
      <c r="W89" s="5">
        <f t="shared" si="53"/>
        <v>0.20619860847564833</v>
      </c>
      <c r="X89" s="15">
        <f t="shared" si="54"/>
        <v>0.28225328541375383</v>
      </c>
    </row>
    <row r="90" spans="2:24" x14ac:dyDescent="0.3">
      <c r="B90" s="25">
        <v>6</v>
      </c>
      <c r="C90" s="36">
        <v>0.93</v>
      </c>
      <c r="D90" s="8">
        <v>0.91</v>
      </c>
      <c r="E90" s="4">
        <v>6934</v>
      </c>
      <c r="F90" s="8">
        <v>6497</v>
      </c>
      <c r="G90" s="4">
        <f t="shared" si="49"/>
        <v>437</v>
      </c>
      <c r="H90" s="4">
        <f t="shared" si="55"/>
        <v>39815</v>
      </c>
      <c r="I90" s="4">
        <f t="shared" si="56"/>
        <v>1788</v>
      </c>
      <c r="J90" s="5">
        <f t="shared" si="47"/>
        <v>0.62611061313707916</v>
      </c>
      <c r="K90" s="5">
        <f t="shared" si="48"/>
        <v>0.3111188446145815</v>
      </c>
      <c r="L90" s="26">
        <f t="shared" si="50"/>
        <v>0.31499176852249766</v>
      </c>
      <c r="M90" s="2"/>
      <c r="N90" s="33">
        <v>6</v>
      </c>
      <c r="O90" s="36">
        <v>0.93</v>
      </c>
      <c r="P90" s="8">
        <v>0.91</v>
      </c>
      <c r="Q90" s="4">
        <f t="shared" si="51"/>
        <v>6943</v>
      </c>
      <c r="R90" s="8">
        <v>6522</v>
      </c>
      <c r="S90" s="8">
        <v>421</v>
      </c>
      <c r="T90" s="4">
        <f t="shared" si="57"/>
        <v>32429</v>
      </c>
      <c r="U90" s="4">
        <f t="shared" si="58"/>
        <v>1399</v>
      </c>
      <c r="V90" s="5">
        <f t="shared" si="52"/>
        <v>0.61141801316012745</v>
      </c>
      <c r="W90" s="5">
        <f t="shared" si="53"/>
        <v>0.29496099515074847</v>
      </c>
      <c r="X90" s="26">
        <f t="shared" si="54"/>
        <v>0.31645701800937898</v>
      </c>
    </row>
    <row r="91" spans="2:24" x14ac:dyDescent="0.3">
      <c r="B91" s="25">
        <v>7</v>
      </c>
      <c r="C91" s="35">
        <v>0.91</v>
      </c>
      <c r="D91" s="8">
        <v>0.89</v>
      </c>
      <c r="E91" s="4">
        <v>6933</v>
      </c>
      <c r="F91" s="8">
        <v>6383</v>
      </c>
      <c r="G91" s="4">
        <f t="shared" si="49"/>
        <v>550</v>
      </c>
      <c r="H91" s="4">
        <f t="shared" si="55"/>
        <v>46198</v>
      </c>
      <c r="I91" s="4">
        <f t="shared" si="56"/>
        <v>2338</v>
      </c>
      <c r="J91" s="5">
        <f t="shared" si="47"/>
        <v>0.72648645248541466</v>
      </c>
      <c r="K91" s="5">
        <f t="shared" si="48"/>
        <v>0.40682095006090135</v>
      </c>
      <c r="L91" s="16">
        <f t="shared" si="50"/>
        <v>0.3196655024245133</v>
      </c>
      <c r="M91" s="2"/>
      <c r="N91" s="33">
        <v>7</v>
      </c>
      <c r="O91" s="35">
        <v>0.91</v>
      </c>
      <c r="P91" s="8">
        <v>0.89</v>
      </c>
      <c r="Q91" s="4">
        <f t="shared" si="51"/>
        <v>5439</v>
      </c>
      <c r="R91" s="8">
        <v>5004</v>
      </c>
      <c r="S91" s="8">
        <v>435</v>
      </c>
      <c r="T91" s="4">
        <f t="shared" si="57"/>
        <v>37433</v>
      </c>
      <c r="U91" s="4">
        <f t="shared" si="58"/>
        <v>1834</v>
      </c>
      <c r="V91" s="5">
        <f t="shared" si="52"/>
        <v>0.70576368332736283</v>
      </c>
      <c r="W91" s="5">
        <f t="shared" si="53"/>
        <v>0.38667510014758594</v>
      </c>
      <c r="X91" s="16">
        <f t="shared" si="54"/>
        <v>0.3190885831797769</v>
      </c>
    </row>
    <row r="92" spans="2:24" x14ac:dyDescent="0.3">
      <c r="B92" s="25">
        <v>8</v>
      </c>
      <c r="C92" s="36">
        <v>0.89</v>
      </c>
      <c r="D92" s="8">
        <v>0.86</v>
      </c>
      <c r="E92" s="4">
        <v>6934</v>
      </c>
      <c r="F92" s="8">
        <v>6249</v>
      </c>
      <c r="G92" s="4">
        <f t="shared" si="49"/>
        <v>685</v>
      </c>
      <c r="H92" s="4">
        <f t="shared" si="55"/>
        <v>52447</v>
      </c>
      <c r="I92" s="4">
        <f t="shared" si="56"/>
        <v>3023</v>
      </c>
      <c r="J92" s="5">
        <f t="shared" si="47"/>
        <v>0.82475507540375215</v>
      </c>
      <c r="K92" s="5">
        <f t="shared" si="48"/>
        <v>0.52601357229859058</v>
      </c>
      <c r="L92" s="15">
        <f t="shared" si="50"/>
        <v>0.29874150310516157</v>
      </c>
      <c r="M92" s="2"/>
      <c r="N92" s="33">
        <v>8</v>
      </c>
      <c r="O92" s="36">
        <v>0.89</v>
      </c>
      <c r="P92" s="8">
        <v>0.86</v>
      </c>
      <c r="Q92" s="4">
        <f t="shared" si="51"/>
        <v>6088</v>
      </c>
      <c r="R92" s="8">
        <v>5516</v>
      </c>
      <c r="S92" s="8">
        <v>572</v>
      </c>
      <c r="T92" s="4">
        <f t="shared" si="57"/>
        <v>42949</v>
      </c>
      <c r="U92" s="4">
        <f t="shared" si="58"/>
        <v>2406</v>
      </c>
      <c r="V92" s="5">
        <f t="shared" si="52"/>
        <v>0.80976262750051853</v>
      </c>
      <c r="W92" s="5">
        <f t="shared" si="53"/>
        <v>0.50727387729285267</v>
      </c>
      <c r="X92" s="15">
        <f t="shared" si="54"/>
        <v>0.30248875020766586</v>
      </c>
    </row>
    <row r="93" spans="2:24" x14ac:dyDescent="0.3">
      <c r="B93" s="25">
        <v>9</v>
      </c>
      <c r="C93" s="35">
        <v>0.86</v>
      </c>
      <c r="D93" s="8">
        <v>0.81</v>
      </c>
      <c r="E93" s="4">
        <v>6934</v>
      </c>
      <c r="F93" s="8">
        <v>5985</v>
      </c>
      <c r="G93" s="4">
        <f t="shared" si="49"/>
        <v>949</v>
      </c>
      <c r="H93" s="4">
        <f t="shared" si="55"/>
        <v>58432</v>
      </c>
      <c r="I93" s="4">
        <f t="shared" si="56"/>
        <v>3972</v>
      </c>
      <c r="J93" s="5">
        <f t="shared" si="47"/>
        <v>0.91887216744507871</v>
      </c>
      <c r="K93" s="5">
        <f t="shared" si="48"/>
        <v>0.69114320515051331</v>
      </c>
      <c r="L93" s="15">
        <f t="shared" si="50"/>
        <v>0.22772896229456541</v>
      </c>
      <c r="M93" s="2"/>
      <c r="N93" s="33">
        <v>9</v>
      </c>
      <c r="O93" s="35">
        <v>0.86</v>
      </c>
      <c r="P93" s="8">
        <v>0.81</v>
      </c>
      <c r="Q93" s="4">
        <f t="shared" si="51"/>
        <v>6013</v>
      </c>
      <c r="R93" s="8">
        <v>5197</v>
      </c>
      <c r="S93" s="8">
        <v>816</v>
      </c>
      <c r="T93" s="4">
        <f t="shared" si="57"/>
        <v>48146</v>
      </c>
      <c r="U93" s="4">
        <f t="shared" si="58"/>
        <v>3222</v>
      </c>
      <c r="V93" s="5">
        <f t="shared" si="52"/>
        <v>0.90774712947076674</v>
      </c>
      <c r="W93" s="5">
        <f t="shared" si="53"/>
        <v>0.6793168880455408</v>
      </c>
      <c r="X93" s="15">
        <f t="shared" si="54"/>
        <v>0.22843024142522594</v>
      </c>
    </row>
    <row r="94" spans="2:24" x14ac:dyDescent="0.3">
      <c r="B94" s="27">
        <v>10</v>
      </c>
      <c r="C94" s="36">
        <v>0.81</v>
      </c>
      <c r="D94" s="28">
        <v>0.41</v>
      </c>
      <c r="E94" s="18">
        <v>6934</v>
      </c>
      <c r="F94" s="28">
        <v>5159</v>
      </c>
      <c r="G94" s="18">
        <f t="shared" si="49"/>
        <v>1775</v>
      </c>
      <c r="H94" s="18">
        <f t="shared" si="55"/>
        <v>63591</v>
      </c>
      <c r="I94" s="18">
        <f t="shared" si="56"/>
        <v>5747</v>
      </c>
      <c r="J94" s="19">
        <f t="shared" si="47"/>
        <v>1</v>
      </c>
      <c r="K94" s="19">
        <f t="shared" si="48"/>
        <v>1</v>
      </c>
      <c r="L94" s="20">
        <f t="shared" si="50"/>
        <v>0</v>
      </c>
      <c r="M94" s="2"/>
      <c r="N94" s="34">
        <v>10</v>
      </c>
      <c r="O94" s="36">
        <v>0.81</v>
      </c>
      <c r="P94" s="28">
        <v>0.41</v>
      </c>
      <c r="Q94" s="18">
        <f t="shared" si="51"/>
        <v>6413</v>
      </c>
      <c r="R94" s="28">
        <v>4892</v>
      </c>
      <c r="S94" s="28">
        <v>1521</v>
      </c>
      <c r="T94" s="18">
        <f t="shared" si="57"/>
        <v>53038</v>
      </c>
      <c r="U94" s="18">
        <f t="shared" si="58"/>
        <v>4743</v>
      </c>
      <c r="V94" s="19">
        <f t="shared" si="52"/>
        <v>0.99998114594920717</v>
      </c>
      <c r="W94" s="19">
        <f t="shared" si="53"/>
        <v>1</v>
      </c>
      <c r="X94" s="20">
        <f t="shared" si="54"/>
        <v>-1.8854050792826982E-5</v>
      </c>
    </row>
    <row r="95" spans="2:24" x14ac:dyDescent="0.3">
      <c r="B95" s="8" t="s">
        <v>15</v>
      </c>
      <c r="C95" s="8"/>
      <c r="D95" s="8"/>
      <c r="E95" s="8">
        <f>SUM(E85:E94)</f>
        <v>69338</v>
      </c>
      <c r="F95" s="8">
        <f>SUM(F85:F94)</f>
        <v>63591</v>
      </c>
      <c r="G95" s="8">
        <f>SUM(G85:G94)</f>
        <v>5747</v>
      </c>
      <c r="H95" s="8"/>
      <c r="I95" s="8"/>
      <c r="J95" s="8"/>
      <c r="K95" s="8"/>
      <c r="L95" s="8"/>
      <c r="M95" s="2"/>
      <c r="N95" s="8" t="s">
        <v>15</v>
      </c>
      <c r="O95" s="8"/>
      <c r="P95" s="8"/>
      <c r="Q95" s="8">
        <f>SUM(Q85:Q94)</f>
        <v>57781</v>
      </c>
      <c r="R95" s="8">
        <f>SUM(R85:R94)</f>
        <v>53038</v>
      </c>
      <c r="S95" s="8">
        <f>SUM(S85:S94)</f>
        <v>4743</v>
      </c>
      <c r="T95" s="8"/>
      <c r="U95" s="8"/>
      <c r="V95" s="8"/>
      <c r="W95" s="8"/>
      <c r="X95" s="8"/>
    </row>
    <row r="100" spans="2:24" ht="18" x14ac:dyDescent="0.35">
      <c r="B100" s="10" t="s">
        <v>22</v>
      </c>
    </row>
    <row r="102" spans="2:24" x14ac:dyDescent="0.3">
      <c r="B102" s="1" t="s">
        <v>0</v>
      </c>
      <c r="C102" s="37" t="s">
        <v>1</v>
      </c>
      <c r="D102" s="37"/>
      <c r="E102" s="2"/>
      <c r="F102" s="2"/>
      <c r="G102" s="2"/>
      <c r="H102" s="2"/>
      <c r="I102" s="2"/>
      <c r="J102" s="2"/>
      <c r="K102" s="2"/>
      <c r="L102" s="2"/>
      <c r="N102" s="1" t="s">
        <v>2</v>
      </c>
      <c r="O102" s="38" t="s">
        <v>3</v>
      </c>
      <c r="P102" s="39"/>
      <c r="Q102" s="2"/>
      <c r="R102" s="2"/>
      <c r="S102" s="2"/>
      <c r="T102" s="2"/>
      <c r="U102" s="2"/>
      <c r="V102" s="2"/>
      <c r="W102" s="2"/>
      <c r="X102" s="2"/>
    </row>
    <row r="103" spans="2:24" ht="93.6" x14ac:dyDescent="0.3">
      <c r="B103" s="29" t="s">
        <v>4</v>
      </c>
      <c r="C103" s="30" t="s">
        <v>5</v>
      </c>
      <c r="D103" s="30" t="s">
        <v>6</v>
      </c>
      <c r="E103" s="30" t="s">
        <v>7</v>
      </c>
      <c r="F103" s="30" t="s">
        <v>8</v>
      </c>
      <c r="G103" s="30" t="s">
        <v>9</v>
      </c>
      <c r="H103" s="30" t="s">
        <v>10</v>
      </c>
      <c r="I103" s="30" t="s">
        <v>11</v>
      </c>
      <c r="J103" s="30" t="s">
        <v>12</v>
      </c>
      <c r="K103" s="30" t="s">
        <v>13</v>
      </c>
      <c r="L103" s="31" t="s">
        <v>14</v>
      </c>
      <c r="M103" s="2"/>
      <c r="N103" s="29" t="s">
        <v>4</v>
      </c>
      <c r="O103" s="30" t="s">
        <v>5</v>
      </c>
      <c r="P103" s="30" t="s">
        <v>6</v>
      </c>
      <c r="Q103" s="30" t="s">
        <v>7</v>
      </c>
      <c r="R103" s="30" t="s">
        <v>8</v>
      </c>
      <c r="S103" s="30" t="s">
        <v>9</v>
      </c>
      <c r="T103" s="30" t="s">
        <v>10</v>
      </c>
      <c r="U103" s="30" t="s">
        <v>11</v>
      </c>
      <c r="V103" s="30" t="s">
        <v>12</v>
      </c>
      <c r="W103" s="30" t="s">
        <v>13</v>
      </c>
      <c r="X103" s="31" t="s">
        <v>14</v>
      </c>
    </row>
    <row r="104" spans="2:24" x14ac:dyDescent="0.3">
      <c r="B104" s="25">
        <v>1</v>
      </c>
      <c r="C104">
        <v>0.996590066634784</v>
      </c>
      <c r="D104">
        <v>0.98023398933969097</v>
      </c>
      <c r="E104" s="4">
        <v>6934</v>
      </c>
      <c r="F104" s="8">
        <v>6838</v>
      </c>
      <c r="G104" s="4">
        <f>E104-F104</f>
        <v>96</v>
      </c>
      <c r="H104" s="4">
        <f>F104</f>
        <v>6838</v>
      </c>
      <c r="I104" s="4">
        <f>G104</f>
        <v>96</v>
      </c>
      <c r="J104" s="5">
        <f t="shared" ref="J104:J113" si="59">H104/F$17</f>
        <v>0.10753093991288075</v>
      </c>
      <c r="K104" s="5">
        <f t="shared" ref="K104:K113" si="60">I104/G$17</f>
        <v>1.6704367496084914E-2</v>
      </c>
      <c r="L104" s="15">
        <f>J104-K104</f>
        <v>9.0826572416795842E-2</v>
      </c>
      <c r="M104" s="2"/>
      <c r="N104" s="33">
        <v>1</v>
      </c>
      <c r="O104">
        <v>0.996590066634784</v>
      </c>
      <c r="P104">
        <v>0.98023398933969097</v>
      </c>
      <c r="Q104" s="4">
        <f>R104+S104</f>
        <v>5972</v>
      </c>
      <c r="R104" s="8">
        <v>5885</v>
      </c>
      <c r="S104" s="8">
        <v>87</v>
      </c>
      <c r="T104" s="4">
        <f>R104</f>
        <v>5885</v>
      </c>
      <c r="U104" s="4">
        <f>S104</f>
        <v>87</v>
      </c>
      <c r="V104" s="5">
        <f>T104/R$17</f>
        <v>0.11095608891570354</v>
      </c>
      <c r="W104" s="5">
        <f>U104/S$17</f>
        <v>1.8342820999367487E-2</v>
      </c>
      <c r="X104" s="15">
        <f>V104-W104</f>
        <v>9.2613267916336048E-2</v>
      </c>
    </row>
    <row r="105" spans="2:24" x14ac:dyDescent="0.3">
      <c r="B105" s="25">
        <v>2</v>
      </c>
      <c r="C105">
        <v>0.98023387330769696</v>
      </c>
      <c r="D105">
        <v>0.97335689624829302</v>
      </c>
      <c r="E105" s="4">
        <v>6934</v>
      </c>
      <c r="F105" s="8">
        <v>6782</v>
      </c>
      <c r="G105" s="4">
        <f t="shared" ref="G105:G113" si="61">E105-F105</f>
        <v>152</v>
      </c>
      <c r="H105" s="4">
        <f>H104+F105</f>
        <v>13620</v>
      </c>
      <c r="I105" s="4">
        <f>I104+G105</f>
        <v>248</v>
      </c>
      <c r="J105" s="5">
        <f t="shared" si="59"/>
        <v>0.21418125206397132</v>
      </c>
      <c r="K105" s="5">
        <f t="shared" si="60"/>
        <v>4.3152949364886027E-2</v>
      </c>
      <c r="L105" s="15">
        <f t="shared" ref="L105:L113" si="62">J105-K105</f>
        <v>0.17102830269908528</v>
      </c>
      <c r="M105" s="2"/>
      <c r="N105" s="33">
        <v>2</v>
      </c>
      <c r="O105">
        <v>0.98023387330769696</v>
      </c>
      <c r="P105">
        <v>0.97335689624829302</v>
      </c>
      <c r="Q105" s="4">
        <f t="shared" ref="Q105:Q113" si="63">R105+S105</f>
        <v>5845</v>
      </c>
      <c r="R105" s="8">
        <v>5723</v>
      </c>
      <c r="S105" s="8">
        <v>122</v>
      </c>
      <c r="T105" s="4">
        <f>T104+R105</f>
        <v>11608</v>
      </c>
      <c r="U105" s="4">
        <f>U104+S105</f>
        <v>209</v>
      </c>
      <c r="V105" s="5">
        <f t="shared" ref="V105:V113" si="64">T105/R$17</f>
        <v>0.2188578216029714</v>
      </c>
      <c r="W105" s="5">
        <f t="shared" ref="W105:W113" si="65">U105/S$17</f>
        <v>4.406493780307822E-2</v>
      </c>
      <c r="X105" s="15">
        <f t="shared" ref="X105:X113" si="66">V105-W105</f>
        <v>0.17479288379989319</v>
      </c>
    </row>
    <row r="106" spans="2:24" x14ac:dyDescent="0.3">
      <c r="B106" s="25">
        <v>3</v>
      </c>
      <c r="C106">
        <v>0.973355805817266</v>
      </c>
      <c r="D106">
        <v>0.96612252173670699</v>
      </c>
      <c r="E106" s="4">
        <v>6934</v>
      </c>
      <c r="F106" s="8">
        <v>6737</v>
      </c>
      <c r="G106" s="4">
        <f t="shared" si="61"/>
        <v>197</v>
      </c>
      <c r="H106" s="4">
        <f t="shared" ref="H106:H113" si="67">H105+F106</f>
        <v>20357</v>
      </c>
      <c r="I106" s="4">
        <f t="shared" ref="I106:I113" si="68">I105+G106</f>
        <v>445</v>
      </c>
      <c r="J106" s="5">
        <f t="shared" si="59"/>
        <v>0.32012391690648045</v>
      </c>
      <c r="K106" s="5">
        <f t="shared" si="60"/>
        <v>7.7431703497476939E-2</v>
      </c>
      <c r="L106" s="15">
        <f t="shared" si="62"/>
        <v>0.24269221340900352</v>
      </c>
      <c r="M106" s="2"/>
      <c r="N106" s="33">
        <v>3</v>
      </c>
      <c r="O106">
        <v>0.973355805817266</v>
      </c>
      <c r="P106">
        <v>0.96612252173670699</v>
      </c>
      <c r="Q106" s="4">
        <f t="shared" si="63"/>
        <v>5506</v>
      </c>
      <c r="R106" s="8">
        <v>5361</v>
      </c>
      <c r="S106" s="8">
        <v>145</v>
      </c>
      <c r="T106" s="4">
        <f t="shared" ref="T106:T113" si="69">T105+R106</f>
        <v>16969</v>
      </c>
      <c r="U106" s="4">
        <f t="shared" ref="U106:U113" si="70">U105+S106</f>
        <v>354</v>
      </c>
      <c r="V106" s="5">
        <f t="shared" si="64"/>
        <v>0.31993438790324102</v>
      </c>
      <c r="W106" s="5">
        <f t="shared" si="65"/>
        <v>7.4636306135357364E-2</v>
      </c>
      <c r="X106" s="15">
        <f t="shared" si="66"/>
        <v>0.24529808176788365</v>
      </c>
    </row>
    <row r="107" spans="2:24" x14ac:dyDescent="0.3">
      <c r="B107" s="25">
        <v>4</v>
      </c>
      <c r="C107">
        <v>0.96612139540987196</v>
      </c>
      <c r="D107">
        <v>0.95772385620029199</v>
      </c>
      <c r="E107" s="4">
        <v>6933</v>
      </c>
      <c r="F107" s="8">
        <v>6672</v>
      </c>
      <c r="G107" s="4">
        <f t="shared" si="61"/>
        <v>261</v>
      </c>
      <c r="H107" s="4">
        <f t="shared" si="67"/>
        <v>27029</v>
      </c>
      <c r="I107" s="4">
        <f t="shared" si="68"/>
        <v>706</v>
      </c>
      <c r="J107" s="5">
        <f t="shared" si="59"/>
        <v>0.42504442452548319</v>
      </c>
      <c r="K107" s="5">
        <f t="shared" si="60"/>
        <v>0.12284670262745781</v>
      </c>
      <c r="L107" s="15">
        <f t="shared" si="62"/>
        <v>0.30219772189802541</v>
      </c>
      <c r="M107" s="2"/>
      <c r="N107" s="33">
        <v>4</v>
      </c>
      <c r="O107">
        <v>0.96612139540987196</v>
      </c>
      <c r="P107">
        <v>0.95772385620029199</v>
      </c>
      <c r="Q107" s="4">
        <f t="shared" si="63"/>
        <v>5432</v>
      </c>
      <c r="R107" s="8">
        <v>5201</v>
      </c>
      <c r="S107" s="8">
        <v>231</v>
      </c>
      <c r="T107" s="4">
        <f t="shared" si="69"/>
        <v>22170</v>
      </c>
      <c r="U107" s="4">
        <f t="shared" si="70"/>
        <v>585</v>
      </c>
      <c r="V107" s="5">
        <f t="shared" si="64"/>
        <v>0.41799430607666055</v>
      </c>
      <c r="W107" s="5">
        <f t="shared" si="65"/>
        <v>0.12333965844402277</v>
      </c>
      <c r="X107" s="15">
        <f t="shared" si="66"/>
        <v>0.29465464763263777</v>
      </c>
    </row>
    <row r="108" spans="2:24" x14ac:dyDescent="0.3">
      <c r="B108" s="25">
        <v>5</v>
      </c>
      <c r="C108">
        <v>0.95772380691715098</v>
      </c>
      <c r="D108">
        <v>0.94725629850830995</v>
      </c>
      <c r="E108" s="4">
        <v>6934</v>
      </c>
      <c r="F108" s="8">
        <v>6592</v>
      </c>
      <c r="G108" s="4">
        <f t="shared" si="61"/>
        <v>342</v>
      </c>
      <c r="H108" s="4">
        <f t="shared" si="67"/>
        <v>33621</v>
      </c>
      <c r="I108" s="4">
        <f t="shared" si="68"/>
        <v>1048</v>
      </c>
      <c r="J108" s="5">
        <f t="shared" si="59"/>
        <v>0.52870689248478553</v>
      </c>
      <c r="K108" s="5">
        <f t="shared" si="60"/>
        <v>0.1823560118322603</v>
      </c>
      <c r="L108" s="15">
        <f t="shared" si="62"/>
        <v>0.34635088065252523</v>
      </c>
      <c r="M108" s="2"/>
      <c r="N108" s="33">
        <v>5</v>
      </c>
      <c r="O108">
        <v>0.95772380691715098</v>
      </c>
      <c r="P108">
        <v>0.94725629850830995</v>
      </c>
      <c r="Q108" s="4">
        <f t="shared" si="63"/>
        <v>6035</v>
      </c>
      <c r="R108" s="8">
        <v>5754</v>
      </c>
      <c r="S108" s="8">
        <v>281</v>
      </c>
      <c r="T108" s="4">
        <f t="shared" si="69"/>
        <v>27924</v>
      </c>
      <c r="U108" s="4">
        <f t="shared" si="70"/>
        <v>866</v>
      </c>
      <c r="V108" s="5">
        <f t="shared" si="64"/>
        <v>0.52648051433850562</v>
      </c>
      <c r="W108" s="5">
        <f t="shared" si="65"/>
        <v>0.18258486190174994</v>
      </c>
      <c r="X108" s="15">
        <f t="shared" si="66"/>
        <v>0.34389565243675568</v>
      </c>
    </row>
    <row r="109" spans="2:24" x14ac:dyDescent="0.3">
      <c r="B109" s="25">
        <v>6</v>
      </c>
      <c r="C109">
        <v>0.94725470987383398</v>
      </c>
      <c r="D109">
        <v>0.93366218028360504</v>
      </c>
      <c r="E109" s="4">
        <v>6934</v>
      </c>
      <c r="F109" s="8">
        <v>6475</v>
      </c>
      <c r="G109" s="4">
        <f t="shared" si="61"/>
        <v>459</v>
      </c>
      <c r="H109" s="4">
        <f t="shared" si="67"/>
        <v>40096</v>
      </c>
      <c r="I109" s="4">
        <f t="shared" si="68"/>
        <v>1507</v>
      </c>
      <c r="J109" s="5">
        <f t="shared" si="59"/>
        <v>0.63052947744177634</v>
      </c>
      <c r="K109" s="5">
        <f t="shared" si="60"/>
        <v>0.26222376892291632</v>
      </c>
      <c r="L109" s="26">
        <f t="shared" si="62"/>
        <v>0.36830570851886002</v>
      </c>
      <c r="M109" s="2"/>
      <c r="N109" s="33">
        <v>6</v>
      </c>
      <c r="O109">
        <v>0.94725470987383398</v>
      </c>
      <c r="P109">
        <v>0.93366218028360504</v>
      </c>
      <c r="Q109" s="4">
        <f t="shared" si="63"/>
        <v>5449</v>
      </c>
      <c r="R109" s="8">
        <v>5134</v>
      </c>
      <c r="S109" s="8">
        <v>315</v>
      </c>
      <c r="T109" s="4">
        <f t="shared" si="69"/>
        <v>33058</v>
      </c>
      <c r="U109" s="4">
        <f t="shared" si="70"/>
        <v>1181</v>
      </c>
      <c r="V109" s="5">
        <f t="shared" si="64"/>
        <v>0.62327721110880674</v>
      </c>
      <c r="W109" s="5">
        <f t="shared" si="65"/>
        <v>0.24899852414083914</v>
      </c>
      <c r="X109" s="26">
        <f t="shared" si="66"/>
        <v>0.37427868696796762</v>
      </c>
    </row>
    <row r="110" spans="2:24" x14ac:dyDescent="0.3">
      <c r="B110" s="25">
        <v>7</v>
      </c>
      <c r="C110">
        <v>0.93365786596147105</v>
      </c>
      <c r="D110">
        <v>0.91382659334774796</v>
      </c>
      <c r="E110" s="4">
        <v>6933</v>
      </c>
      <c r="F110" s="8">
        <v>6376</v>
      </c>
      <c r="G110" s="4">
        <f t="shared" si="61"/>
        <v>557</v>
      </c>
      <c r="H110" s="4">
        <f t="shared" si="67"/>
        <v>46472</v>
      </c>
      <c r="I110" s="4">
        <f t="shared" si="68"/>
        <v>2064</v>
      </c>
      <c r="J110" s="5">
        <f t="shared" si="59"/>
        <v>0.73079523831988802</v>
      </c>
      <c r="K110" s="5">
        <f t="shared" si="60"/>
        <v>0.35914390116582567</v>
      </c>
      <c r="L110" s="16">
        <f t="shared" si="62"/>
        <v>0.37165133715406234</v>
      </c>
      <c r="M110" s="2"/>
      <c r="N110" s="33">
        <v>7</v>
      </c>
      <c r="O110">
        <v>0.93365786596147105</v>
      </c>
      <c r="P110">
        <v>0.91382659334774796</v>
      </c>
      <c r="Q110" s="4">
        <f t="shared" si="63"/>
        <v>5800</v>
      </c>
      <c r="R110" s="8">
        <v>5347</v>
      </c>
      <c r="S110" s="8">
        <v>453</v>
      </c>
      <c r="T110" s="4">
        <f t="shared" si="69"/>
        <v>38405</v>
      </c>
      <c r="U110" s="4">
        <f t="shared" si="70"/>
        <v>1634</v>
      </c>
      <c r="V110" s="5">
        <f t="shared" si="64"/>
        <v>0.724089820697977</v>
      </c>
      <c r="W110" s="5">
        <f t="shared" si="65"/>
        <v>0.34450769555133881</v>
      </c>
      <c r="X110" s="16">
        <f t="shared" si="66"/>
        <v>0.37958212514663819</v>
      </c>
    </row>
    <row r="111" spans="2:24" x14ac:dyDescent="0.3">
      <c r="B111" s="25">
        <v>8</v>
      </c>
      <c r="C111">
        <v>0.91382534630827605</v>
      </c>
      <c r="D111">
        <v>0.88228363159400103</v>
      </c>
      <c r="E111" s="4">
        <v>6934</v>
      </c>
      <c r="F111" s="8">
        <v>6228</v>
      </c>
      <c r="G111" s="4">
        <f t="shared" si="61"/>
        <v>706</v>
      </c>
      <c r="H111" s="4">
        <f t="shared" si="67"/>
        <v>52700</v>
      </c>
      <c r="I111" s="4">
        <f t="shared" si="68"/>
        <v>2770</v>
      </c>
      <c r="J111" s="5">
        <f t="shared" si="59"/>
        <v>0.82873362582755417</v>
      </c>
      <c r="K111" s="5">
        <f t="shared" si="60"/>
        <v>0.48199060379328346</v>
      </c>
      <c r="L111" s="15">
        <f t="shared" si="62"/>
        <v>0.34674302203427071</v>
      </c>
      <c r="M111" s="2"/>
      <c r="N111" s="33">
        <v>8</v>
      </c>
      <c r="O111">
        <v>0.91382534630827605</v>
      </c>
      <c r="P111">
        <v>0.88228363159400103</v>
      </c>
      <c r="Q111" s="4">
        <f t="shared" si="63"/>
        <v>5928</v>
      </c>
      <c r="R111" s="8">
        <v>5283</v>
      </c>
      <c r="S111" s="8">
        <v>645</v>
      </c>
      <c r="T111" s="4">
        <f t="shared" si="69"/>
        <v>43688</v>
      </c>
      <c r="U111" s="4">
        <f t="shared" si="70"/>
        <v>2279</v>
      </c>
      <c r="V111" s="5">
        <f t="shared" si="64"/>
        <v>0.82369577103640712</v>
      </c>
      <c r="W111" s="5">
        <f t="shared" si="65"/>
        <v>0.48049757537423571</v>
      </c>
      <c r="X111" s="15">
        <f t="shared" si="66"/>
        <v>0.34319819566217141</v>
      </c>
    </row>
    <row r="112" spans="2:24" x14ac:dyDescent="0.3">
      <c r="B112" s="25">
        <v>9</v>
      </c>
      <c r="C112">
        <v>0.88228302215483301</v>
      </c>
      <c r="D112">
        <v>0.81862344426929201</v>
      </c>
      <c r="E112" s="4">
        <v>6934</v>
      </c>
      <c r="F112" s="8">
        <v>5887</v>
      </c>
      <c r="G112" s="4">
        <f t="shared" si="61"/>
        <v>1047</v>
      </c>
      <c r="H112" s="4">
        <f t="shared" si="67"/>
        <v>58587</v>
      </c>
      <c r="I112" s="4">
        <f t="shared" si="68"/>
        <v>3817</v>
      </c>
      <c r="J112" s="5">
        <f t="shared" si="59"/>
        <v>0.92130961928574795</v>
      </c>
      <c r="K112" s="5">
        <f t="shared" si="60"/>
        <v>0.66417261179745957</v>
      </c>
      <c r="L112" s="15">
        <f t="shared" si="62"/>
        <v>0.25713700748828838</v>
      </c>
      <c r="M112" s="2"/>
      <c r="N112" s="33">
        <v>9</v>
      </c>
      <c r="O112">
        <v>0.88228302215483301</v>
      </c>
      <c r="P112">
        <v>0.81862344426929201</v>
      </c>
      <c r="Q112" s="4">
        <f t="shared" si="63"/>
        <v>5875</v>
      </c>
      <c r="R112" s="8">
        <v>5008</v>
      </c>
      <c r="S112" s="8">
        <v>867</v>
      </c>
      <c r="T112" s="4">
        <f t="shared" si="69"/>
        <v>48696</v>
      </c>
      <c r="U112" s="4">
        <f t="shared" si="70"/>
        <v>3146</v>
      </c>
      <c r="V112" s="5">
        <f t="shared" si="64"/>
        <v>0.91811685740681381</v>
      </c>
      <c r="W112" s="5">
        <f t="shared" si="65"/>
        <v>0.6632932742989669</v>
      </c>
      <c r="X112" s="15">
        <f t="shared" si="66"/>
        <v>0.25482358310784692</v>
      </c>
    </row>
    <row r="113" spans="2:24" x14ac:dyDescent="0.3">
      <c r="B113" s="27">
        <v>10</v>
      </c>
      <c r="C113">
        <v>0.81859941763614696</v>
      </c>
      <c r="D113">
        <v>0.24541185038492699</v>
      </c>
      <c r="E113" s="18">
        <v>6934</v>
      </c>
      <c r="F113" s="28">
        <v>5004</v>
      </c>
      <c r="G113" s="18">
        <f t="shared" si="61"/>
        <v>1930</v>
      </c>
      <c r="H113" s="18">
        <f t="shared" si="67"/>
        <v>63591</v>
      </c>
      <c r="I113" s="18">
        <f t="shared" si="68"/>
        <v>5747</v>
      </c>
      <c r="J113" s="19">
        <f t="shared" si="59"/>
        <v>1</v>
      </c>
      <c r="K113" s="19">
        <f t="shared" si="60"/>
        <v>1</v>
      </c>
      <c r="L113" s="20">
        <f t="shared" si="62"/>
        <v>0</v>
      </c>
      <c r="M113" s="2"/>
      <c r="N113" s="34">
        <v>10</v>
      </c>
      <c r="O113">
        <v>0.81859941763614696</v>
      </c>
      <c r="P113">
        <v>0.24541185038492699</v>
      </c>
      <c r="Q113" s="18">
        <f t="shared" si="63"/>
        <v>5939</v>
      </c>
      <c r="R113" s="28">
        <v>4342</v>
      </c>
      <c r="S113" s="28">
        <v>1597</v>
      </c>
      <c r="T113" s="18">
        <f t="shared" si="69"/>
        <v>53038</v>
      </c>
      <c r="U113" s="18">
        <f t="shared" si="70"/>
        <v>4743</v>
      </c>
      <c r="V113" s="19">
        <f t="shared" si="64"/>
        <v>0.99998114594920717</v>
      </c>
      <c r="W113" s="19">
        <f t="shared" si="65"/>
        <v>1</v>
      </c>
      <c r="X113" s="20">
        <f t="shared" si="66"/>
        <v>-1.8854050792826982E-5</v>
      </c>
    </row>
    <row r="114" spans="2:24" x14ac:dyDescent="0.3">
      <c r="B114" s="8" t="s">
        <v>15</v>
      </c>
      <c r="C114" s="8"/>
      <c r="D114" s="8"/>
      <c r="E114" s="8">
        <f>SUM(E104:E113)</f>
        <v>69338</v>
      </c>
      <c r="F114" s="8">
        <f>SUM(F104:F113)</f>
        <v>63591</v>
      </c>
      <c r="G114" s="8">
        <f>SUM(G104:G113)</f>
        <v>5747</v>
      </c>
      <c r="H114" s="8"/>
      <c r="I114" s="8"/>
      <c r="J114" s="8"/>
      <c r="K114" s="8"/>
      <c r="L114" s="8"/>
      <c r="M114" s="2"/>
      <c r="N114" s="8" t="s">
        <v>15</v>
      </c>
      <c r="O114" s="8"/>
      <c r="P114" s="8"/>
      <c r="Q114" s="8">
        <f>SUM(Q104:Q113)</f>
        <v>57781</v>
      </c>
      <c r="R114" s="8">
        <f>SUM(R104:R113)</f>
        <v>53038</v>
      </c>
      <c r="S114" s="8">
        <f>SUM(S104:S113)</f>
        <v>4743</v>
      </c>
      <c r="T114" s="8"/>
      <c r="U114" s="8"/>
      <c r="V114" s="8"/>
      <c r="W114" s="8"/>
      <c r="X114" s="8"/>
    </row>
  </sheetData>
  <mergeCells count="12">
    <mergeCell ref="C102:D102"/>
    <mergeCell ref="O102:P102"/>
    <mergeCell ref="C83:D83"/>
    <mergeCell ref="O83:P83"/>
    <mergeCell ref="C64:D64"/>
    <mergeCell ref="O64:P64"/>
    <mergeCell ref="C5:D5"/>
    <mergeCell ref="O5:P5"/>
    <mergeCell ref="C25:D25"/>
    <mergeCell ref="O25:P25"/>
    <mergeCell ref="C45:D45"/>
    <mergeCell ref="O45:P45"/>
  </mergeCells>
  <pageMargins left="0.7" right="0.7" top="0.75" bottom="0.75" header="0.3" footer="0.3"/>
  <pageSetup orientation="portrait" horizontalDpi="90" verticalDpi="90" r:id="rId1"/>
  <ignoredErrors>
    <ignoredError sqref="H85:I85 T85:U85 H47:I47 T47:U47 H27:I27 T27:U27 H104:I104 T104:U104" calculatedColumn="1"/>
  </ignoredErrors>
  <tableParts count="1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Mandar Vast</dc:creator>
  <cp:lastModifiedBy>Mandar Vast</cp:lastModifiedBy>
  <dcterms:created xsi:type="dcterms:W3CDTF">2021-09-03T12:38:27Z</dcterms:created>
  <dcterms:modified xsi:type="dcterms:W3CDTF">2021-09-12T11:23:32Z</dcterms:modified>
</cp:coreProperties>
</file>