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dashboard\c$\inetpub\wwwroot\MKCoop\UploadedFiles\"/>
    </mc:Choice>
  </mc:AlternateContent>
  <bookViews>
    <workbookView xWindow="0" yWindow="0" windowWidth="17256" windowHeight="5952" activeTab="3"/>
  </bookViews>
  <sheets>
    <sheet name="Perspectives" sheetId="1" r:id="rId1"/>
    <sheet name="Initiatives" sheetId="2" r:id="rId2"/>
    <sheet name="Actions" sheetId="3" r:id="rId3"/>
    <sheet name="Tasks"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8" i="4" l="1"/>
  <c r="I39" i="4"/>
  <c r="I40" i="4"/>
  <c r="I14" i="4"/>
  <c r="I15" i="4"/>
  <c r="I16" i="4"/>
  <c r="I17" i="4"/>
  <c r="I18" i="4"/>
  <c r="I19" i="4"/>
  <c r="I20" i="4"/>
  <c r="I21" i="4"/>
  <c r="I22" i="4"/>
  <c r="I23" i="4"/>
  <c r="H9" i="3" s="1"/>
  <c r="I24" i="4"/>
  <c r="I25" i="4"/>
  <c r="H7" i="3" l="1"/>
  <c r="H14" i="3"/>
  <c r="H8" i="3"/>
  <c r="H6" i="3"/>
  <c r="I43" i="4"/>
  <c r="I127" i="4"/>
  <c r="I128" i="4"/>
  <c r="I123" i="4"/>
  <c r="I124" i="4"/>
  <c r="I122" i="4"/>
  <c r="H42" i="3" l="1"/>
  <c r="I136" i="4"/>
  <c r="I137" i="4"/>
  <c r="I69" i="4" l="1"/>
  <c r="I58" i="4"/>
  <c r="I59" i="4"/>
  <c r="I133" i="4" l="1"/>
  <c r="I134" i="4"/>
  <c r="I135" i="4"/>
  <c r="H46" i="3" l="1"/>
  <c r="I103" i="4"/>
  <c r="I76" i="4"/>
  <c r="I77" i="4"/>
  <c r="I78" i="4"/>
  <c r="I73" i="4"/>
  <c r="I74" i="4"/>
  <c r="I75" i="4"/>
  <c r="I71" i="4"/>
  <c r="I72" i="4"/>
  <c r="I67" i="4"/>
  <c r="I68" i="4"/>
  <c r="I64" i="4"/>
  <c r="I65" i="4"/>
  <c r="I62" i="4"/>
  <c r="I57" i="4"/>
  <c r="I53" i="4"/>
  <c r="I54" i="4"/>
  <c r="I11" i="4"/>
  <c r="I12" i="4"/>
  <c r="I9" i="4"/>
  <c r="H26" i="3" l="1"/>
  <c r="H25" i="3"/>
  <c r="I70" i="4"/>
  <c r="H24" i="3" s="1"/>
  <c r="I60" i="4"/>
  <c r="I61" i="4"/>
  <c r="I63" i="4"/>
  <c r="H22" i="3" s="1"/>
  <c r="I66" i="4"/>
  <c r="H23" i="3" s="1"/>
  <c r="I35" i="4"/>
  <c r="I36" i="4"/>
  <c r="I34" i="4"/>
  <c r="I8" i="4"/>
  <c r="H4" i="3" s="1"/>
  <c r="I10" i="4"/>
  <c r="H21" i="3" l="1"/>
  <c r="I94" i="4"/>
  <c r="I87" i="4" l="1"/>
  <c r="I115" i="4" l="1"/>
  <c r="I104" i="4" l="1"/>
  <c r="I82" i="4" l="1"/>
  <c r="I83" i="4"/>
  <c r="I47" i="4"/>
  <c r="I46" i="4"/>
  <c r="I45" i="4"/>
  <c r="I44" i="4"/>
  <c r="H16" i="3" l="1"/>
  <c r="I132" i="4"/>
  <c r="I32" i="4"/>
  <c r="I33" i="4"/>
  <c r="H12" i="3" l="1"/>
  <c r="I13" i="4"/>
  <c r="H5" i="3" s="1"/>
  <c r="I145" i="4" l="1"/>
  <c r="I143" i="4"/>
  <c r="I142" i="4"/>
  <c r="I141" i="4"/>
  <c r="I140" i="4"/>
  <c r="I139" i="4"/>
  <c r="I138" i="4"/>
  <c r="I131" i="4"/>
  <c r="H45" i="3" s="1"/>
  <c r="I130" i="4"/>
  <c r="I31" i="4"/>
  <c r="I30" i="4"/>
  <c r="I26" i="4"/>
  <c r="H10" i="3" s="1"/>
  <c r="I27" i="4"/>
  <c r="I28" i="4"/>
  <c r="I7" i="4"/>
  <c r="I5" i="4"/>
  <c r="I3" i="4"/>
  <c r="I121" i="4"/>
  <c r="I120" i="4"/>
  <c r="I118" i="4"/>
  <c r="I117" i="4"/>
  <c r="I126" i="4"/>
  <c r="I125" i="4"/>
  <c r="I112" i="4"/>
  <c r="I113" i="4"/>
  <c r="I110" i="4"/>
  <c r="I109" i="4"/>
  <c r="I107" i="4"/>
  <c r="I106" i="4"/>
  <c r="I98" i="4"/>
  <c r="I99" i="4"/>
  <c r="I100" i="4"/>
  <c r="I101" i="4"/>
  <c r="I102" i="4"/>
  <c r="I97" i="4"/>
  <c r="I95" i="4"/>
  <c r="I93" i="4"/>
  <c r="I91" i="4"/>
  <c r="I90" i="4"/>
  <c r="I88" i="4"/>
  <c r="I86" i="4"/>
  <c r="I85" i="4"/>
  <c r="I80" i="4"/>
  <c r="I51" i="4"/>
  <c r="I50" i="4"/>
  <c r="I49" i="4"/>
  <c r="I42" i="4"/>
  <c r="I41" i="4"/>
  <c r="H15" i="3" s="1"/>
  <c r="H43" i="3" l="1"/>
  <c r="H34" i="3"/>
  <c r="D10" i="2" s="1"/>
  <c r="H30" i="3"/>
  <c r="H48" i="3"/>
  <c r="H35" i="3"/>
  <c r="D11" i="2" s="1"/>
  <c r="H47" i="3"/>
  <c r="D15" i="2" s="1"/>
  <c r="I144" i="4"/>
  <c r="H49" i="3" s="1"/>
  <c r="I129" i="4"/>
  <c r="H44" i="3" s="1"/>
  <c r="D14" i="2" s="1"/>
  <c r="I119" i="4"/>
  <c r="H41" i="3" s="1"/>
  <c r="I116" i="4"/>
  <c r="H40" i="3" s="1"/>
  <c r="I114" i="4"/>
  <c r="H39" i="3" s="1"/>
  <c r="I111" i="4"/>
  <c r="H38" i="3" s="1"/>
  <c r="I108" i="4"/>
  <c r="H37" i="3" s="1"/>
  <c r="I105" i="4"/>
  <c r="H36" i="3" s="1"/>
  <c r="I96" i="4"/>
  <c r="H33" i="3" s="1"/>
  <c r="I92" i="4"/>
  <c r="H32" i="3" s="1"/>
  <c r="I89" i="4"/>
  <c r="H31" i="3" s="1"/>
  <c r="D8" i="2" s="1"/>
  <c r="I84" i="4"/>
  <c r="H29" i="3" s="1"/>
  <c r="I81" i="4"/>
  <c r="H28" i="3" s="1"/>
  <c r="I79" i="4"/>
  <c r="H27" i="3" s="1"/>
  <c r="I48" i="4"/>
  <c r="H17" i="3" s="1"/>
  <c r="I37" i="4"/>
  <c r="H13" i="3" s="1"/>
  <c r="I29" i="4"/>
  <c r="H11" i="3" s="1"/>
  <c r="I6" i="4"/>
  <c r="H3" i="3" s="1"/>
  <c r="I4" i="4"/>
  <c r="I2" i="4"/>
  <c r="I55" i="4"/>
  <c r="H19" i="3" s="1"/>
  <c r="D5" i="2" s="1"/>
  <c r="I56" i="4"/>
  <c r="H20" i="3" s="1"/>
  <c r="D6" i="2" s="1"/>
  <c r="I52" i="4"/>
  <c r="H18" i="3" s="1"/>
  <c r="D16" i="2" l="1"/>
  <c r="H2" i="3"/>
  <c r="D2" i="2" s="1"/>
  <c r="D13" i="2"/>
  <c r="D3" i="2"/>
  <c r="D4" i="2"/>
  <c r="D7" i="2"/>
  <c r="D9" i="2"/>
  <c r="D12" i="2"/>
  <c r="C4" i="1" l="1"/>
  <c r="C3" i="1"/>
  <c r="C2" i="1"/>
</calcChain>
</file>

<file path=xl/sharedStrings.xml><?xml version="1.0" encoding="utf-8"?>
<sst xmlns="http://schemas.openxmlformats.org/spreadsheetml/2006/main" count="293" uniqueCount="239">
  <si>
    <t>PID</t>
  </si>
  <si>
    <t>Description</t>
  </si>
  <si>
    <t>Financial &amp; Growth</t>
  </si>
  <si>
    <t>Customer</t>
  </si>
  <si>
    <t>Employee</t>
  </si>
  <si>
    <t xml:space="preserve">PID </t>
  </si>
  <si>
    <t>INID</t>
  </si>
  <si>
    <t>ACTID</t>
  </si>
  <si>
    <t>Champion</t>
  </si>
  <si>
    <t>Team</t>
  </si>
  <si>
    <t>Progress</t>
  </si>
  <si>
    <t>Ted</t>
  </si>
  <si>
    <t>Due Date</t>
  </si>
  <si>
    <t>TASKID</t>
  </si>
  <si>
    <t>Weight</t>
  </si>
  <si>
    <t>Complete</t>
  </si>
  <si>
    <t>Measure</t>
  </si>
  <si>
    <t>-</t>
  </si>
  <si>
    <t>Notes</t>
  </si>
  <si>
    <t>notes</t>
  </si>
  <si>
    <t>Devin</t>
  </si>
  <si>
    <t>Operational Efficiency</t>
  </si>
  <si>
    <t>Identify Growth Areas</t>
  </si>
  <si>
    <t>Improve Freight Position</t>
  </si>
  <si>
    <t>Software Utilization</t>
  </si>
  <si>
    <t>Enhance Brokerage Strategy</t>
  </si>
  <si>
    <t>Enhance Customer Experience</t>
  </si>
  <si>
    <t>Maximize Sales Performance</t>
  </si>
  <si>
    <t>Target Farmers of the Future</t>
  </si>
  <si>
    <t>Develop Commerical Origination Strategies</t>
  </si>
  <si>
    <t>Develop Direct Shipment Business</t>
  </si>
  <si>
    <t>Employee Development</t>
  </si>
  <si>
    <t>Support Employee Wellness</t>
  </si>
  <si>
    <t>Improve Communication</t>
  </si>
  <si>
    <t>Enhancement of Training Program</t>
  </si>
  <si>
    <t>Employee Engagement</t>
  </si>
  <si>
    <t>Develop a process to improve efficiencies of the harvest delivery trucking program</t>
  </si>
  <si>
    <t>Taylor</t>
  </si>
  <si>
    <t>Kali, Devin</t>
  </si>
  <si>
    <t>Regenerate awareness to Patron Access functionality and offerings</t>
  </si>
  <si>
    <t>Dusty</t>
  </si>
  <si>
    <t>Quentin, Nichole</t>
  </si>
  <si>
    <t>Create inventory sheet consistency b/w members</t>
  </si>
  <si>
    <t>Lance</t>
  </si>
  <si>
    <t>Operations Team</t>
  </si>
  <si>
    <t>Explore electronic settlements and transfers with end users</t>
  </si>
  <si>
    <t>Kali</t>
  </si>
  <si>
    <t>Ted, Tricia</t>
  </si>
  <si>
    <t>Review TMA revenue agreement on an annual basis</t>
  </si>
  <si>
    <t>Danny, CEOs</t>
  </si>
  <si>
    <t>Investigate need for minimum bushel amounts on purchase contracts</t>
  </si>
  <si>
    <t>Tricia, Devin, Grain Cooridinators</t>
  </si>
  <si>
    <t>Research need for signatures on Sales &amp; Purchase contracts</t>
  </si>
  <si>
    <t>Kali, Lance</t>
  </si>
  <si>
    <t>Conduct drier efficiency study for TMA locations</t>
  </si>
  <si>
    <t>Ted, Operations Group</t>
  </si>
  <si>
    <t>Develop a strategy around partnering w/or acquiring books of crop insurance business</t>
  </si>
  <si>
    <t>Scotty</t>
  </si>
  <si>
    <t>Devin, Connor</t>
  </si>
  <si>
    <t>Create asset plans for specialty grains</t>
  </si>
  <si>
    <t>Develop an operational and marketing strategy for handling canola</t>
  </si>
  <si>
    <t>Todd, Lance, Devin</t>
  </si>
  <si>
    <t>Identify future franchasing and partnership opportunities</t>
  </si>
  <si>
    <t xml:space="preserve">Devin  </t>
  </si>
  <si>
    <t>Explore combining grain &amp; private crop insurance programs</t>
  </si>
  <si>
    <t>Nick</t>
  </si>
  <si>
    <t>Westin, Justin, Todd</t>
  </si>
  <si>
    <t>Create freight variance report</t>
  </si>
  <si>
    <t>Taylor, John</t>
  </si>
  <si>
    <t>Do a feasiblity study on fleet ownership</t>
  </si>
  <si>
    <t>Operations Group</t>
  </si>
  <si>
    <t>Prepare for FSMA regulations regarding traceablity efforts</t>
  </si>
  <si>
    <t>Study single dispatch approach and potential efficiencies</t>
  </si>
  <si>
    <t>John, Taylor</t>
  </si>
  <si>
    <t>Evaluate grain accounting software &amp; producer risk management programs</t>
  </si>
  <si>
    <t>Kali, Cory, Dusty, Jordan, Tricia</t>
  </si>
  <si>
    <t>Reasearch marketplace and area competition</t>
  </si>
  <si>
    <t>Mike</t>
  </si>
  <si>
    <t>Identified rates and requirements for local brokerage companies.  Scheduled on site collaboration meeting with similar brokerage company.</t>
  </si>
  <si>
    <t>Develop a business and marketing plan</t>
  </si>
  <si>
    <t>Basic outline created.</t>
  </si>
  <si>
    <t>Complete licensing process to be an IB</t>
  </si>
  <si>
    <t>Mike, Devin</t>
  </si>
  <si>
    <t>Testing materials have been ordered and schedule set for January and February studying.</t>
  </si>
  <si>
    <t>Enhance existing livestock risk management programs</t>
  </si>
  <si>
    <t>Devin, Mike</t>
  </si>
  <si>
    <t>Trained staff and held customer meetings on LRP &amp; PRF policies.  Identifing existing livestock producers in territory.</t>
  </si>
  <si>
    <t>Investigate intent &amp; best approach to customer surveys</t>
  </si>
  <si>
    <t>Jordan</t>
  </si>
  <si>
    <t>Todd, Weston, Cole</t>
  </si>
  <si>
    <t>Each division will conduct meetings with top 15 accounts annually</t>
  </si>
  <si>
    <t>Test and develop a call forwarding system</t>
  </si>
  <si>
    <t>Dusty, Kali, Matt</t>
  </si>
  <si>
    <t>Create a social media strategy to communicate brand story</t>
  </si>
  <si>
    <t>Jess</t>
  </si>
  <si>
    <t>Justin, Nichole, Scotty</t>
  </si>
  <si>
    <t>Develop a vendor scorecard to evaluate key vendors in each division</t>
  </si>
  <si>
    <t>Lance, Devin</t>
  </si>
  <si>
    <t>Research and implement the use of electronic warehouse receipts for producers</t>
  </si>
  <si>
    <t>Debi</t>
  </si>
  <si>
    <t>Kali, Tricia</t>
  </si>
  <si>
    <t>Grow share of wallet with fifty 2000 acre producers</t>
  </si>
  <si>
    <t>Develop a share of wallet report for local grain delivery and crop insurance customers</t>
  </si>
  <si>
    <t>Create a task force to plan and execute relevant producer meetings</t>
  </si>
  <si>
    <t>Jess, Weston, Justin, Cory</t>
  </si>
  <si>
    <t>Identify strategic producers of the future for each region of our territory</t>
  </si>
  <si>
    <t>Nick, Jordan, Scotty</t>
  </si>
  <si>
    <t>Identify commerical growth opportunities based off analysis of CoBank project</t>
  </si>
  <si>
    <t>Cole, Lance</t>
  </si>
  <si>
    <t>Identify potential process efficiencies throughout the entire direct shipment process</t>
  </si>
  <si>
    <t>Cory</t>
  </si>
  <si>
    <t>Kali, Alex, Debi, Taylor, Lance</t>
  </si>
  <si>
    <t>Develop personal development plans for each employee</t>
  </si>
  <si>
    <t>Scotty, Ted, Lance</t>
  </si>
  <si>
    <t>Create internal training pathways and tracking methods</t>
  </si>
  <si>
    <t>Dusty, Scotty</t>
  </si>
  <si>
    <t>Develop simulated training scenarios</t>
  </si>
  <si>
    <t xml:space="preserve">Todd, Weston  </t>
  </si>
  <si>
    <t>Each division will visit a similar division of another company</t>
  </si>
  <si>
    <t>Devin, Scotty</t>
  </si>
  <si>
    <t xml:space="preserve">Greater than 50% participation in the company wellness program </t>
  </si>
  <si>
    <t>Devin, Kali</t>
  </si>
  <si>
    <t>Identify ways to improve the quality of life for all employees</t>
  </si>
  <si>
    <t>Tricia, Lance, Kali</t>
  </si>
  <si>
    <t>Investigate outside the box merchandising and accounting labor structures</t>
  </si>
  <si>
    <t>Tricia</t>
  </si>
  <si>
    <t>Ted, Kali, Lance</t>
  </si>
  <si>
    <t>Develop an Ag in the classroom presentation</t>
  </si>
  <si>
    <t>Quentin</t>
  </si>
  <si>
    <t>Justin, Connor, Nichole</t>
  </si>
  <si>
    <t>Hold informational TMA 101 meetings for new and existing employees</t>
  </si>
  <si>
    <t>Ted, Devin</t>
  </si>
  <si>
    <t>Hold one joint meeting for full board of owners</t>
  </si>
  <si>
    <t>Identify the training needs of TMA employees</t>
  </si>
  <si>
    <t>Develop an onboarding process for all grain employees for member cooperatives</t>
  </si>
  <si>
    <t>Breakout employee survey results by division</t>
  </si>
  <si>
    <t>Host family appreciation day</t>
  </si>
  <si>
    <t>Ted, Scotty</t>
  </si>
  <si>
    <t xml:space="preserve">The short term fix is to share Lance's spreadsheet for all 70 elevators and have LMs post their updates weekly to a shared drive.  The long term goal is to find software that will streamline this process without having to use Excel spreadsheets.  </t>
  </si>
  <si>
    <t>Ensure LMs receive instruction on how to use the spreadsheet, frequency of updates and where its housed</t>
  </si>
  <si>
    <t>Visit with Mandie about Logi viewing capability including sorting and filtering until software can be investigated</t>
  </si>
  <si>
    <t>Create a cost/category sheet for each location to fill out to include gas costs, handling costs, etc.</t>
  </si>
  <si>
    <t>Prepare cost analysis for a drier at Canton</t>
  </si>
  <si>
    <t xml:space="preserve">Collect location data and compare costs to both improving the existing one and building a new one at same location  </t>
  </si>
  <si>
    <t>Find out if Agtrax can build this report</t>
  </si>
  <si>
    <t xml:space="preserve">First steps include understanding the actual costs from each location and how they would compare to upgrading an existing drier or building a new one.  A cost analysis for a drier in Canton will also be needed for comparison.  </t>
  </si>
  <si>
    <t xml:space="preserve">This type of report can be used to compare starndard freight rates to the actual payments.  Efforts are underway to create a mock up report with requirements to send to Agrtrax to see if they can generate this automatically.  </t>
  </si>
  <si>
    <t>Continue to monitor competitive set and visit with similar brokerage companies.  (currently with FC Stone)</t>
  </si>
  <si>
    <t>Set up meeting with Devin to review business plan</t>
  </si>
  <si>
    <t>Order testing materials</t>
  </si>
  <si>
    <t>Study in JAN and FEB</t>
  </si>
  <si>
    <t>Pass the test in March and define next steps</t>
  </si>
  <si>
    <t xml:space="preserve">The target is HS students to introduce them to risk management and how it rolls into protecting their livlihoods.  Need to decide on topics, length, and who can present.  May need supportive collateral as hand outs.  </t>
  </si>
  <si>
    <t>Set up a meeting with champion group to decide on topics and length of presentation</t>
  </si>
  <si>
    <t>Create the slide deck and any supportive hand outs</t>
  </si>
  <si>
    <t>Dry run presentation on leadership group</t>
  </si>
  <si>
    <t xml:space="preserve">A meeting will be set up to discuss a content schedule for Facebook and Twitter.  Website will be upgraded after MKC site is finished.  LinkedIn will also be updated.  Will incorporate an all inclusive brand strategy to highlight all member coops and new partnerships. </t>
  </si>
  <si>
    <t xml:space="preserve">Have a soft launch by APR </t>
  </si>
  <si>
    <t>Find trucks in the Milan area &amp; find out what producers are used to having / examine the competition for best practices</t>
  </si>
  <si>
    <t xml:space="preserve">Create a list of producers that have used this program in the past 3 years and those planning on using it </t>
  </si>
  <si>
    <t>Develop a lists of truckers that have matched these needs in the past</t>
  </si>
  <si>
    <t>Set up a meeting with champion team to outline all categorical functions and capabilities and assign experts to map out navigation and usage tips</t>
  </si>
  <si>
    <t>Find out how to pull traffic or usage reports to measure current usage</t>
  </si>
  <si>
    <t>Decide how you want to educate the customers and employees to use the information</t>
  </si>
  <si>
    <t xml:space="preserve">Decide on a temporary solution and build the template for everyone to use </t>
  </si>
  <si>
    <t>Set up a meeting now with Danny to evaluate the agreement after wheat harvest</t>
  </si>
  <si>
    <t>Bring reccommendations for change to the BOD if any for the new FY</t>
  </si>
  <si>
    <t>Decide how often the revenue agreement should be evaluated and reset the timeline</t>
  </si>
  <si>
    <t xml:space="preserve">In order to provide this service effectively across our footprint, we need a protocol for planning, coordinating, invoicing, and setting customer expectations to ensure every producer is matched with trucks to fit thier needs.  Challenges include 2 new territories (Milan and MWF) that need a systematic approach to understanding the customer expectations and the supply of trucks to support them.  </t>
  </si>
  <si>
    <t xml:space="preserve">Older customers are relunctant to use it and progressive customers needs have surpassed its capabilities.  First steps will include mapping out all categorial functions and re-educating employees and producers on what is actually available to view and/or use now.  </t>
  </si>
  <si>
    <t xml:space="preserve">Starting MAR 1 will be the beginning of year 2 under the new agreement.  A meeting will be set up with Danny now to evaluate the agreement after wheat harvest and bring back any recommendations for change, if any, to the BOD mid-year.  </t>
  </si>
  <si>
    <t>Get the champion team together to start flowcharting both processes</t>
  </si>
  <si>
    <t>Identify all the challenge areas for every department</t>
  </si>
  <si>
    <t>Research Docusign and/or other providers for final solution</t>
  </si>
  <si>
    <t>Visit with Devin and determine what a target book looks like / evaluate the worth of the agencies collected</t>
  </si>
  <si>
    <t>Collect list of agencies from insurance team members</t>
  </si>
  <si>
    <t>Create file of agency documents and prospecting list / set goals for next year</t>
  </si>
  <si>
    <t>Receive and review asset evaluations from Managers for smaller/seasonal storage areas</t>
  </si>
  <si>
    <t>Find grain that makes sense to store in them</t>
  </si>
  <si>
    <t>Decide on which approach is most effective:  storage to grain or end user to breeder to grower</t>
  </si>
  <si>
    <t>Examine the asset for feasibility in handling this grain, specifically aeration</t>
  </si>
  <si>
    <t xml:space="preserve">Get with Erik to understand likelihood for Milan </t>
  </si>
  <si>
    <t>Identify canola producers and formally get the word out</t>
  </si>
  <si>
    <t>Follow up after visit with Brad Perry and CHS to understand their needs (MAY 1)</t>
  </si>
  <si>
    <t>Determine if we sell the service using our manpower or do we provide the training for their employees</t>
  </si>
  <si>
    <t>Document steps taken with MWF employees</t>
  </si>
  <si>
    <t>Create a mock up report and define where the data will come from</t>
  </si>
  <si>
    <t>Describe what this report would be used for and how it will add value / send to Tricia</t>
  </si>
  <si>
    <t xml:space="preserve">Bring questions to ops team in MAR meeting regarding who owns the trucks </t>
  </si>
  <si>
    <t xml:space="preserve">Figure out contingency plans for non ownership before a supply issue occurs </t>
  </si>
  <si>
    <t xml:space="preserve">Identify all problem areas after harvests, i.e. inside footprint is haul out and outside the footprint is haul in then determine how much to spend for control </t>
  </si>
  <si>
    <t>Re-examine how the coop in Iowa does it</t>
  </si>
  <si>
    <t>Visit with other coops and investigate their methods</t>
  </si>
  <si>
    <t>Examine the methods and choose best course of action in conjunction with fleet ownership decisions</t>
  </si>
  <si>
    <t>Meet with champion team to discuss wants from all angles:  accounting, logistics, merchandising, and farmer marketing</t>
  </si>
  <si>
    <t>Visit with software company in NOLA and research other similar companies</t>
  </si>
  <si>
    <t xml:space="preserve">Coordinate with IT and match needs to a quote / choose a partner </t>
  </si>
  <si>
    <t>Continual monitoring by a KFSA rep is required (set this up for monthly alerts)</t>
  </si>
  <si>
    <t>Chart the sequence of grain from field to elevator to include all movement scenarios such as blending, transferring, holding, and shipping</t>
  </si>
  <si>
    <t>Revisit for preparedness for new calendar year</t>
  </si>
  <si>
    <t>Identify rates and requirements for local brokerage companies</t>
  </si>
  <si>
    <t xml:space="preserve">Schedule on site collaboration meeting with similar company </t>
  </si>
  <si>
    <t>Create basic outline</t>
  </si>
  <si>
    <t>Have marketing plan in place</t>
  </si>
  <si>
    <t>Discuss when and where to host LRP meetings</t>
  </si>
  <si>
    <t>Set up a meeting with the champion team to discuss which experts to bring into the meeting, who to invite, and how to get the word out</t>
  </si>
  <si>
    <t>Set up bi-weekly updates on LRP rates to crop insurance specialists</t>
  </si>
  <si>
    <t>Call a meeting with the champion team to collect ideas and decide on end results (get with Devin about his intentions with one on one surveys with top accounts</t>
  </si>
  <si>
    <t>Determine your measures for overall satisfaction and which service experiences you want to collect data on</t>
  </si>
  <si>
    <t>Determine reporting methods and prepare for formal launch in JAN/FEB 2018</t>
  </si>
  <si>
    <t>Prepare a list of questions that can cross into each division (visit with Nichole to choose a delivery method-CRM or SurveyMonkey)</t>
  </si>
  <si>
    <t xml:space="preserve">Reivew expectations with staff </t>
  </si>
  <si>
    <t>Complete meetings from all divisions and begin analyzing data</t>
  </si>
  <si>
    <t xml:space="preserve">Write out the SOP for using the system </t>
  </si>
  <si>
    <t>Introduce it to staff</t>
  </si>
  <si>
    <t xml:space="preserve">Go live </t>
  </si>
  <si>
    <t>Have a meeting with champion group to discuss channels, content and interactive opportunities</t>
  </si>
  <si>
    <t xml:space="preserve">Decide on frequency and management standards </t>
  </si>
  <si>
    <t>Examine the Viterra example and the MKC version</t>
  </si>
  <si>
    <t>Determine TMAs value metrics and build the scorecard template</t>
  </si>
  <si>
    <t>Visit with vendors and use the sheet to guide the conversation</t>
  </si>
  <si>
    <t>Ensure sales staff are clear with how this will be measured</t>
  </si>
  <si>
    <t>Determine what percentage of business you already have</t>
  </si>
  <si>
    <t>Checkpoint with sales staff midway through year</t>
  </si>
  <si>
    <t>Initiate a meeting with champion team to build out a year long look at events and timing of each</t>
  </si>
  <si>
    <t>Discuss the prework for securing the venues and advertising efforts</t>
  </si>
  <si>
    <t>Discuss the resources from other member cooperatives</t>
  </si>
  <si>
    <t>Create a profile template with all the data you want collected from each sales person</t>
  </si>
  <si>
    <t>Define the expectations in the JULY sales meeting</t>
  </si>
  <si>
    <t xml:space="preserve">Have all profiles in Devin's hand </t>
  </si>
  <si>
    <t>Evaluate Cole's final numbers</t>
  </si>
  <si>
    <t>Determine geographic focus for next study</t>
  </si>
  <si>
    <t>Outline expectations for new intern project</t>
  </si>
  <si>
    <t xml:space="preserve">Set up a meeting with the champion team to discuss the process from start to finish </t>
  </si>
  <si>
    <t>Go through the flow chart and identify problem areas</t>
  </si>
  <si>
    <t>Pencil resolutions to start building out the SOPs for each step</t>
  </si>
  <si>
    <t>Get with Brett for clarity on HR requirements on annual reviews vs. IDPs</t>
  </si>
  <si>
    <t>Ensure you have the most current version of the review forms and  IDP worksheets</t>
  </si>
  <si>
    <t>Communicate the expectations for timelines to those who administer reviews (new FY and 6 month check on pace to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</si>
</sst>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1">
    <xf numFmtId="0" fontId="0" fillId="0" borderId="0"/>
  </cellStyleXfs>
  <cellXfs count="40">
    <xf numFmtId="0" fontId="0" fillId="0" borderId="0" xfId="0"/>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14"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3"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horizontal="center" vertical="center" wrapText="1"/>
    </xf>
    <xf numFmtId="14" fontId="0" fillId="0" borderId="0" xfId="0" applyNumberFormat="1" applyFill="1"/>
    <xf numFmtId="14" fontId="2" fillId="0" borderId="0" xfId="0" applyNumberFormat="1" applyFont="1"/>
    <xf numFmtId="0" fontId="0" fillId="0" borderId="0" xfId="0" applyFill="1"/>
    <xf numFmtId="0" fontId="1" fillId="0" borderId="1" xfId="0" applyFont="1" applyFill="1" applyBorder="1"/>
    <xf numFmtId="0" fontId="1" fillId="0" borderId="2" xfId="0" applyFont="1" applyFill="1" applyBorder="1"/>
    <xf numFmtId="0" fontId="0" fillId="0" borderId="0" xfId="0" applyNumberFormat="1" applyFill="1"/>
    <xf numFmtId="0" fontId="0" fillId="0" borderId="1" xfId="0" applyFont="1" applyFill="1" applyBorder="1"/>
    <xf numFmtId="0" fontId="0" fillId="0" borderId="2" xfId="0" applyFont="1" applyFill="1" applyBorder="1"/>
    <xf numFmtId="0" fontId="0" fillId="0" borderId="0" xfId="0" applyAlignment="1">
      <alignment vertical="center"/>
    </xf>
    <xf numFmtId="0" fontId="0" fillId="0" borderId="0" xfId="0" applyFill="1" applyAlignment="1">
      <alignment vertical="center"/>
    </xf>
    <xf numFmtId="14" fontId="2" fillId="0" borderId="0" xfId="0" applyNumberFormat="1" applyFont="1" applyFill="1"/>
    <xf numFmtId="0" fontId="2" fillId="0" borderId="0" xfId="0" applyFont="1" applyFill="1"/>
    <xf numFmtId="1" fontId="0" fillId="0" borderId="0" xfId="0" applyNumberFormat="1" applyAlignment="1">
      <alignment vertical="center" wrapText="1"/>
    </xf>
    <xf numFmtId="0" fontId="0" fillId="0" borderId="0" xfId="0" applyAlignment="1">
      <alignment vertical="center" wrapText="1"/>
    </xf>
    <xf numFmtId="0" fontId="0" fillId="2" borderId="4" xfId="0" applyFont="1" applyFill="1" applyBorder="1"/>
    <xf numFmtId="0" fontId="0" fillId="2" borderId="5" xfId="0" applyFont="1" applyFill="1" applyBorder="1"/>
    <xf numFmtId="0" fontId="3" fillId="0" borderId="1" xfId="0" applyFont="1" applyFill="1" applyBorder="1"/>
    <xf numFmtId="0" fontId="3" fillId="0" borderId="2" xfId="0" applyFont="1" applyFill="1" applyBorder="1"/>
    <xf numFmtId="0" fontId="4" fillId="0" borderId="1" xfId="0" applyFont="1" applyFill="1" applyBorder="1"/>
    <xf numFmtId="0" fontId="4" fillId="0" borderId="2" xfId="0" applyFont="1" applyFill="1" applyBorder="1"/>
    <xf numFmtId="14" fontId="0" fillId="0" borderId="0" xfId="0" applyNumberFormat="1" applyFill="1" applyAlignment="1"/>
    <xf numFmtId="0" fontId="0" fillId="3" borderId="0" xfId="0" applyFill="1" applyAlignment="1">
      <alignment wrapText="1"/>
    </xf>
    <xf numFmtId="0" fontId="2" fillId="0" borderId="0" xfId="0" applyFont="1" applyAlignment="1">
      <alignment wrapText="1"/>
    </xf>
    <xf numFmtId="0" fontId="0" fillId="0" borderId="0" xfId="0" applyFill="1" applyAlignment="1">
      <alignment wrapText="1"/>
    </xf>
    <xf numFmtId="0" fontId="5" fillId="2" borderId="1" xfId="0" applyFont="1" applyFill="1" applyBorder="1"/>
    <xf numFmtId="0" fontId="5" fillId="2" borderId="2" xfId="0" applyFont="1" applyFill="1" applyBorder="1"/>
    <xf numFmtId="0" fontId="5" fillId="0" borderId="1" xfId="0" applyFont="1" applyFill="1" applyBorder="1"/>
    <xf numFmtId="0" fontId="5" fillId="0" borderId="2" xfId="0" applyFont="1" applyFill="1" applyBorder="1"/>
  </cellXfs>
  <cellStyles count="1">
    <cellStyle name="Normal" xfId="0" builtinId="0"/>
  </cellStyles>
  <dxfs count="15">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 formatCode="0"/>
      <alignment horizontal="general" vertical="center" textRotation="0" wrapText="1" indent="0" justifyLastLine="0" shrinkToFit="0" readingOrder="0"/>
    </dxf>
    <dxf>
      <numFmt numFmtId="1" formatCode="0"/>
    </dxf>
    <dxf>
      <numFmt numFmtId="19" formatCode="m/d/yyyy"/>
    </dxf>
    <dxf>
      <alignment horizontal="general" vertical="bottom" textRotation="0" wrapText="1" indent="0" justifyLastLine="0" shrinkToFit="0" readingOrder="0"/>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C4" totalsRowShown="0">
  <autoFilter ref="A1:C4"/>
  <tableColumns count="3">
    <tableColumn id="1" name="PID"/>
    <tableColumn id="2" name="Description"/>
    <tableColumn id="3" name="Progress" dataDxfId="1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16" totalsRowShown="0" dataDxfId="13">
  <autoFilter ref="A1:E16"/>
  <tableColumns count="5">
    <tableColumn id="1" name="PID " dataDxfId="12"/>
    <tableColumn id="2" name="INID" dataDxfId="11"/>
    <tableColumn id="3" name="Description" dataDxfId="10"/>
    <tableColumn id="6" name="Progress" dataDxfId="9"/>
    <tableColumn id="5" name="notes" dataDxfId="8"/>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I49" totalsRowShown="0">
  <autoFilter ref="A1:I49"/>
  <tableColumns count="9">
    <tableColumn id="1" name="PID"/>
    <tableColumn id="2" name="INID"/>
    <tableColumn id="3" name="ACTID"/>
    <tableColumn id="4" name="Description" dataDxfId="7"/>
    <tableColumn id="5" name="Champion"/>
    <tableColumn id="6" name="Team"/>
    <tableColumn id="7" name="Due Date" dataDxfId="6"/>
    <tableColumn id="8" name="Progress" dataDxfId="5">
      <calculatedColumnFormula>SUM(Tasks!I2:I6) * 10</calculatedColumnFormula>
    </tableColumn>
    <tableColumn id="9" name="Notes" dataDxfId="4"/>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I145" totalsRowShown="0">
  <autoFilter ref="A1:I145"/>
  <tableColumns count="9">
    <tableColumn id="1" name="PID" dataDxfId="3"/>
    <tableColumn id="2" name="INID" dataDxfId="2"/>
    <tableColumn id="3" name="ACTID" dataDxfId="1"/>
    <tableColumn id="4" name="TASKID"/>
    <tableColumn id="5" name="Description"/>
    <tableColumn id="6" name="Due Date"/>
    <tableColumn id="7" name="Weight"/>
    <tableColumn id="8" name="Complete"/>
    <tableColumn id="10" name="Measure" dataDxfId="0">
      <calculatedColumnFormula>IF(Table4[[#This Row],[Complete]]&gt;0,Table4[[#This Row],[Weight]],0)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9" sqref="D9"/>
    </sheetView>
  </sheetViews>
  <sheetFormatPr defaultRowHeight="14.4" x14ac:dyDescent="0.3"/>
  <cols>
    <col min="2" max="2" width="20.44140625" bestFit="1" customWidth="1"/>
  </cols>
  <sheetData>
    <row r="1" spans="1:3" x14ac:dyDescent="0.3">
      <c r="A1" t="s">
        <v>0</v>
      </c>
      <c r="B1" t="s">
        <v>1</v>
      </c>
      <c r="C1" t="s">
        <v>10</v>
      </c>
    </row>
    <row r="2" spans="1:3" x14ac:dyDescent="0.3">
      <c r="A2">
        <v>1</v>
      </c>
      <c r="B2" t="s">
        <v>2</v>
      </c>
      <c r="C2" s="6">
        <f>SUM(Initiatives!D2:D5) / 4</f>
        <v>0.9375</v>
      </c>
    </row>
    <row r="3" spans="1:3" x14ac:dyDescent="0.3">
      <c r="A3">
        <v>2</v>
      </c>
      <c r="B3" t="s">
        <v>3</v>
      </c>
      <c r="C3" s="6">
        <f>SUM(Initiatives!D6:D11) / 6</f>
        <v>5.208333333333333</v>
      </c>
    </row>
    <row r="4" spans="1:3" x14ac:dyDescent="0.3">
      <c r="A4">
        <v>3</v>
      </c>
      <c r="B4" t="s">
        <v>4</v>
      </c>
      <c r="C4" s="6">
        <f>SUM(Initiatives!D12:D16) / 5</f>
        <v>0</v>
      </c>
    </row>
  </sheetData>
  <conditionalFormatting sqref="B2:B4">
    <cfRule type="colorScale" priority="6">
      <colorScale>
        <cfvo type="min"/>
        <cfvo type="percentile" val="50"/>
        <cfvo type="max"/>
        <color rgb="FFF8696B"/>
        <color rgb="FFFCFCFF"/>
        <color rgb="FF63BE7B"/>
      </colorScale>
    </cfRule>
  </conditionalFormatting>
  <conditionalFormatting sqref="B2:C4">
    <cfRule type="iconSet" priority="7">
      <iconSet iconSet="3Arrow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B11" sqref="B11"/>
    </sheetView>
  </sheetViews>
  <sheetFormatPr defaultRowHeight="14.4" x14ac:dyDescent="0.3"/>
  <cols>
    <col min="3" max="3" width="79" bestFit="1" customWidth="1"/>
    <col min="5" max="5" width="63.6640625" style="8" customWidth="1"/>
  </cols>
  <sheetData>
    <row r="1" spans="1:6" x14ac:dyDescent="0.3">
      <c r="A1" t="s">
        <v>5</v>
      </c>
      <c r="B1" t="s">
        <v>6</v>
      </c>
      <c r="C1" t="s">
        <v>1</v>
      </c>
      <c r="D1" t="s">
        <v>10</v>
      </c>
      <c r="E1" s="8" t="s">
        <v>19</v>
      </c>
    </row>
    <row r="2" spans="1:6" x14ac:dyDescent="0.3">
      <c r="A2" s="9">
        <v>1</v>
      </c>
      <c r="B2" s="9">
        <v>1</v>
      </c>
      <c r="C2" s="9" t="s">
        <v>21</v>
      </c>
      <c r="D2" s="10">
        <f>SUM(Actions!H2:H9) / 8</f>
        <v>3.75</v>
      </c>
      <c r="E2" s="11"/>
      <c r="F2" s="6"/>
    </row>
    <row r="3" spans="1:6" x14ac:dyDescent="0.3">
      <c r="A3" s="9">
        <v>1</v>
      </c>
      <c r="B3" s="9">
        <v>2</v>
      </c>
      <c r="C3" s="9" t="s">
        <v>22</v>
      </c>
      <c r="D3" s="10">
        <f>SUM(Actions!H10:H14) / 5</f>
        <v>0</v>
      </c>
      <c r="E3" s="11"/>
      <c r="F3" s="6"/>
    </row>
    <row r="4" spans="1:6" x14ac:dyDescent="0.3">
      <c r="A4" s="9">
        <v>1</v>
      </c>
      <c r="B4" s="9">
        <v>3</v>
      </c>
      <c r="C4" s="9" t="s">
        <v>23</v>
      </c>
      <c r="D4" s="10">
        <f>SUM(Actions!H15:H18) / 4</f>
        <v>0</v>
      </c>
      <c r="E4" s="11"/>
      <c r="F4" s="6"/>
    </row>
    <row r="5" spans="1:6" x14ac:dyDescent="0.3">
      <c r="A5" s="9">
        <v>1</v>
      </c>
      <c r="B5" s="9">
        <v>4</v>
      </c>
      <c r="C5" s="9" t="s">
        <v>24</v>
      </c>
      <c r="D5" s="10">
        <f>SUM(Actions!H19:H19) / 1</f>
        <v>0</v>
      </c>
      <c r="E5" s="11"/>
      <c r="F5" s="6"/>
    </row>
    <row r="6" spans="1:6" x14ac:dyDescent="0.3">
      <c r="A6" s="9">
        <v>2</v>
      </c>
      <c r="B6" s="9">
        <v>1</v>
      </c>
      <c r="C6" s="9" t="s">
        <v>25</v>
      </c>
      <c r="D6" s="10">
        <f>SUM(Actions!H20:H23) / 4</f>
        <v>31.25</v>
      </c>
      <c r="E6" s="11"/>
      <c r="F6" s="6"/>
    </row>
    <row r="7" spans="1:6" x14ac:dyDescent="0.3">
      <c r="A7" s="9">
        <v>2</v>
      </c>
      <c r="B7" s="9">
        <v>2</v>
      </c>
      <c r="C7" s="9" t="s">
        <v>26</v>
      </c>
      <c r="D7" s="10">
        <f>SUM(Actions!H24:H29) / 6</f>
        <v>0</v>
      </c>
      <c r="E7" s="11"/>
      <c r="F7" s="6"/>
    </row>
    <row r="8" spans="1:6" x14ac:dyDescent="0.3">
      <c r="A8" s="9">
        <v>2</v>
      </c>
      <c r="B8" s="9">
        <v>3</v>
      </c>
      <c r="C8" s="9" t="s">
        <v>27</v>
      </c>
      <c r="D8" s="10">
        <f>SUM(Actions!H30:H31) / 2</f>
        <v>0</v>
      </c>
      <c r="E8" s="11"/>
      <c r="F8" s="6"/>
    </row>
    <row r="9" spans="1:6" x14ac:dyDescent="0.3">
      <c r="A9" s="9">
        <v>2</v>
      </c>
      <c r="B9" s="9">
        <v>4</v>
      </c>
      <c r="C9" s="9" t="s">
        <v>28</v>
      </c>
      <c r="D9" s="10">
        <f>SUM(Actions!H32:H33) / 2</f>
        <v>0</v>
      </c>
      <c r="E9" s="11"/>
      <c r="F9" s="6"/>
    </row>
    <row r="10" spans="1:6" x14ac:dyDescent="0.3">
      <c r="A10" s="9">
        <v>2</v>
      </c>
      <c r="B10" s="9">
        <v>5</v>
      </c>
      <c r="C10" s="9" t="s">
        <v>29</v>
      </c>
      <c r="D10" s="10">
        <f>SUM(Actions!H34:H34) / 1</f>
        <v>0</v>
      </c>
      <c r="E10" s="11"/>
      <c r="F10" s="6"/>
    </row>
    <row r="11" spans="1:6" x14ac:dyDescent="0.3">
      <c r="A11" s="9">
        <v>2</v>
      </c>
      <c r="B11" s="9">
        <v>6</v>
      </c>
      <c r="C11" s="9" t="s">
        <v>30</v>
      </c>
      <c r="D11" s="10">
        <f>SUM(Actions!H35:H35) / 1</f>
        <v>0</v>
      </c>
      <c r="E11" s="11"/>
      <c r="F11" s="6"/>
    </row>
    <row r="12" spans="1:6" x14ac:dyDescent="0.3">
      <c r="A12" s="9">
        <v>3</v>
      </c>
      <c r="B12" s="9">
        <v>1</v>
      </c>
      <c r="C12" s="9" t="s">
        <v>31</v>
      </c>
      <c r="D12" s="10">
        <f>SUM(Actions!H36:H39) / 4</f>
        <v>0</v>
      </c>
      <c r="E12" s="11"/>
      <c r="F12" s="6"/>
    </row>
    <row r="13" spans="1:6" x14ac:dyDescent="0.3">
      <c r="A13" s="9">
        <v>3</v>
      </c>
      <c r="B13" s="9">
        <v>2</v>
      </c>
      <c r="C13" s="9" t="s">
        <v>32</v>
      </c>
      <c r="D13" s="10">
        <f>SUM(Actions!H40:H42) / 3</f>
        <v>0</v>
      </c>
      <c r="E13" s="11"/>
      <c r="F13" s="6"/>
    </row>
    <row r="14" spans="1:6" x14ac:dyDescent="0.3">
      <c r="A14" s="9">
        <v>3</v>
      </c>
      <c r="B14" s="9">
        <v>3</v>
      </c>
      <c r="C14" s="9" t="s">
        <v>33</v>
      </c>
      <c r="D14" s="10">
        <f>SUM(Actions!H43:H45) / 3</f>
        <v>0</v>
      </c>
      <c r="E14" s="11"/>
      <c r="F14" s="6"/>
    </row>
    <row r="15" spans="1:6" x14ac:dyDescent="0.3">
      <c r="A15" s="9">
        <v>3</v>
      </c>
      <c r="B15" s="9">
        <v>4</v>
      </c>
      <c r="C15" s="9" t="s">
        <v>34</v>
      </c>
      <c r="D15" s="10">
        <f>SUM(Actions!H46:H47) / 2</f>
        <v>0</v>
      </c>
      <c r="E15" s="11"/>
      <c r="F15" s="6"/>
    </row>
    <row r="16" spans="1:6" x14ac:dyDescent="0.3">
      <c r="A16" s="9">
        <v>3</v>
      </c>
      <c r="B16" s="9">
        <v>5</v>
      </c>
      <c r="C16" s="9" t="s">
        <v>35</v>
      </c>
      <c r="D16" s="10">
        <f>SUM(Actions!H48:H49) / 2</f>
        <v>0</v>
      </c>
      <c r="E16" s="11"/>
      <c r="F16" s="6"/>
    </row>
    <row r="32" spans="4:4" x14ac:dyDescent="0.3">
      <c r="D32" t="s">
        <v>17</v>
      </c>
    </row>
  </sheetData>
  <conditionalFormatting sqref="D2:F16">
    <cfRule type="iconSet" priority="8">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E1" zoomScale="90" zoomScaleNormal="90" workbookViewId="0">
      <selection activeCell="I8" sqref="I8"/>
    </sheetView>
  </sheetViews>
  <sheetFormatPr defaultRowHeight="14.4" x14ac:dyDescent="0.3"/>
  <cols>
    <col min="4" max="4" width="65.44140625" style="8" customWidth="1"/>
    <col min="5" max="5" width="11.5546875" customWidth="1"/>
    <col min="6" max="6" width="29.88671875" bestFit="1" customWidth="1"/>
    <col min="7" max="7" width="12.44140625" customWidth="1"/>
    <col min="8" max="8" width="10" customWidth="1"/>
    <col min="9" max="9" width="136.44140625" style="25" bestFit="1" customWidth="1"/>
  </cols>
  <sheetData>
    <row r="1" spans="1:9" x14ac:dyDescent="0.3">
      <c r="A1" t="s">
        <v>0</v>
      </c>
      <c r="B1" t="s">
        <v>6</v>
      </c>
      <c r="C1" t="s">
        <v>7</v>
      </c>
      <c r="D1" s="8" t="s">
        <v>1</v>
      </c>
      <c r="E1" t="s">
        <v>8</v>
      </c>
      <c r="F1" t="s">
        <v>9</v>
      </c>
      <c r="G1" t="s">
        <v>12</v>
      </c>
      <c r="H1" t="s">
        <v>10</v>
      </c>
      <c r="I1" s="25" t="s">
        <v>18</v>
      </c>
    </row>
    <row r="2" spans="1:9" ht="43.2" x14ac:dyDescent="0.3">
      <c r="A2">
        <v>1</v>
      </c>
      <c r="B2">
        <v>1</v>
      </c>
      <c r="C2">
        <v>1</v>
      </c>
      <c r="D2" s="8" t="s">
        <v>36</v>
      </c>
      <c r="E2" t="s">
        <v>37</v>
      </c>
      <c r="F2" t="s">
        <v>38</v>
      </c>
      <c r="G2" s="5">
        <v>42856</v>
      </c>
      <c r="H2" s="6">
        <f>SUM(Tasks!I2:I4) * 10</f>
        <v>0</v>
      </c>
      <c r="I2" s="24" t="s">
        <v>168</v>
      </c>
    </row>
    <row r="3" spans="1:9" ht="28.8" x14ac:dyDescent="0.3">
      <c r="A3">
        <v>1</v>
      </c>
      <c r="B3">
        <v>1</v>
      </c>
      <c r="C3">
        <v>2</v>
      </c>
      <c r="D3" s="8" t="s">
        <v>39</v>
      </c>
      <c r="E3" t="s">
        <v>40</v>
      </c>
      <c r="F3" t="s">
        <v>41</v>
      </c>
      <c r="G3" s="5">
        <v>42887</v>
      </c>
      <c r="H3" s="6">
        <f>SUM(Tasks!I5:I7) * 10</f>
        <v>0</v>
      </c>
      <c r="I3" s="24" t="s">
        <v>169</v>
      </c>
    </row>
    <row r="4" spans="1:9" ht="28.8" x14ac:dyDescent="0.3">
      <c r="A4">
        <v>1</v>
      </c>
      <c r="B4">
        <v>1</v>
      </c>
      <c r="C4">
        <v>3</v>
      </c>
      <c r="D4" s="8" t="s">
        <v>42</v>
      </c>
      <c r="E4" t="s">
        <v>43</v>
      </c>
      <c r="F4" t="s">
        <v>44</v>
      </c>
      <c r="G4" s="5">
        <v>42794</v>
      </c>
      <c r="H4" s="6">
        <f>SUM(Tasks!I8:I10) * 10</f>
        <v>30</v>
      </c>
      <c r="I4" s="24" t="s">
        <v>138</v>
      </c>
    </row>
    <row r="5" spans="1:9" x14ac:dyDescent="0.3">
      <c r="A5">
        <v>1</v>
      </c>
      <c r="B5">
        <v>1</v>
      </c>
      <c r="C5">
        <v>4</v>
      </c>
      <c r="D5" s="8" t="s">
        <v>45</v>
      </c>
      <c r="E5" t="s">
        <v>46</v>
      </c>
      <c r="F5" t="s">
        <v>47</v>
      </c>
      <c r="G5" s="5">
        <v>43132</v>
      </c>
      <c r="H5" s="6">
        <f>SUM(Tasks!I11:I13) * 10</f>
        <v>0</v>
      </c>
      <c r="I5" s="24"/>
    </row>
    <row r="6" spans="1:9" ht="28.8" x14ac:dyDescent="0.3">
      <c r="A6">
        <v>1</v>
      </c>
      <c r="B6">
        <v>1</v>
      </c>
      <c r="C6">
        <v>5</v>
      </c>
      <c r="D6" s="8" t="s">
        <v>48</v>
      </c>
      <c r="E6" t="s">
        <v>11</v>
      </c>
      <c r="F6" t="s">
        <v>49</v>
      </c>
      <c r="G6" s="5">
        <v>43008</v>
      </c>
      <c r="H6" s="6">
        <f>SUM(Tasks!I14:I16) * 10</f>
        <v>0</v>
      </c>
      <c r="I6" s="24" t="s">
        <v>170</v>
      </c>
    </row>
    <row r="7" spans="1:9" x14ac:dyDescent="0.3">
      <c r="A7">
        <v>1</v>
      </c>
      <c r="B7">
        <v>1</v>
      </c>
      <c r="C7">
        <v>6</v>
      </c>
      <c r="D7" s="8" t="s">
        <v>50</v>
      </c>
      <c r="E7" t="s">
        <v>46</v>
      </c>
      <c r="F7" t="s">
        <v>51</v>
      </c>
      <c r="G7" s="13">
        <v>42887</v>
      </c>
      <c r="H7" s="6">
        <f>SUM(Tasks!I17:I19) * 10</f>
        <v>0</v>
      </c>
      <c r="I7" s="24"/>
    </row>
    <row r="8" spans="1:9" x14ac:dyDescent="0.3">
      <c r="A8">
        <v>1</v>
      </c>
      <c r="B8">
        <v>1</v>
      </c>
      <c r="C8">
        <v>7</v>
      </c>
      <c r="D8" s="8" t="s">
        <v>52</v>
      </c>
      <c r="E8" t="s">
        <v>20</v>
      </c>
      <c r="F8" t="s">
        <v>53</v>
      </c>
      <c r="G8" s="5">
        <v>42887</v>
      </c>
      <c r="H8" s="6">
        <f>SUM(Tasks!I20:I22) * 10</f>
        <v>0</v>
      </c>
      <c r="I8" s="24"/>
    </row>
    <row r="9" spans="1:9" ht="28.8" x14ac:dyDescent="0.3">
      <c r="A9">
        <v>1</v>
      </c>
      <c r="B9">
        <v>1</v>
      </c>
      <c r="C9">
        <v>8</v>
      </c>
      <c r="D9" s="8" t="s">
        <v>54</v>
      </c>
      <c r="E9" t="s">
        <v>43</v>
      </c>
      <c r="F9" t="s">
        <v>55</v>
      </c>
      <c r="G9" s="5">
        <v>42979</v>
      </c>
      <c r="H9" s="6">
        <f>SUM(Tasks!I23:I25) * 10</f>
        <v>0</v>
      </c>
      <c r="I9" s="24" t="s">
        <v>145</v>
      </c>
    </row>
    <row r="10" spans="1:9" ht="28.8" x14ac:dyDescent="0.3">
      <c r="A10">
        <v>1</v>
      </c>
      <c r="B10">
        <v>2</v>
      </c>
      <c r="C10">
        <v>1</v>
      </c>
      <c r="D10" s="33" t="s">
        <v>56</v>
      </c>
      <c r="E10" t="s">
        <v>57</v>
      </c>
      <c r="F10" t="s">
        <v>58</v>
      </c>
      <c r="G10" s="5">
        <v>43132</v>
      </c>
      <c r="H10" s="6">
        <f>SUM(Tasks!I26:I28) * 10</f>
        <v>0</v>
      </c>
      <c r="I10" s="24"/>
    </row>
    <row r="11" spans="1:9" x14ac:dyDescent="0.3">
      <c r="A11" s="14">
        <v>1</v>
      </c>
      <c r="B11" s="14">
        <v>2</v>
      </c>
      <c r="C11" s="14">
        <v>2</v>
      </c>
      <c r="D11" s="35" t="s">
        <v>59</v>
      </c>
      <c r="E11" t="s">
        <v>11</v>
      </c>
      <c r="F11" t="s">
        <v>43</v>
      </c>
      <c r="G11" s="5">
        <v>42979</v>
      </c>
      <c r="H11" s="6">
        <f>SUM(Tasks!I29:I31) * 10</f>
        <v>0</v>
      </c>
      <c r="I11" s="24"/>
    </row>
    <row r="12" spans="1:9" x14ac:dyDescent="0.3">
      <c r="A12">
        <v>1</v>
      </c>
      <c r="B12">
        <v>2</v>
      </c>
      <c r="C12">
        <v>3</v>
      </c>
      <c r="D12" s="33" t="s">
        <v>60</v>
      </c>
      <c r="E12" t="s">
        <v>11</v>
      </c>
      <c r="F12" t="s">
        <v>61</v>
      </c>
      <c r="G12" s="5">
        <v>42856</v>
      </c>
      <c r="H12" s="6">
        <f>SUM(Tasks!I32:I34) * 10</f>
        <v>0</v>
      </c>
      <c r="I12" s="24"/>
    </row>
    <row r="13" spans="1:9" x14ac:dyDescent="0.3">
      <c r="A13" s="14">
        <v>1</v>
      </c>
      <c r="B13" s="14">
        <v>2</v>
      </c>
      <c r="C13" s="14">
        <v>4</v>
      </c>
      <c r="D13" s="35" t="s">
        <v>62</v>
      </c>
      <c r="E13" s="14" t="s">
        <v>11</v>
      </c>
      <c r="F13" t="s">
        <v>63</v>
      </c>
      <c r="G13" s="5">
        <v>43132</v>
      </c>
      <c r="H13" s="6">
        <f>SUM(Tasks!I35:I37) * 10</f>
        <v>0</v>
      </c>
      <c r="I13" s="24"/>
    </row>
    <row r="14" spans="1:9" x14ac:dyDescent="0.3">
      <c r="A14">
        <v>1</v>
      </c>
      <c r="B14">
        <v>2</v>
      </c>
      <c r="C14">
        <v>5</v>
      </c>
      <c r="D14" s="33" t="s">
        <v>64</v>
      </c>
      <c r="E14" t="s">
        <v>65</v>
      </c>
      <c r="F14" t="s">
        <v>66</v>
      </c>
      <c r="G14" s="5">
        <v>42948</v>
      </c>
      <c r="H14" s="6">
        <f>SUM(Tasks!I38:I40) * 10</f>
        <v>0</v>
      </c>
      <c r="I14" s="24"/>
    </row>
    <row r="15" spans="1:9" ht="28.8" x14ac:dyDescent="0.3">
      <c r="A15">
        <v>1</v>
      </c>
      <c r="B15">
        <v>3</v>
      </c>
      <c r="C15">
        <v>1</v>
      </c>
      <c r="D15" s="35" t="s">
        <v>67</v>
      </c>
      <c r="E15" t="s">
        <v>43</v>
      </c>
      <c r="F15" t="s">
        <v>68</v>
      </c>
      <c r="G15" s="5">
        <v>42795</v>
      </c>
      <c r="H15" s="6">
        <f>SUM(Tasks!I41:I43) * 10</f>
        <v>0</v>
      </c>
      <c r="I15" s="24" t="s">
        <v>146</v>
      </c>
    </row>
    <row r="16" spans="1:9" x14ac:dyDescent="0.3">
      <c r="A16">
        <v>1</v>
      </c>
      <c r="B16">
        <v>3</v>
      </c>
      <c r="C16">
        <v>2</v>
      </c>
      <c r="D16" s="33" t="s">
        <v>69</v>
      </c>
      <c r="E16" t="s">
        <v>11</v>
      </c>
      <c r="F16" t="s">
        <v>70</v>
      </c>
      <c r="G16" s="5">
        <v>43070</v>
      </c>
      <c r="H16" s="6">
        <f>SUM(Tasks!I44:I46) * 10</f>
        <v>0</v>
      </c>
      <c r="I16" s="24"/>
    </row>
    <row r="17" spans="1:9" x14ac:dyDescent="0.3">
      <c r="A17">
        <v>1</v>
      </c>
      <c r="B17">
        <v>3</v>
      </c>
      <c r="C17">
        <v>3</v>
      </c>
      <c r="D17" s="35" t="s">
        <v>71</v>
      </c>
      <c r="E17" t="s">
        <v>11</v>
      </c>
      <c r="F17" t="s">
        <v>70</v>
      </c>
      <c r="G17" s="5">
        <v>43101</v>
      </c>
      <c r="H17" s="6">
        <f>SUM(Tasks!I47:I49) * 10</f>
        <v>0</v>
      </c>
      <c r="I17" s="24"/>
    </row>
    <row r="18" spans="1:9" x14ac:dyDescent="0.3">
      <c r="A18">
        <v>1</v>
      </c>
      <c r="B18">
        <v>3</v>
      </c>
      <c r="C18">
        <v>4</v>
      </c>
      <c r="D18" s="33" t="s">
        <v>72</v>
      </c>
      <c r="E18" t="s">
        <v>11</v>
      </c>
      <c r="F18" t="s">
        <v>73</v>
      </c>
      <c r="G18" s="5">
        <v>42887</v>
      </c>
      <c r="H18" s="6">
        <f>SUM(Tasks!I50:I52) * 10</f>
        <v>0</v>
      </c>
      <c r="I18" s="24"/>
    </row>
    <row r="19" spans="1:9" x14ac:dyDescent="0.3">
      <c r="A19">
        <v>1</v>
      </c>
      <c r="B19">
        <v>4</v>
      </c>
      <c r="C19">
        <v>1</v>
      </c>
      <c r="D19" s="35" t="s">
        <v>74</v>
      </c>
      <c r="E19" t="s">
        <v>20</v>
      </c>
      <c r="F19" t="s">
        <v>75</v>
      </c>
      <c r="G19" s="5">
        <v>42887</v>
      </c>
      <c r="H19" s="6">
        <f>SUM(Tasks!I53:I55) * 10</f>
        <v>0</v>
      </c>
      <c r="I19" s="24"/>
    </row>
    <row r="20" spans="1:9" x14ac:dyDescent="0.3">
      <c r="A20">
        <v>2</v>
      </c>
      <c r="B20">
        <v>1</v>
      </c>
      <c r="C20">
        <v>1</v>
      </c>
      <c r="D20" s="8" t="s">
        <v>76</v>
      </c>
      <c r="E20" t="s">
        <v>77</v>
      </c>
      <c r="F20" t="s">
        <v>20</v>
      </c>
      <c r="G20" s="5">
        <v>42766</v>
      </c>
      <c r="H20" s="6">
        <f>SUM(Tasks!I56:I58) * 10</f>
        <v>65</v>
      </c>
      <c r="I20" s="24" t="s">
        <v>78</v>
      </c>
    </row>
    <row r="21" spans="1:9" x14ac:dyDescent="0.3">
      <c r="A21">
        <v>2</v>
      </c>
      <c r="B21">
        <v>1</v>
      </c>
      <c r="C21">
        <v>2</v>
      </c>
      <c r="D21" s="34" t="s">
        <v>79</v>
      </c>
      <c r="E21" t="s">
        <v>77</v>
      </c>
      <c r="F21" t="s">
        <v>20</v>
      </c>
      <c r="G21" s="13">
        <v>42795</v>
      </c>
      <c r="H21" s="6">
        <f>SUM(Tasks!I59:I61) * 10</f>
        <v>30</v>
      </c>
      <c r="I21" s="24" t="s">
        <v>80</v>
      </c>
    </row>
    <row r="22" spans="1:9" x14ac:dyDescent="0.3">
      <c r="A22">
        <v>2</v>
      </c>
      <c r="B22">
        <v>1</v>
      </c>
      <c r="C22">
        <v>3</v>
      </c>
      <c r="D22" s="8" t="s">
        <v>81</v>
      </c>
      <c r="E22" t="s">
        <v>82</v>
      </c>
      <c r="G22" s="13">
        <v>42795</v>
      </c>
      <c r="H22" s="6">
        <f>SUM(Tasks!I62:I64) * 10</f>
        <v>30</v>
      </c>
      <c r="I22" s="24" t="s">
        <v>83</v>
      </c>
    </row>
    <row r="23" spans="1:9" x14ac:dyDescent="0.3">
      <c r="A23">
        <v>2</v>
      </c>
      <c r="B23">
        <v>1</v>
      </c>
      <c r="C23">
        <v>4</v>
      </c>
      <c r="D23" s="8" t="s">
        <v>84</v>
      </c>
      <c r="E23" t="s">
        <v>57</v>
      </c>
      <c r="F23" t="s">
        <v>85</v>
      </c>
      <c r="G23" s="5">
        <v>42795</v>
      </c>
      <c r="H23" s="6">
        <f>SUM(Tasks!I65:I67) * 10</f>
        <v>0</v>
      </c>
      <c r="I23" s="24" t="s">
        <v>86</v>
      </c>
    </row>
    <row r="24" spans="1:9" x14ac:dyDescent="0.3">
      <c r="A24">
        <v>2</v>
      </c>
      <c r="B24">
        <v>2</v>
      </c>
      <c r="C24">
        <v>1</v>
      </c>
      <c r="D24" s="8" t="s">
        <v>87</v>
      </c>
      <c r="E24" t="s">
        <v>88</v>
      </c>
      <c r="F24" t="s">
        <v>89</v>
      </c>
      <c r="G24" s="5">
        <v>42979</v>
      </c>
      <c r="H24" s="6">
        <f>SUM(Tasks!I68:I70) * 10</f>
        <v>0</v>
      </c>
      <c r="I24" s="24"/>
    </row>
    <row r="25" spans="1:9" x14ac:dyDescent="0.3">
      <c r="A25">
        <v>2</v>
      </c>
      <c r="B25">
        <v>2</v>
      </c>
      <c r="C25">
        <v>2</v>
      </c>
      <c r="D25" s="8" t="s">
        <v>90</v>
      </c>
      <c r="E25" t="s">
        <v>20</v>
      </c>
      <c r="F25" t="s">
        <v>57</v>
      </c>
      <c r="G25" s="5">
        <v>43070</v>
      </c>
      <c r="H25" s="6">
        <f>SUM(Tasks!I71:I73) * 10</f>
        <v>0</v>
      </c>
      <c r="I25" s="24"/>
    </row>
    <row r="26" spans="1:9" x14ac:dyDescent="0.3">
      <c r="A26">
        <v>2</v>
      </c>
      <c r="B26">
        <v>2</v>
      </c>
      <c r="C26">
        <v>3</v>
      </c>
      <c r="D26" s="8" t="s">
        <v>91</v>
      </c>
      <c r="E26" t="s">
        <v>20</v>
      </c>
      <c r="F26" t="s">
        <v>92</v>
      </c>
      <c r="G26" s="5">
        <v>42979</v>
      </c>
      <c r="H26" s="6">
        <f>SUM(Tasks!I74:I76) * 10</f>
        <v>0</v>
      </c>
      <c r="I26" s="24"/>
    </row>
    <row r="27" spans="1:9" ht="28.8" x14ac:dyDescent="0.3">
      <c r="A27">
        <v>2</v>
      </c>
      <c r="B27">
        <v>2</v>
      </c>
      <c r="C27">
        <v>4</v>
      </c>
      <c r="D27" s="35" t="s">
        <v>93</v>
      </c>
      <c r="E27" t="s">
        <v>94</v>
      </c>
      <c r="F27" t="s">
        <v>95</v>
      </c>
      <c r="G27" s="5">
        <v>42887</v>
      </c>
      <c r="H27" s="6">
        <f>SUM(Tasks!I77:I79) * 10</f>
        <v>0</v>
      </c>
      <c r="I27" s="24" t="s">
        <v>156</v>
      </c>
    </row>
    <row r="28" spans="1:9" x14ac:dyDescent="0.3">
      <c r="A28">
        <v>2</v>
      </c>
      <c r="B28">
        <v>2</v>
      </c>
      <c r="C28">
        <v>5</v>
      </c>
      <c r="D28" s="35" t="s">
        <v>96</v>
      </c>
      <c r="E28" t="s">
        <v>11</v>
      </c>
      <c r="F28" t="s">
        <v>97</v>
      </c>
      <c r="G28" s="5">
        <v>43070</v>
      </c>
      <c r="H28" s="6">
        <f>SUM(Tasks!I80:I82) * 10</f>
        <v>0</v>
      </c>
      <c r="I28" s="24"/>
    </row>
    <row r="29" spans="1:9" ht="28.8" x14ac:dyDescent="0.3">
      <c r="A29">
        <v>2</v>
      </c>
      <c r="B29">
        <v>2</v>
      </c>
      <c r="C29">
        <v>6</v>
      </c>
      <c r="D29" s="35" t="s">
        <v>98</v>
      </c>
      <c r="E29" t="s">
        <v>99</v>
      </c>
      <c r="F29" t="s">
        <v>100</v>
      </c>
      <c r="G29" s="5">
        <v>42887</v>
      </c>
      <c r="H29" s="6">
        <f>SUM(Tasks!I83:I85) * 10</f>
        <v>0</v>
      </c>
      <c r="I29" s="24"/>
    </row>
    <row r="30" spans="1:9" x14ac:dyDescent="0.3">
      <c r="A30">
        <v>2</v>
      </c>
      <c r="B30">
        <v>3</v>
      </c>
      <c r="C30">
        <v>1</v>
      </c>
      <c r="D30" s="35" t="s">
        <v>101</v>
      </c>
      <c r="E30" t="s">
        <v>20</v>
      </c>
      <c r="F30" t="s">
        <v>57</v>
      </c>
      <c r="G30" s="5">
        <v>43101</v>
      </c>
      <c r="H30" s="6">
        <f>SUM(Tasks!I86:I88) * 10</f>
        <v>0</v>
      </c>
      <c r="I30" s="24"/>
    </row>
    <row r="31" spans="1:9" ht="28.8" x14ac:dyDescent="0.3">
      <c r="A31">
        <v>2</v>
      </c>
      <c r="B31">
        <v>3</v>
      </c>
      <c r="C31">
        <v>2</v>
      </c>
      <c r="D31" s="8" t="s">
        <v>102</v>
      </c>
      <c r="E31" t="s">
        <v>65</v>
      </c>
      <c r="F31" t="s">
        <v>20</v>
      </c>
      <c r="G31" s="13">
        <v>42979</v>
      </c>
      <c r="H31" s="6">
        <f>SUM(Tasks!I89:I91) * 10</f>
        <v>0</v>
      </c>
      <c r="I31" s="24"/>
    </row>
    <row r="32" spans="1:9" x14ac:dyDescent="0.3">
      <c r="A32">
        <v>2</v>
      </c>
      <c r="B32">
        <v>4</v>
      </c>
      <c r="C32">
        <v>1</v>
      </c>
      <c r="D32" s="8" t="s">
        <v>103</v>
      </c>
      <c r="E32" t="s">
        <v>40</v>
      </c>
      <c r="F32" t="s">
        <v>104</v>
      </c>
      <c r="G32" s="5">
        <v>43070</v>
      </c>
      <c r="H32" s="6">
        <f>SUM(Tasks!I92:I94) * 10</f>
        <v>0</v>
      </c>
      <c r="I32" s="24"/>
    </row>
    <row r="33" spans="1:9" x14ac:dyDescent="0.3">
      <c r="A33">
        <v>2</v>
      </c>
      <c r="B33">
        <v>4</v>
      </c>
      <c r="C33">
        <v>2</v>
      </c>
      <c r="D33" s="8" t="s">
        <v>105</v>
      </c>
      <c r="E33" t="s">
        <v>20</v>
      </c>
      <c r="F33" t="s">
        <v>106</v>
      </c>
      <c r="G33" s="5">
        <v>42887</v>
      </c>
      <c r="H33" s="6">
        <f>SUM(Tasks!I95:I97) * 10</f>
        <v>0</v>
      </c>
      <c r="I33" s="24"/>
    </row>
    <row r="34" spans="1:9" ht="28.8" x14ac:dyDescent="0.3">
      <c r="A34">
        <v>2</v>
      </c>
      <c r="B34">
        <v>5</v>
      </c>
      <c r="C34">
        <v>1</v>
      </c>
      <c r="D34" s="8" t="s">
        <v>107</v>
      </c>
      <c r="E34" t="s">
        <v>11</v>
      </c>
      <c r="F34" t="s">
        <v>108</v>
      </c>
      <c r="G34" s="5">
        <v>42887</v>
      </c>
      <c r="H34" s="6">
        <f>SUM(Tasks!I98:I100) * 10</f>
        <v>0</v>
      </c>
      <c r="I34" s="24"/>
    </row>
    <row r="35" spans="1:9" ht="28.8" x14ac:dyDescent="0.3">
      <c r="A35">
        <v>2</v>
      </c>
      <c r="B35">
        <v>6</v>
      </c>
      <c r="C35">
        <v>1</v>
      </c>
      <c r="D35" s="8" t="s">
        <v>109</v>
      </c>
      <c r="E35" t="s">
        <v>110</v>
      </c>
      <c r="F35" t="s">
        <v>111</v>
      </c>
      <c r="G35" s="13">
        <v>42856</v>
      </c>
      <c r="H35" s="6">
        <f>SUM(Tasks!I101:I103) * 10</f>
        <v>0</v>
      </c>
      <c r="I35" s="24"/>
    </row>
    <row r="36" spans="1:9" x14ac:dyDescent="0.3">
      <c r="A36">
        <v>3</v>
      </c>
      <c r="B36">
        <v>1</v>
      </c>
      <c r="C36">
        <v>1</v>
      </c>
      <c r="D36" s="8" t="s">
        <v>112</v>
      </c>
      <c r="E36" t="s">
        <v>20</v>
      </c>
      <c r="F36" t="s">
        <v>113</v>
      </c>
      <c r="G36" s="5">
        <v>43070</v>
      </c>
      <c r="H36" s="6">
        <f>SUM(Tasks!I104:I106) * 10</f>
        <v>0</v>
      </c>
      <c r="I36" s="24"/>
    </row>
    <row r="37" spans="1:9" x14ac:dyDescent="0.3">
      <c r="A37">
        <v>3</v>
      </c>
      <c r="B37">
        <v>1</v>
      </c>
      <c r="C37">
        <v>2</v>
      </c>
      <c r="D37" s="8" t="s">
        <v>114</v>
      </c>
      <c r="E37" t="s">
        <v>20</v>
      </c>
      <c r="F37" t="s">
        <v>115</v>
      </c>
      <c r="G37" s="5">
        <v>42887</v>
      </c>
      <c r="H37" s="6">
        <f>SUM(Tasks!I107:I109) * 10</f>
        <v>0</v>
      </c>
      <c r="I37" s="24"/>
    </row>
    <row r="38" spans="1:9" x14ac:dyDescent="0.3">
      <c r="A38">
        <v>3</v>
      </c>
      <c r="B38">
        <v>1</v>
      </c>
      <c r="C38">
        <v>3</v>
      </c>
      <c r="D38" s="8" t="s">
        <v>116</v>
      </c>
      <c r="E38" t="s">
        <v>57</v>
      </c>
      <c r="F38" t="s">
        <v>117</v>
      </c>
      <c r="G38" s="5">
        <v>43070</v>
      </c>
      <c r="H38" s="6">
        <f>SUM(Tasks!I110:I112) * 10</f>
        <v>0</v>
      </c>
      <c r="I38" s="24"/>
    </row>
    <row r="39" spans="1:9" x14ac:dyDescent="0.3">
      <c r="A39">
        <v>3</v>
      </c>
      <c r="B39">
        <v>1</v>
      </c>
      <c r="C39">
        <v>4</v>
      </c>
      <c r="D39" s="8" t="s">
        <v>118</v>
      </c>
      <c r="E39" t="s">
        <v>11</v>
      </c>
      <c r="F39" t="s">
        <v>119</v>
      </c>
      <c r="G39" s="13">
        <v>43101</v>
      </c>
      <c r="H39" s="6">
        <f>SUM(Tasks!I113:I115) * 10</f>
        <v>0</v>
      </c>
      <c r="I39" s="24"/>
    </row>
    <row r="40" spans="1:9" x14ac:dyDescent="0.3">
      <c r="A40">
        <v>3</v>
      </c>
      <c r="B40">
        <v>2</v>
      </c>
      <c r="C40">
        <v>1</v>
      </c>
      <c r="D40" s="8" t="s">
        <v>120</v>
      </c>
      <c r="E40" t="s">
        <v>11</v>
      </c>
      <c r="F40" t="s">
        <v>121</v>
      </c>
      <c r="G40" s="13">
        <v>43101</v>
      </c>
      <c r="H40" s="6">
        <f>SUM(Tasks!I116:I118) * 10</f>
        <v>0</v>
      </c>
      <c r="I40" s="24"/>
    </row>
    <row r="41" spans="1:9" x14ac:dyDescent="0.3">
      <c r="A41">
        <v>3</v>
      </c>
      <c r="B41">
        <v>2</v>
      </c>
      <c r="C41">
        <v>2</v>
      </c>
      <c r="D41" s="8" t="s">
        <v>122</v>
      </c>
      <c r="E41" t="s">
        <v>20</v>
      </c>
      <c r="F41" t="s">
        <v>123</v>
      </c>
      <c r="G41" s="5">
        <v>43101</v>
      </c>
      <c r="H41" s="6">
        <f>SUM(Tasks!I119:I121) * 10</f>
        <v>0</v>
      </c>
      <c r="I41" s="24"/>
    </row>
    <row r="42" spans="1:9" x14ac:dyDescent="0.3">
      <c r="A42">
        <v>3</v>
      </c>
      <c r="B42">
        <v>2</v>
      </c>
      <c r="C42">
        <v>3</v>
      </c>
      <c r="D42" s="8" t="s">
        <v>124</v>
      </c>
      <c r="E42" t="s">
        <v>125</v>
      </c>
      <c r="F42" t="s">
        <v>126</v>
      </c>
      <c r="G42" s="5">
        <v>43101</v>
      </c>
      <c r="H42" s="6">
        <f>SUM(Tasks!I122:I124) * 10</f>
        <v>0</v>
      </c>
      <c r="I42" s="24"/>
    </row>
    <row r="43" spans="1:9" ht="28.8" x14ac:dyDescent="0.3">
      <c r="A43">
        <v>3</v>
      </c>
      <c r="B43">
        <v>3</v>
      </c>
      <c r="C43">
        <v>1</v>
      </c>
      <c r="D43" s="8" t="s">
        <v>127</v>
      </c>
      <c r="E43" t="s">
        <v>128</v>
      </c>
      <c r="F43" t="s">
        <v>129</v>
      </c>
      <c r="G43" s="5">
        <v>42979</v>
      </c>
      <c r="H43" s="6">
        <f>SUM(Tasks!I125:I127) * 10</f>
        <v>0</v>
      </c>
      <c r="I43" s="24" t="s">
        <v>152</v>
      </c>
    </row>
    <row r="44" spans="1:9" x14ac:dyDescent="0.3">
      <c r="A44">
        <v>3</v>
      </c>
      <c r="B44">
        <v>3</v>
      </c>
      <c r="C44">
        <v>2</v>
      </c>
      <c r="D44" s="8" t="s">
        <v>130</v>
      </c>
      <c r="E44" t="s">
        <v>131</v>
      </c>
      <c r="F44" t="s">
        <v>53</v>
      </c>
      <c r="G44" s="5">
        <v>42948</v>
      </c>
      <c r="H44" s="6">
        <f>SUM(Tasks!I128:I130) * 10</f>
        <v>0</v>
      </c>
      <c r="I44" s="24"/>
    </row>
    <row r="45" spans="1:9" x14ac:dyDescent="0.3">
      <c r="A45">
        <v>3</v>
      </c>
      <c r="B45">
        <v>3</v>
      </c>
      <c r="C45">
        <v>3</v>
      </c>
      <c r="D45" s="8" t="s">
        <v>132</v>
      </c>
      <c r="E45" t="s">
        <v>131</v>
      </c>
      <c r="F45" t="s">
        <v>53</v>
      </c>
      <c r="G45" s="5">
        <v>42856</v>
      </c>
      <c r="H45" s="6">
        <f>SUM(Tasks!I131:I133) * 10</f>
        <v>0</v>
      </c>
      <c r="I45" s="24"/>
    </row>
    <row r="46" spans="1:9" x14ac:dyDescent="0.3">
      <c r="A46">
        <v>3</v>
      </c>
      <c r="B46">
        <v>4</v>
      </c>
      <c r="C46">
        <v>1</v>
      </c>
      <c r="D46" s="8" t="s">
        <v>133</v>
      </c>
      <c r="E46" t="s">
        <v>20</v>
      </c>
      <c r="F46" t="s">
        <v>57</v>
      </c>
      <c r="G46" s="5">
        <v>42795</v>
      </c>
      <c r="H46" s="6">
        <f>SUM(Tasks!I134:I136) * 10</f>
        <v>0</v>
      </c>
      <c r="I46" s="24"/>
    </row>
    <row r="47" spans="1:9" ht="28.8" x14ac:dyDescent="0.3">
      <c r="A47">
        <v>3</v>
      </c>
      <c r="B47">
        <v>4</v>
      </c>
      <c r="C47">
        <v>2</v>
      </c>
      <c r="D47" s="8" t="s">
        <v>134</v>
      </c>
      <c r="E47" t="s">
        <v>20</v>
      </c>
      <c r="F47" t="s">
        <v>53</v>
      </c>
      <c r="G47" s="13">
        <v>42856</v>
      </c>
      <c r="H47" s="6">
        <f>SUM(Tasks!I137:I139) * 10</f>
        <v>0</v>
      </c>
      <c r="I47" s="24"/>
    </row>
    <row r="48" spans="1:9" x14ac:dyDescent="0.3">
      <c r="A48">
        <v>3</v>
      </c>
      <c r="B48">
        <v>5</v>
      </c>
      <c r="C48">
        <v>1</v>
      </c>
      <c r="D48" s="8" t="s">
        <v>135</v>
      </c>
      <c r="E48" t="s">
        <v>20</v>
      </c>
      <c r="F48" t="s">
        <v>11</v>
      </c>
      <c r="G48" s="13">
        <v>43160</v>
      </c>
      <c r="H48" s="6">
        <f>SUM(Tasks!I140:I142) * 10</f>
        <v>0</v>
      </c>
      <c r="I48" s="24"/>
    </row>
    <row r="49" spans="1:9" x14ac:dyDescent="0.3">
      <c r="A49">
        <v>3</v>
      </c>
      <c r="B49">
        <v>5</v>
      </c>
      <c r="C49">
        <v>2</v>
      </c>
      <c r="D49" s="8" t="s">
        <v>136</v>
      </c>
      <c r="E49" t="s">
        <v>20</v>
      </c>
      <c r="F49" t="s">
        <v>137</v>
      </c>
      <c r="G49" s="13">
        <v>42979</v>
      </c>
      <c r="H49" s="6">
        <f>SUM(Tasks!I143:I145) * 10</f>
        <v>0</v>
      </c>
      <c r="I49" s="24"/>
    </row>
    <row r="50" spans="1:9" x14ac:dyDescent="0.3">
      <c r="G50" s="5"/>
      <c r="H50" s="6"/>
      <c r="I50" s="24"/>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tabSelected="1" topLeftCell="A26" zoomScale="80" zoomScaleNormal="80" workbookViewId="0">
      <selection activeCell="E107" sqref="E107"/>
    </sheetView>
  </sheetViews>
  <sheetFormatPr defaultRowHeight="14.4" x14ac:dyDescent="0.3"/>
  <cols>
    <col min="1" max="3" width="8.88671875" customWidth="1"/>
    <col min="4" max="4" width="9.33203125" customWidth="1"/>
    <col min="5" max="5" width="155.44140625" bestFit="1" customWidth="1"/>
    <col min="6" max="6" width="17.6640625" customWidth="1"/>
    <col min="7" max="7" width="13.88671875" customWidth="1"/>
    <col min="8" max="8" width="10.44140625" customWidth="1"/>
    <col min="9" max="9" width="8.88671875" customWidth="1"/>
  </cols>
  <sheetData>
    <row r="1" spans="1:11" x14ac:dyDescent="0.3">
      <c r="A1" t="s">
        <v>0</v>
      </c>
      <c r="B1" t="s">
        <v>6</v>
      </c>
      <c r="C1" t="s">
        <v>7</v>
      </c>
      <c r="D1" t="s">
        <v>13</v>
      </c>
      <c r="E1" t="s">
        <v>1</v>
      </c>
      <c r="F1" t="s">
        <v>12</v>
      </c>
      <c r="G1" t="s">
        <v>14</v>
      </c>
      <c r="H1" t="s">
        <v>15</v>
      </c>
      <c r="I1" t="s">
        <v>16</v>
      </c>
    </row>
    <row r="2" spans="1:11" x14ac:dyDescent="0.3">
      <c r="A2" s="1">
        <v>1</v>
      </c>
      <c r="B2" s="3">
        <v>1</v>
      </c>
      <c r="C2" s="3">
        <v>1</v>
      </c>
      <c r="D2">
        <v>1</v>
      </c>
      <c r="E2" t="s">
        <v>158</v>
      </c>
      <c r="F2" s="5">
        <v>42809</v>
      </c>
      <c r="G2">
        <v>3</v>
      </c>
      <c r="H2">
        <v>0</v>
      </c>
      <c r="I2">
        <f>IF(Table4[[#This Row],[Complete]]&gt;0,Table4[[#This Row],[Weight]],0)</f>
        <v>0</v>
      </c>
    </row>
    <row r="3" spans="1:11" s="14" customFormat="1" x14ac:dyDescent="0.3">
      <c r="A3" s="15">
        <v>1</v>
      </c>
      <c r="B3" s="16">
        <v>1</v>
      </c>
      <c r="C3" s="16">
        <v>1</v>
      </c>
      <c r="D3" s="14">
        <v>2</v>
      </c>
      <c r="E3" s="14" t="s">
        <v>159</v>
      </c>
      <c r="F3" s="12">
        <v>42826</v>
      </c>
      <c r="G3" s="14">
        <v>3.5</v>
      </c>
      <c r="H3" s="14">
        <v>0</v>
      </c>
      <c r="I3" s="17">
        <f>IF(Table4[[#This Row],[Complete]]&gt;0,Table4[[#This Row],[Weight]],0)</f>
        <v>0</v>
      </c>
    </row>
    <row r="4" spans="1:11" x14ac:dyDescent="0.3">
      <c r="A4" s="2">
        <v>1</v>
      </c>
      <c r="B4" s="4">
        <v>1</v>
      </c>
      <c r="C4" s="4">
        <v>1</v>
      </c>
      <c r="D4">
        <v>3</v>
      </c>
      <c r="E4" t="s">
        <v>160</v>
      </c>
      <c r="F4" s="5">
        <v>42840</v>
      </c>
      <c r="G4" s="14">
        <v>3.5</v>
      </c>
      <c r="H4" s="14">
        <v>0</v>
      </c>
      <c r="I4">
        <f>IF(Table4[[#This Row],[Complete]]&gt;0,Table4[[#This Row],[Weight]],0)</f>
        <v>0</v>
      </c>
    </row>
    <row r="5" spans="1:11" s="14" customFormat="1" x14ac:dyDescent="0.3">
      <c r="A5" s="15">
        <v>1</v>
      </c>
      <c r="B5" s="16">
        <v>1</v>
      </c>
      <c r="C5" s="16">
        <v>2</v>
      </c>
      <c r="D5" s="14">
        <v>1</v>
      </c>
      <c r="E5" s="14" t="s">
        <v>161</v>
      </c>
      <c r="F5" s="12">
        <v>42824</v>
      </c>
      <c r="G5">
        <v>3</v>
      </c>
      <c r="H5" s="14">
        <v>0</v>
      </c>
      <c r="I5" s="17">
        <f>IF(Table4[[#This Row],[Complete]]&gt;0,Table4[[#This Row],[Weight]],0)</f>
        <v>0</v>
      </c>
    </row>
    <row r="6" spans="1:11" x14ac:dyDescent="0.3">
      <c r="A6" s="26">
        <v>1</v>
      </c>
      <c r="B6" s="27">
        <v>1</v>
      </c>
      <c r="C6" s="27">
        <v>2</v>
      </c>
      <c r="D6">
        <v>2</v>
      </c>
      <c r="E6" t="s">
        <v>162</v>
      </c>
      <c r="F6" s="5">
        <v>42840</v>
      </c>
      <c r="G6" s="14">
        <v>3.5</v>
      </c>
      <c r="H6" s="14">
        <v>0</v>
      </c>
      <c r="I6">
        <f>IF(Table4[[#This Row],[Complete]]&gt;0,Table4[[#This Row],[Weight]],0)</f>
        <v>0</v>
      </c>
      <c r="K6" s="14"/>
    </row>
    <row r="7" spans="1:11" s="14" customFormat="1" x14ac:dyDescent="0.3">
      <c r="A7" s="15">
        <v>1</v>
      </c>
      <c r="B7" s="16">
        <v>1</v>
      </c>
      <c r="C7" s="16">
        <v>2</v>
      </c>
      <c r="D7" s="14">
        <v>3</v>
      </c>
      <c r="E7" s="14" t="s">
        <v>163</v>
      </c>
      <c r="F7" s="12">
        <v>42887</v>
      </c>
      <c r="G7" s="14">
        <v>3.5</v>
      </c>
      <c r="H7" s="14">
        <v>0</v>
      </c>
      <c r="I7" s="17">
        <f>IF(Table4[[#This Row],[Complete]]&gt;0,Table4[[#This Row],[Weight]],0)</f>
        <v>0</v>
      </c>
    </row>
    <row r="8" spans="1:11" s="14" customFormat="1" x14ac:dyDescent="0.3">
      <c r="A8" s="1">
        <v>1</v>
      </c>
      <c r="B8" s="3">
        <v>1</v>
      </c>
      <c r="C8" s="3">
        <v>3</v>
      </c>
      <c r="D8" s="14">
        <v>1</v>
      </c>
      <c r="E8" s="14" t="s">
        <v>140</v>
      </c>
      <c r="F8" s="12">
        <v>42794</v>
      </c>
      <c r="G8">
        <v>3</v>
      </c>
      <c r="H8" s="14">
        <v>1</v>
      </c>
      <c r="I8" s="17">
        <f>IF(Table4[[#This Row],[Complete]]&gt;0,Table4[[#This Row],[Weight]],0)</f>
        <v>3</v>
      </c>
    </row>
    <row r="9" spans="1:11" s="14" customFormat="1" x14ac:dyDescent="0.3">
      <c r="A9" s="18">
        <v>1</v>
      </c>
      <c r="B9" s="19">
        <v>1</v>
      </c>
      <c r="C9" s="19">
        <v>3</v>
      </c>
      <c r="D9" s="14">
        <v>2</v>
      </c>
      <c r="E9" s="14" t="s">
        <v>164</v>
      </c>
      <c r="F9" s="12">
        <v>42824</v>
      </c>
      <c r="G9" s="14">
        <v>3.5</v>
      </c>
      <c r="H9" s="14">
        <v>0</v>
      </c>
      <c r="I9" s="17">
        <f>IF(Table4[[#This Row],[Complete]]&gt;0,Table4[[#This Row],[Weight]],0)</f>
        <v>0</v>
      </c>
    </row>
    <row r="10" spans="1:11" s="14" customFormat="1" x14ac:dyDescent="0.3">
      <c r="A10" s="18">
        <v>1</v>
      </c>
      <c r="B10" s="19">
        <v>1</v>
      </c>
      <c r="C10" s="19">
        <v>3</v>
      </c>
      <c r="D10" s="14">
        <v>3</v>
      </c>
      <c r="E10" s="14" t="s">
        <v>139</v>
      </c>
      <c r="F10" s="12">
        <v>42840</v>
      </c>
      <c r="G10" s="14">
        <v>3.5</v>
      </c>
      <c r="H10" s="14">
        <v>0</v>
      </c>
      <c r="I10" s="17">
        <f>IF(Table4[[#This Row],[Complete]]&gt;0,Table4[[#This Row],[Weight]],0)</f>
        <v>0</v>
      </c>
    </row>
    <row r="11" spans="1:11" s="14" customFormat="1" x14ac:dyDescent="0.3">
      <c r="A11" s="18">
        <v>1</v>
      </c>
      <c r="B11" s="19">
        <v>1</v>
      </c>
      <c r="C11" s="19">
        <v>4</v>
      </c>
      <c r="D11" s="14">
        <v>1</v>
      </c>
      <c r="F11" s="12"/>
      <c r="G11">
        <v>3</v>
      </c>
      <c r="H11" s="14">
        <v>0</v>
      </c>
      <c r="I11" s="17">
        <f>IF(Table4[[#This Row],[Complete]]&gt;0,Table4[[#This Row],[Weight]],0)</f>
        <v>0</v>
      </c>
    </row>
    <row r="12" spans="1:11" s="14" customFormat="1" x14ac:dyDescent="0.3">
      <c r="A12" s="1">
        <v>1</v>
      </c>
      <c r="B12" s="3">
        <v>1</v>
      </c>
      <c r="C12" s="3">
        <v>4</v>
      </c>
      <c r="D12" s="14">
        <v>2</v>
      </c>
      <c r="F12" s="12"/>
      <c r="G12" s="14">
        <v>3.5</v>
      </c>
      <c r="H12" s="14">
        <v>0</v>
      </c>
      <c r="I12" s="17">
        <f>IF(Table4[[#This Row],[Complete]]&gt;0,Table4[[#This Row],[Weight]],0)</f>
        <v>0</v>
      </c>
    </row>
    <row r="13" spans="1:11" x14ac:dyDescent="0.3">
      <c r="A13" s="18">
        <v>1</v>
      </c>
      <c r="B13" s="19">
        <v>1</v>
      </c>
      <c r="C13" s="19">
        <v>4</v>
      </c>
      <c r="D13">
        <v>3</v>
      </c>
      <c r="E13" s="14"/>
      <c r="F13" s="5"/>
      <c r="G13" s="14">
        <v>3.5</v>
      </c>
      <c r="H13" s="14">
        <v>0</v>
      </c>
      <c r="I13">
        <f>IF(Table4[[#This Row],[Complete]]&gt;0,Table4[[#This Row],[Weight]],0)</f>
        <v>0</v>
      </c>
      <c r="K13" s="14"/>
    </row>
    <row r="14" spans="1:11" x14ac:dyDescent="0.3">
      <c r="A14" s="36">
        <v>1</v>
      </c>
      <c r="B14" s="37">
        <v>1</v>
      </c>
      <c r="C14" s="37">
        <v>5</v>
      </c>
      <c r="D14">
        <v>1</v>
      </c>
      <c r="E14" s="14" t="s">
        <v>165</v>
      </c>
      <c r="F14" s="5">
        <v>42826</v>
      </c>
      <c r="G14">
        <v>3</v>
      </c>
      <c r="H14" s="14">
        <v>0</v>
      </c>
      <c r="I14" s="7">
        <f>IF(Table4[[#This Row],[Complete]]&gt;0,Table4[[#This Row],[Weight]],0)</f>
        <v>0</v>
      </c>
      <c r="K14" s="14"/>
    </row>
    <row r="15" spans="1:11" x14ac:dyDescent="0.3">
      <c r="A15" s="38">
        <v>1</v>
      </c>
      <c r="B15" s="39">
        <v>1</v>
      </c>
      <c r="C15" s="39">
        <v>5</v>
      </c>
      <c r="D15">
        <v>2</v>
      </c>
      <c r="E15" s="14" t="s">
        <v>166</v>
      </c>
      <c r="F15" s="5">
        <v>42948</v>
      </c>
      <c r="G15" s="14">
        <v>3.5</v>
      </c>
      <c r="H15" s="14">
        <v>0</v>
      </c>
      <c r="I15" s="7">
        <f>IF(Table4[[#This Row],[Complete]]&gt;0,Table4[[#This Row],[Weight]],0)</f>
        <v>0</v>
      </c>
      <c r="K15" s="14"/>
    </row>
    <row r="16" spans="1:11" x14ac:dyDescent="0.3">
      <c r="A16" s="36">
        <v>1</v>
      </c>
      <c r="B16" s="37">
        <v>1</v>
      </c>
      <c r="C16" s="37">
        <v>5</v>
      </c>
      <c r="D16">
        <v>3</v>
      </c>
      <c r="E16" s="14" t="s">
        <v>167</v>
      </c>
      <c r="F16" s="5">
        <v>43008</v>
      </c>
      <c r="G16" s="14">
        <v>3.5</v>
      </c>
      <c r="H16" s="14">
        <v>0</v>
      </c>
      <c r="I16" s="7">
        <f>IF(Table4[[#This Row],[Complete]]&gt;0,Table4[[#This Row],[Weight]],0)</f>
        <v>0</v>
      </c>
      <c r="K16" s="14"/>
    </row>
    <row r="17" spans="1:11" x14ac:dyDescent="0.3">
      <c r="A17" s="38">
        <v>1</v>
      </c>
      <c r="B17" s="39">
        <v>1</v>
      </c>
      <c r="C17" s="39">
        <v>6</v>
      </c>
      <c r="D17">
        <v>1</v>
      </c>
      <c r="E17" s="14"/>
      <c r="F17" s="5"/>
      <c r="G17">
        <v>3</v>
      </c>
      <c r="H17" s="14">
        <v>0</v>
      </c>
      <c r="I17" s="7">
        <f>IF(Table4[[#This Row],[Complete]]&gt;0,Table4[[#This Row],[Weight]],0)</f>
        <v>0</v>
      </c>
      <c r="K17" s="14"/>
    </row>
    <row r="18" spans="1:11" x14ac:dyDescent="0.3">
      <c r="A18" s="36">
        <v>1</v>
      </c>
      <c r="B18" s="37">
        <v>1</v>
      </c>
      <c r="C18" s="37">
        <v>6</v>
      </c>
      <c r="D18">
        <v>2</v>
      </c>
      <c r="E18" s="14"/>
      <c r="F18" s="5"/>
      <c r="G18" s="14">
        <v>3.5</v>
      </c>
      <c r="H18" s="14">
        <v>0</v>
      </c>
      <c r="I18" s="7">
        <f>IF(Table4[[#This Row],[Complete]]&gt;0,Table4[[#This Row],[Weight]],0)</f>
        <v>0</v>
      </c>
      <c r="K18" s="14"/>
    </row>
    <row r="19" spans="1:11" x14ac:dyDescent="0.3">
      <c r="A19" s="38">
        <v>1</v>
      </c>
      <c r="B19" s="39">
        <v>1</v>
      </c>
      <c r="C19" s="39">
        <v>6</v>
      </c>
      <c r="D19" s="14">
        <v>3</v>
      </c>
      <c r="E19" s="14"/>
      <c r="F19" s="5"/>
      <c r="G19" s="14">
        <v>3.5</v>
      </c>
      <c r="H19" s="14">
        <v>0</v>
      </c>
      <c r="I19" s="7">
        <f>IF(Table4[[#This Row],[Complete]]&gt;0,Table4[[#This Row],[Weight]],0)</f>
        <v>0</v>
      </c>
      <c r="K19" s="14"/>
    </row>
    <row r="20" spans="1:11" x14ac:dyDescent="0.3">
      <c r="A20" s="36">
        <v>1</v>
      </c>
      <c r="B20" s="37">
        <v>1</v>
      </c>
      <c r="C20" s="37">
        <v>7</v>
      </c>
      <c r="D20">
        <v>1</v>
      </c>
      <c r="E20" s="14" t="s">
        <v>171</v>
      </c>
      <c r="F20" s="5">
        <v>42835</v>
      </c>
      <c r="G20">
        <v>3</v>
      </c>
      <c r="H20" s="14">
        <v>0</v>
      </c>
      <c r="I20" s="7">
        <f>IF(Table4[[#This Row],[Complete]]&gt;0,Table4[[#This Row],[Weight]],0)</f>
        <v>0</v>
      </c>
      <c r="K20" s="14"/>
    </row>
    <row r="21" spans="1:11" x14ac:dyDescent="0.3">
      <c r="A21" s="38">
        <v>1</v>
      </c>
      <c r="B21" s="39">
        <v>1</v>
      </c>
      <c r="C21" s="39">
        <v>7</v>
      </c>
      <c r="D21" s="14">
        <v>2</v>
      </c>
      <c r="E21" s="14" t="s">
        <v>172</v>
      </c>
      <c r="F21" s="5">
        <v>42887</v>
      </c>
      <c r="G21" s="14">
        <v>3.5</v>
      </c>
      <c r="H21" s="14">
        <v>0</v>
      </c>
      <c r="I21" s="7">
        <f>IF(Table4[[#This Row],[Complete]]&gt;0,Table4[[#This Row],[Weight]],0)</f>
        <v>0</v>
      </c>
      <c r="K21" s="14"/>
    </row>
    <row r="22" spans="1:11" x14ac:dyDescent="0.3">
      <c r="A22" s="36">
        <v>1</v>
      </c>
      <c r="B22" s="37">
        <v>1</v>
      </c>
      <c r="C22" s="37">
        <v>7</v>
      </c>
      <c r="D22">
        <v>3</v>
      </c>
      <c r="E22" s="14" t="s">
        <v>173</v>
      </c>
      <c r="F22" s="5">
        <v>42948</v>
      </c>
      <c r="G22" s="14">
        <v>3.5</v>
      </c>
      <c r="H22" s="14">
        <v>0</v>
      </c>
      <c r="I22" s="7">
        <f>IF(Table4[[#This Row],[Complete]]&gt;0,Table4[[#This Row],[Weight]],0)</f>
        <v>0</v>
      </c>
      <c r="K22" s="14"/>
    </row>
    <row r="23" spans="1:11" x14ac:dyDescent="0.3">
      <c r="A23" s="38">
        <v>1</v>
      </c>
      <c r="B23" s="39">
        <v>1</v>
      </c>
      <c r="C23" s="39">
        <v>8</v>
      </c>
      <c r="D23" s="14">
        <v>1</v>
      </c>
      <c r="E23" s="14" t="s">
        <v>141</v>
      </c>
      <c r="F23" s="5">
        <v>42856</v>
      </c>
      <c r="G23">
        <v>3</v>
      </c>
      <c r="H23" s="14">
        <v>0</v>
      </c>
      <c r="I23" s="7">
        <f>IF(Table4[[#This Row],[Complete]]&gt;0,Table4[[#This Row],[Weight]],0)</f>
        <v>0</v>
      </c>
      <c r="K23" s="14"/>
    </row>
    <row r="24" spans="1:11" x14ac:dyDescent="0.3">
      <c r="A24" s="36">
        <v>1</v>
      </c>
      <c r="B24" s="37">
        <v>1</v>
      </c>
      <c r="C24" s="37">
        <v>8</v>
      </c>
      <c r="D24">
        <v>2</v>
      </c>
      <c r="E24" t="s">
        <v>142</v>
      </c>
      <c r="F24" s="5">
        <v>42917</v>
      </c>
      <c r="G24" s="14">
        <v>3.5</v>
      </c>
      <c r="H24" s="14">
        <v>0</v>
      </c>
      <c r="I24" s="7">
        <f>IF(Table4[[#This Row],[Complete]]&gt;0,Table4[[#This Row],[Weight]],0)</f>
        <v>0</v>
      </c>
      <c r="K24" s="14"/>
    </row>
    <row r="25" spans="1:11" x14ac:dyDescent="0.3">
      <c r="A25" s="38">
        <v>1</v>
      </c>
      <c r="B25" s="39">
        <v>1</v>
      </c>
      <c r="C25" s="39">
        <v>8</v>
      </c>
      <c r="D25" s="14">
        <v>3</v>
      </c>
      <c r="E25" s="14" t="s">
        <v>143</v>
      </c>
      <c r="F25" s="5">
        <v>42979</v>
      </c>
      <c r="G25" s="14">
        <v>3.5</v>
      </c>
      <c r="H25" s="14">
        <v>0</v>
      </c>
      <c r="I25" s="7">
        <f>IF(Table4[[#This Row],[Complete]]&gt;0,Table4[[#This Row],[Weight]],0)</f>
        <v>0</v>
      </c>
      <c r="K25" s="14"/>
    </row>
    <row r="26" spans="1:11" s="14" customFormat="1" x14ac:dyDescent="0.3">
      <c r="A26" s="15">
        <v>1</v>
      </c>
      <c r="B26" s="16">
        <v>2</v>
      </c>
      <c r="C26" s="16">
        <v>1</v>
      </c>
      <c r="D26" s="14">
        <v>1</v>
      </c>
      <c r="E26" s="14" t="s">
        <v>175</v>
      </c>
      <c r="F26" s="12">
        <v>42917</v>
      </c>
      <c r="G26">
        <v>3</v>
      </c>
      <c r="H26" s="14">
        <v>0</v>
      </c>
      <c r="I26" s="17">
        <f>IF(Table4[[#This Row],[Complete]]&gt;0,Table4[[#This Row],[Weight]],0)</f>
        <v>0</v>
      </c>
    </row>
    <row r="27" spans="1:11" x14ac:dyDescent="0.3">
      <c r="A27" s="15">
        <v>1</v>
      </c>
      <c r="B27" s="16">
        <v>2</v>
      </c>
      <c r="C27" s="16">
        <v>1</v>
      </c>
      <c r="D27">
        <v>2</v>
      </c>
      <c r="E27" t="s">
        <v>174</v>
      </c>
      <c r="F27" s="5">
        <v>42979</v>
      </c>
      <c r="G27" s="14">
        <v>3.5</v>
      </c>
      <c r="H27" s="14">
        <v>0</v>
      </c>
      <c r="I27" s="7">
        <f>IF(Table4[[#This Row],[Complete]]&gt;0,Table4[[#This Row],[Weight]],0)</f>
        <v>0</v>
      </c>
      <c r="K27" s="14"/>
    </row>
    <row r="28" spans="1:11" s="14" customFormat="1" x14ac:dyDescent="0.3">
      <c r="A28" s="15">
        <v>1</v>
      </c>
      <c r="B28" s="16">
        <v>2</v>
      </c>
      <c r="C28" s="16">
        <v>1</v>
      </c>
      <c r="D28" s="14">
        <v>3</v>
      </c>
      <c r="E28" s="14" t="s">
        <v>176</v>
      </c>
      <c r="F28" s="12">
        <v>43070</v>
      </c>
      <c r="G28" s="14">
        <v>3.5</v>
      </c>
      <c r="H28" s="14">
        <v>0</v>
      </c>
      <c r="I28" s="17">
        <f>IF(Table4[[#This Row],[Complete]]&gt;0,Table4[[#This Row],[Weight]],0)</f>
        <v>0</v>
      </c>
    </row>
    <row r="29" spans="1:11" x14ac:dyDescent="0.3">
      <c r="A29" s="2">
        <v>1</v>
      </c>
      <c r="B29" s="4">
        <v>2</v>
      </c>
      <c r="C29" s="4">
        <v>2</v>
      </c>
      <c r="D29">
        <v>1</v>
      </c>
      <c r="E29" t="s">
        <v>177</v>
      </c>
      <c r="F29" s="5">
        <v>42855</v>
      </c>
      <c r="G29">
        <v>3</v>
      </c>
      <c r="H29" s="14">
        <v>0</v>
      </c>
      <c r="I29">
        <f>IF(Table4[[#This Row],[Complete]]&gt;0,Table4[[#This Row],[Weight]],0)</f>
        <v>0</v>
      </c>
      <c r="K29" s="14"/>
    </row>
    <row r="30" spans="1:11" s="14" customFormat="1" x14ac:dyDescent="0.3">
      <c r="A30" s="15">
        <v>1</v>
      </c>
      <c r="B30" s="16">
        <v>2</v>
      </c>
      <c r="C30" s="16">
        <v>2</v>
      </c>
      <c r="D30" s="14">
        <v>2</v>
      </c>
      <c r="E30" s="14" t="s">
        <v>178</v>
      </c>
      <c r="F30" s="12">
        <v>42887</v>
      </c>
      <c r="G30" s="14">
        <v>3.5</v>
      </c>
      <c r="H30" s="14">
        <v>0</v>
      </c>
      <c r="I30" s="17">
        <f>IF(Table4[[#This Row],[Complete]]&gt;0,Table4[[#This Row],[Weight]],0)</f>
        <v>0</v>
      </c>
    </row>
    <row r="31" spans="1:11" x14ac:dyDescent="0.3">
      <c r="A31" s="15">
        <v>1</v>
      </c>
      <c r="B31" s="16">
        <v>2</v>
      </c>
      <c r="C31" s="16">
        <v>2</v>
      </c>
      <c r="D31" s="14">
        <v>3</v>
      </c>
      <c r="E31" t="s">
        <v>179</v>
      </c>
      <c r="F31" s="5">
        <v>42979</v>
      </c>
      <c r="G31" s="14">
        <v>3.5</v>
      </c>
      <c r="H31" s="14">
        <v>0</v>
      </c>
      <c r="I31" s="7">
        <f>IF(Table4[[#This Row],[Complete]]&gt;0,Table4[[#This Row],[Weight]],0)</f>
        <v>0</v>
      </c>
      <c r="K31" s="14"/>
    </row>
    <row r="32" spans="1:11" s="14" customFormat="1" x14ac:dyDescent="0.3">
      <c r="A32" s="18">
        <v>1</v>
      </c>
      <c r="B32" s="19">
        <v>2</v>
      </c>
      <c r="C32" s="19">
        <v>3</v>
      </c>
      <c r="D32" s="14">
        <v>1</v>
      </c>
      <c r="E32" s="14" t="s">
        <v>180</v>
      </c>
      <c r="F32" s="12">
        <v>42809</v>
      </c>
      <c r="G32">
        <v>3</v>
      </c>
      <c r="H32" s="14">
        <v>0</v>
      </c>
      <c r="I32" s="17">
        <f>IF(Table4[[#This Row],[Complete]]&gt;0,Table4[[#This Row],[Weight]],0)</f>
        <v>0</v>
      </c>
    </row>
    <row r="33" spans="1:11" x14ac:dyDescent="0.3">
      <c r="A33" s="18">
        <v>1</v>
      </c>
      <c r="B33" s="19">
        <v>2</v>
      </c>
      <c r="C33" s="19">
        <v>3</v>
      </c>
      <c r="D33" s="14">
        <v>2</v>
      </c>
      <c r="E33" t="s">
        <v>181</v>
      </c>
      <c r="F33" s="5">
        <v>42840</v>
      </c>
      <c r="G33" s="14">
        <v>3.5</v>
      </c>
      <c r="H33" s="14">
        <v>0</v>
      </c>
      <c r="I33" s="7">
        <f>IF(Table4[[#This Row],[Complete]]&gt;0,Table4[[#This Row],[Weight]],0)</f>
        <v>0</v>
      </c>
      <c r="K33" s="14"/>
    </row>
    <row r="34" spans="1:11" x14ac:dyDescent="0.3">
      <c r="A34" s="18">
        <v>1</v>
      </c>
      <c r="B34" s="19">
        <v>2</v>
      </c>
      <c r="C34" s="19">
        <v>3</v>
      </c>
      <c r="D34">
        <v>3</v>
      </c>
      <c r="E34" t="s">
        <v>182</v>
      </c>
      <c r="F34" s="5">
        <v>42856</v>
      </c>
      <c r="G34" s="14">
        <v>3.5</v>
      </c>
      <c r="H34" s="14">
        <v>0</v>
      </c>
      <c r="I34" s="7">
        <f>IF(Table4[[#This Row],[Complete]]&gt;0,Table4[[#This Row],[Weight]],0)</f>
        <v>0</v>
      </c>
      <c r="K34" s="14"/>
    </row>
    <row r="35" spans="1:11" x14ac:dyDescent="0.3">
      <c r="A35" s="18">
        <v>1</v>
      </c>
      <c r="B35" s="19">
        <v>2</v>
      </c>
      <c r="C35" s="19">
        <v>4</v>
      </c>
      <c r="D35" s="14">
        <v>1</v>
      </c>
      <c r="E35" t="s">
        <v>183</v>
      </c>
      <c r="F35" s="5">
        <v>42860</v>
      </c>
      <c r="G35">
        <v>3</v>
      </c>
      <c r="H35" s="14">
        <v>0</v>
      </c>
      <c r="I35" s="7">
        <f>IF(Table4[[#This Row],[Complete]]&gt;0,Table4[[#This Row],[Weight]],0)</f>
        <v>0</v>
      </c>
      <c r="K35" s="14"/>
    </row>
    <row r="36" spans="1:11" x14ac:dyDescent="0.3">
      <c r="A36" s="18">
        <v>1</v>
      </c>
      <c r="B36" s="19">
        <v>2</v>
      </c>
      <c r="C36" s="19">
        <v>4</v>
      </c>
      <c r="D36">
        <v>2</v>
      </c>
      <c r="E36" t="s">
        <v>184</v>
      </c>
      <c r="F36" s="5">
        <v>42917</v>
      </c>
      <c r="G36" s="14">
        <v>3.5</v>
      </c>
      <c r="H36" s="14">
        <v>0</v>
      </c>
      <c r="I36" s="7">
        <f>IF(Table4[[#This Row],[Complete]]&gt;0,Table4[[#This Row],[Weight]],0)</f>
        <v>0</v>
      </c>
      <c r="K36" s="14"/>
    </row>
    <row r="37" spans="1:11" x14ac:dyDescent="0.3">
      <c r="A37" s="2">
        <v>1</v>
      </c>
      <c r="B37" s="4">
        <v>2</v>
      </c>
      <c r="C37" s="4">
        <v>4</v>
      </c>
      <c r="D37">
        <v>3</v>
      </c>
      <c r="E37" s="14" t="s">
        <v>185</v>
      </c>
      <c r="F37" s="5">
        <v>43009</v>
      </c>
      <c r="G37" s="14">
        <v>3.5</v>
      </c>
      <c r="H37" s="14">
        <v>0</v>
      </c>
      <c r="I37">
        <f>IF(Table4[[#This Row],[Complete]]&gt;0,Table4[[#This Row],[Weight]],0)</f>
        <v>0</v>
      </c>
      <c r="K37" s="14"/>
    </row>
    <row r="38" spans="1:11" x14ac:dyDescent="0.3">
      <c r="A38" s="36">
        <v>1</v>
      </c>
      <c r="B38" s="37">
        <v>2</v>
      </c>
      <c r="C38" s="37">
        <v>5</v>
      </c>
      <c r="D38">
        <v>1</v>
      </c>
      <c r="E38" s="14"/>
      <c r="F38" s="5"/>
      <c r="G38">
        <v>3</v>
      </c>
      <c r="H38" s="14">
        <v>0</v>
      </c>
      <c r="I38" s="7">
        <f>IF(Table4[[#This Row],[Complete]]&gt;0,Table4[[#This Row],[Weight]],0)</f>
        <v>0</v>
      </c>
      <c r="K38" s="14"/>
    </row>
    <row r="39" spans="1:11" x14ac:dyDescent="0.3">
      <c r="A39" s="38">
        <v>1</v>
      </c>
      <c r="B39" s="39">
        <v>2</v>
      </c>
      <c r="C39" s="39">
        <v>5</v>
      </c>
      <c r="D39">
        <v>2</v>
      </c>
      <c r="E39" s="14"/>
      <c r="F39" s="5"/>
      <c r="G39" s="14">
        <v>3.5</v>
      </c>
      <c r="H39" s="14">
        <v>0</v>
      </c>
      <c r="I39" s="7">
        <f>IF(Table4[[#This Row],[Complete]]&gt;0,Table4[[#This Row],[Weight]],0)</f>
        <v>0</v>
      </c>
      <c r="K39" s="14"/>
    </row>
    <row r="40" spans="1:11" x14ac:dyDescent="0.3">
      <c r="A40" s="36">
        <v>1</v>
      </c>
      <c r="B40" s="37">
        <v>2</v>
      </c>
      <c r="C40" s="37">
        <v>5</v>
      </c>
      <c r="D40">
        <v>3</v>
      </c>
      <c r="E40" s="14"/>
      <c r="F40" s="5"/>
      <c r="G40" s="14">
        <v>3.5</v>
      </c>
      <c r="H40" s="14">
        <v>0</v>
      </c>
      <c r="I40" s="7">
        <f>IF(Table4[[#This Row],[Complete]]&gt;0,Table4[[#This Row],[Weight]],0)</f>
        <v>0</v>
      </c>
      <c r="K40" s="14"/>
    </row>
    <row r="41" spans="1:11" s="14" customFormat="1" x14ac:dyDescent="0.3">
      <c r="A41" s="15">
        <v>1</v>
      </c>
      <c r="B41" s="16">
        <v>3</v>
      </c>
      <c r="C41" s="16">
        <v>1</v>
      </c>
      <c r="D41" s="14">
        <v>1</v>
      </c>
      <c r="E41" s="14" t="s">
        <v>186</v>
      </c>
      <c r="F41" s="12">
        <v>42809</v>
      </c>
      <c r="G41">
        <v>3</v>
      </c>
      <c r="H41" s="14">
        <v>0</v>
      </c>
      <c r="I41" s="17">
        <f>IF(Table4[[#This Row],[Complete]]&gt;0,Table4[[#This Row],[Weight]],0)</f>
        <v>0</v>
      </c>
    </row>
    <row r="42" spans="1:11" s="14" customFormat="1" x14ac:dyDescent="0.3">
      <c r="A42" s="15">
        <v>1</v>
      </c>
      <c r="B42" s="16">
        <v>3</v>
      </c>
      <c r="C42" s="16">
        <v>1</v>
      </c>
      <c r="D42" s="14">
        <v>2</v>
      </c>
      <c r="E42" s="14" t="s">
        <v>187</v>
      </c>
      <c r="F42" s="12">
        <v>42824</v>
      </c>
      <c r="G42" s="14">
        <v>3.5</v>
      </c>
      <c r="H42" s="14">
        <v>0</v>
      </c>
      <c r="I42" s="17">
        <f>IF(Table4[[#This Row],[Complete]]&gt;0,Table4[[#This Row],[Weight]],0)</f>
        <v>0</v>
      </c>
    </row>
    <row r="43" spans="1:11" s="14" customFormat="1" x14ac:dyDescent="0.3">
      <c r="A43" s="30">
        <v>1</v>
      </c>
      <c r="B43" s="31">
        <v>3</v>
      </c>
      <c r="C43" s="31">
        <v>1</v>
      </c>
      <c r="D43" s="14">
        <v>3</v>
      </c>
      <c r="E43" s="14" t="s">
        <v>144</v>
      </c>
      <c r="F43" s="12">
        <v>42856</v>
      </c>
      <c r="G43" s="14">
        <v>3.5</v>
      </c>
      <c r="H43" s="14">
        <v>0</v>
      </c>
      <c r="I43" s="17">
        <f>IF(Table4[[#This Row],[Complete]]&gt;0,Table4[[#This Row],[Weight]],0)</f>
        <v>0</v>
      </c>
    </row>
    <row r="44" spans="1:11" s="14" customFormat="1" x14ac:dyDescent="0.3">
      <c r="A44" s="18">
        <v>1</v>
      </c>
      <c r="B44" s="19">
        <v>3</v>
      </c>
      <c r="C44" s="19">
        <v>2</v>
      </c>
      <c r="D44" s="14">
        <v>1</v>
      </c>
      <c r="E44" s="23" t="s">
        <v>188</v>
      </c>
      <c r="F44" s="22">
        <v>42804</v>
      </c>
      <c r="G44">
        <v>3</v>
      </c>
      <c r="H44" s="14">
        <v>0</v>
      </c>
      <c r="I44" s="14">
        <f>IF(Table4[[#This Row],[Complete]]&gt;0,Table4[[#This Row],[Weight]],0)</f>
        <v>0</v>
      </c>
    </row>
    <row r="45" spans="1:11" x14ac:dyDescent="0.3">
      <c r="A45" s="2">
        <v>1</v>
      </c>
      <c r="B45" s="4">
        <v>3</v>
      </c>
      <c r="C45" s="4">
        <v>2</v>
      </c>
      <c r="D45">
        <v>2</v>
      </c>
      <c r="E45" s="23" t="s">
        <v>189</v>
      </c>
      <c r="F45" s="13">
        <v>42856</v>
      </c>
      <c r="G45" s="14">
        <v>3.5</v>
      </c>
      <c r="H45" s="14">
        <v>0</v>
      </c>
      <c r="I45" s="7">
        <f>IF(Table4[[#This Row],[Complete]]&gt;0,Table4[[#This Row],[Weight]],0)</f>
        <v>0</v>
      </c>
    </row>
    <row r="46" spans="1:11" s="14" customFormat="1" x14ac:dyDescent="0.3">
      <c r="A46" s="15">
        <v>1</v>
      </c>
      <c r="B46" s="16">
        <v>3</v>
      </c>
      <c r="C46" s="16">
        <v>2</v>
      </c>
      <c r="D46" s="14">
        <v>3</v>
      </c>
      <c r="E46" s="23" t="s">
        <v>190</v>
      </c>
      <c r="F46" s="13">
        <v>43070</v>
      </c>
      <c r="G46" s="14">
        <v>3.5</v>
      </c>
      <c r="H46" s="14">
        <v>0</v>
      </c>
      <c r="I46" s="17">
        <f>IF(Table4[[#This Row],[Complete]]&gt;0,Table4[[#This Row],[Weight]],0)</f>
        <v>0</v>
      </c>
    </row>
    <row r="47" spans="1:11" s="14" customFormat="1" x14ac:dyDescent="0.3">
      <c r="A47" s="15">
        <v>1</v>
      </c>
      <c r="B47" s="16">
        <v>4</v>
      </c>
      <c r="C47" s="16">
        <v>3</v>
      </c>
      <c r="D47" s="14">
        <v>1</v>
      </c>
      <c r="E47" s="23" t="s">
        <v>197</v>
      </c>
      <c r="F47" s="13">
        <v>42826</v>
      </c>
      <c r="G47">
        <v>3</v>
      </c>
      <c r="H47" s="14">
        <v>0</v>
      </c>
      <c r="I47" s="17">
        <f>IF(Table4[[#This Row],[Complete]]&gt;0,Table4[[#This Row],[Weight]],0)</f>
        <v>0</v>
      </c>
    </row>
    <row r="48" spans="1:11" s="14" customFormat="1" x14ac:dyDescent="0.3">
      <c r="A48" s="18">
        <v>1</v>
      </c>
      <c r="B48" s="19">
        <v>4</v>
      </c>
      <c r="C48" s="19">
        <v>3</v>
      </c>
      <c r="D48" s="14">
        <v>2</v>
      </c>
      <c r="E48" s="14" t="s">
        <v>198</v>
      </c>
      <c r="F48" s="22">
        <v>42979</v>
      </c>
      <c r="G48" s="14">
        <v>3.5</v>
      </c>
      <c r="H48" s="14">
        <v>0</v>
      </c>
      <c r="I48" s="14">
        <f>IF(Table4[[#This Row],[Complete]]&gt;0,Table4[[#This Row],[Weight]],0)</f>
        <v>0</v>
      </c>
    </row>
    <row r="49" spans="1:9" s="14" customFormat="1" x14ac:dyDescent="0.3">
      <c r="A49" s="15">
        <v>1</v>
      </c>
      <c r="B49" s="16">
        <v>4</v>
      </c>
      <c r="C49" s="16">
        <v>3</v>
      </c>
      <c r="D49" s="14">
        <v>3</v>
      </c>
      <c r="E49" s="14" t="s">
        <v>199</v>
      </c>
      <c r="F49" s="22">
        <v>43070</v>
      </c>
      <c r="G49" s="14">
        <v>3.5</v>
      </c>
      <c r="H49" s="14">
        <v>0</v>
      </c>
      <c r="I49" s="17">
        <f>IF(Table4[[#This Row],[Complete]]&gt;0,Table4[[#This Row],[Weight]],0)</f>
        <v>0</v>
      </c>
    </row>
    <row r="50" spans="1:9" s="14" customFormat="1" x14ac:dyDescent="0.3">
      <c r="A50" s="15">
        <v>1</v>
      </c>
      <c r="B50" s="16">
        <v>4</v>
      </c>
      <c r="C50" s="16">
        <v>4</v>
      </c>
      <c r="D50" s="14">
        <v>1</v>
      </c>
      <c r="E50" s="23" t="s">
        <v>191</v>
      </c>
      <c r="F50" s="13">
        <v>42856</v>
      </c>
      <c r="G50">
        <v>3</v>
      </c>
      <c r="H50" s="14">
        <v>0</v>
      </c>
      <c r="I50" s="17">
        <f>IF(Table4[[#This Row],[Complete]]&gt;0,Table4[[#This Row],[Weight]],0)</f>
        <v>0</v>
      </c>
    </row>
    <row r="51" spans="1:9" s="14" customFormat="1" x14ac:dyDescent="0.3">
      <c r="A51" s="15">
        <v>1</v>
      </c>
      <c r="B51" s="16">
        <v>4</v>
      </c>
      <c r="C51" s="16">
        <v>4</v>
      </c>
      <c r="D51" s="14">
        <v>2</v>
      </c>
      <c r="E51" s="14" t="s">
        <v>192</v>
      </c>
      <c r="F51" s="22">
        <v>42887</v>
      </c>
      <c r="G51" s="14">
        <v>3.5</v>
      </c>
      <c r="H51" s="14">
        <v>0</v>
      </c>
      <c r="I51" s="17">
        <f>IF(Table4[[#This Row],[Complete]]&gt;0,Table4[[#This Row],[Weight]],0)</f>
        <v>0</v>
      </c>
    </row>
    <row r="52" spans="1:9" s="14" customFormat="1" x14ac:dyDescent="0.3">
      <c r="A52" s="18">
        <v>1</v>
      </c>
      <c r="B52" s="19">
        <v>4</v>
      </c>
      <c r="C52" s="19">
        <v>4</v>
      </c>
      <c r="D52" s="14">
        <v>3</v>
      </c>
      <c r="E52" s="14" t="s">
        <v>193</v>
      </c>
      <c r="F52" s="22">
        <v>43070</v>
      </c>
      <c r="G52" s="14">
        <v>3.5</v>
      </c>
      <c r="H52" s="14">
        <v>0</v>
      </c>
      <c r="I52" s="14">
        <f>IF(Table4[[#This Row],[Complete]]&gt;0,Table4[[#This Row],[Weight]],0)</f>
        <v>0</v>
      </c>
    </row>
    <row r="53" spans="1:9" s="14" customFormat="1" x14ac:dyDescent="0.3">
      <c r="A53" s="18">
        <v>1</v>
      </c>
      <c r="B53" s="19">
        <v>5</v>
      </c>
      <c r="C53" s="19">
        <v>1</v>
      </c>
      <c r="D53" s="14">
        <v>1</v>
      </c>
      <c r="E53" s="14" t="s">
        <v>195</v>
      </c>
      <c r="F53" s="22">
        <v>42824</v>
      </c>
      <c r="G53">
        <v>3</v>
      </c>
      <c r="H53" s="14">
        <v>0</v>
      </c>
      <c r="I53" s="17">
        <f>IF(Table4[[#This Row],[Complete]]&gt;0,Table4[[#This Row],[Weight]],0)</f>
        <v>0</v>
      </c>
    </row>
    <row r="54" spans="1:9" s="14" customFormat="1" x14ac:dyDescent="0.3">
      <c r="A54" s="18">
        <v>1</v>
      </c>
      <c r="B54" s="19">
        <v>5</v>
      </c>
      <c r="C54" s="19">
        <v>1</v>
      </c>
      <c r="D54" s="14">
        <v>2</v>
      </c>
      <c r="E54" s="14" t="s">
        <v>194</v>
      </c>
      <c r="F54" s="22">
        <v>42840</v>
      </c>
      <c r="G54" s="14">
        <v>3.5</v>
      </c>
      <c r="H54" s="14">
        <v>0</v>
      </c>
      <c r="I54" s="17">
        <f>IF(Table4[[#This Row],[Complete]]&gt;0,Table4[[#This Row],[Weight]],0)</f>
        <v>0</v>
      </c>
    </row>
    <row r="55" spans="1:9" s="14" customFormat="1" x14ac:dyDescent="0.3">
      <c r="A55" s="18">
        <v>1</v>
      </c>
      <c r="B55" s="19">
        <v>5</v>
      </c>
      <c r="C55" s="19">
        <v>1</v>
      </c>
      <c r="D55" s="14">
        <v>3</v>
      </c>
      <c r="E55" s="14" t="s">
        <v>196</v>
      </c>
      <c r="F55" s="12">
        <v>42887</v>
      </c>
      <c r="G55" s="14">
        <v>3.5</v>
      </c>
      <c r="H55" s="14">
        <v>0</v>
      </c>
      <c r="I55" s="14">
        <f>IF(Table4[[#This Row],[Complete]]&gt;0,Table4[[#This Row],[Weight]],0)</f>
        <v>0</v>
      </c>
    </row>
    <row r="56" spans="1:9" s="14" customFormat="1" x14ac:dyDescent="0.3">
      <c r="A56" s="14">
        <v>2</v>
      </c>
      <c r="B56" s="14">
        <v>1</v>
      </c>
      <c r="C56" s="14">
        <v>1</v>
      </c>
      <c r="D56" s="14">
        <v>1</v>
      </c>
      <c r="E56" s="14" t="s">
        <v>200</v>
      </c>
      <c r="F56" s="12">
        <v>42736</v>
      </c>
      <c r="G56">
        <v>3</v>
      </c>
      <c r="H56" s="14">
        <v>1</v>
      </c>
      <c r="I56" s="14">
        <f>IF(Table4[[#This Row],[Complete]]&gt;0,Table4[[#This Row],[Weight]],0)</f>
        <v>3</v>
      </c>
    </row>
    <row r="57" spans="1:9" s="14" customFormat="1" x14ac:dyDescent="0.3">
      <c r="A57" s="18">
        <v>2</v>
      </c>
      <c r="B57" s="19">
        <v>1</v>
      </c>
      <c r="C57" s="19">
        <v>1</v>
      </c>
      <c r="D57" s="14">
        <v>2</v>
      </c>
      <c r="E57" s="14" t="s">
        <v>201</v>
      </c>
      <c r="F57" s="12">
        <v>42736</v>
      </c>
      <c r="G57" s="14">
        <v>3.5</v>
      </c>
      <c r="H57" s="14">
        <v>1</v>
      </c>
      <c r="I57" s="17">
        <f>IF(Table4[[#This Row],[Complete]]&gt;0,Table4[[#This Row],[Weight]],0)</f>
        <v>3.5</v>
      </c>
    </row>
    <row r="58" spans="1:9" s="14" customFormat="1" x14ac:dyDescent="0.3">
      <c r="A58" s="30">
        <v>2</v>
      </c>
      <c r="B58" s="31">
        <v>1</v>
      </c>
      <c r="C58" s="31">
        <v>1</v>
      </c>
      <c r="D58" s="14">
        <v>3</v>
      </c>
      <c r="E58" s="14" t="s">
        <v>147</v>
      </c>
      <c r="F58" s="12">
        <v>42917</v>
      </c>
      <c r="G58" s="14">
        <v>3.5</v>
      </c>
      <c r="H58" s="14">
        <v>0</v>
      </c>
      <c r="I58" s="17">
        <f>IF(Table4[[#This Row],[Complete]]&gt;0,Table4[[#This Row],[Weight]],0)</f>
        <v>0</v>
      </c>
    </row>
    <row r="59" spans="1:9" s="14" customFormat="1" x14ac:dyDescent="0.3">
      <c r="A59" s="30">
        <v>2</v>
      </c>
      <c r="B59" s="31">
        <v>1</v>
      </c>
      <c r="C59" s="31">
        <v>2</v>
      </c>
      <c r="D59" s="14">
        <v>1</v>
      </c>
      <c r="E59" s="14" t="s">
        <v>202</v>
      </c>
      <c r="F59" s="12">
        <v>42736</v>
      </c>
      <c r="G59">
        <v>3</v>
      </c>
      <c r="H59" s="14">
        <v>1</v>
      </c>
      <c r="I59" s="17">
        <f>IF(Table4[[#This Row],[Complete]]&gt;0,Table4[[#This Row],[Weight]],0)</f>
        <v>3</v>
      </c>
    </row>
    <row r="60" spans="1:9" s="14" customFormat="1" x14ac:dyDescent="0.3">
      <c r="A60" s="18">
        <v>2</v>
      </c>
      <c r="B60" s="19">
        <v>1</v>
      </c>
      <c r="C60" s="19">
        <v>2</v>
      </c>
      <c r="D60" s="14">
        <v>2</v>
      </c>
      <c r="E60" s="14" t="s">
        <v>148</v>
      </c>
      <c r="F60" s="12">
        <v>42826</v>
      </c>
      <c r="G60" s="14">
        <v>3.5</v>
      </c>
      <c r="H60" s="14">
        <v>0</v>
      </c>
      <c r="I60" s="17">
        <f>IF(Table4[[#This Row],[Complete]]&gt;0,Table4[[#This Row],[Weight]],0)</f>
        <v>0</v>
      </c>
    </row>
    <row r="61" spans="1:9" s="14" customFormat="1" x14ac:dyDescent="0.3">
      <c r="A61" s="18">
        <v>2</v>
      </c>
      <c r="B61" s="19">
        <v>1</v>
      </c>
      <c r="C61" s="19">
        <v>2</v>
      </c>
      <c r="D61" s="14">
        <v>3</v>
      </c>
      <c r="E61" s="14" t="s">
        <v>203</v>
      </c>
      <c r="F61" s="12">
        <v>42885</v>
      </c>
      <c r="G61" s="14">
        <v>3.5</v>
      </c>
      <c r="H61" s="14">
        <v>0</v>
      </c>
      <c r="I61" s="17">
        <f>IF(Table4[[#This Row],[Complete]]&gt;0,Table4[[#This Row],[Weight]],0)</f>
        <v>0</v>
      </c>
    </row>
    <row r="62" spans="1:9" s="14" customFormat="1" x14ac:dyDescent="0.3">
      <c r="A62" s="18">
        <v>2</v>
      </c>
      <c r="B62" s="19">
        <v>1</v>
      </c>
      <c r="C62" s="19">
        <v>3</v>
      </c>
      <c r="D62" s="14">
        <v>1</v>
      </c>
      <c r="E62" s="14" t="s">
        <v>149</v>
      </c>
      <c r="F62" s="12">
        <v>42736</v>
      </c>
      <c r="G62">
        <v>3</v>
      </c>
      <c r="H62" s="14">
        <v>1</v>
      </c>
      <c r="I62" s="17">
        <f>IF(Table4[[#This Row],[Complete]]&gt;0,Table4[[#This Row],[Weight]],0)</f>
        <v>3</v>
      </c>
    </row>
    <row r="63" spans="1:9" s="14" customFormat="1" x14ac:dyDescent="0.3">
      <c r="A63" s="18">
        <v>2</v>
      </c>
      <c r="B63" s="19">
        <v>1</v>
      </c>
      <c r="C63" s="19">
        <v>3</v>
      </c>
      <c r="D63" s="14">
        <v>2</v>
      </c>
      <c r="E63" s="14" t="s">
        <v>150</v>
      </c>
      <c r="F63" s="12">
        <v>42809</v>
      </c>
      <c r="G63" s="14">
        <v>3.5</v>
      </c>
      <c r="H63" s="14">
        <v>0</v>
      </c>
      <c r="I63" s="17">
        <f>IF(Table4[[#This Row],[Complete]]&gt;0,Table4[[#This Row],[Weight]],0)</f>
        <v>0</v>
      </c>
    </row>
    <row r="64" spans="1:9" s="14" customFormat="1" x14ac:dyDescent="0.3">
      <c r="A64" s="18">
        <v>2</v>
      </c>
      <c r="B64" s="19">
        <v>1</v>
      </c>
      <c r="C64" s="19">
        <v>3</v>
      </c>
      <c r="D64" s="14">
        <v>3</v>
      </c>
      <c r="E64" s="14" t="s">
        <v>151</v>
      </c>
      <c r="F64" s="12">
        <v>42839</v>
      </c>
      <c r="G64" s="14">
        <v>3.5</v>
      </c>
      <c r="H64" s="14">
        <v>0</v>
      </c>
      <c r="I64" s="17">
        <f>IF(Table4[[#This Row],[Complete]]&gt;0,Table4[[#This Row],[Weight]],0)</f>
        <v>0</v>
      </c>
    </row>
    <row r="65" spans="1:9" s="14" customFormat="1" x14ac:dyDescent="0.3">
      <c r="A65" s="18">
        <v>2</v>
      </c>
      <c r="B65" s="19">
        <v>1</v>
      </c>
      <c r="C65" s="19">
        <v>4</v>
      </c>
      <c r="D65" s="14">
        <v>1</v>
      </c>
      <c r="E65" s="14" t="s">
        <v>204</v>
      </c>
      <c r="F65" s="12">
        <v>42824</v>
      </c>
      <c r="G65">
        <v>3</v>
      </c>
      <c r="H65" s="14">
        <v>0</v>
      </c>
      <c r="I65" s="17">
        <f>IF(Table4[[#This Row],[Complete]]&gt;0,Table4[[#This Row],[Weight]],0)</f>
        <v>0</v>
      </c>
    </row>
    <row r="66" spans="1:9" s="14" customFormat="1" x14ac:dyDescent="0.3">
      <c r="A66" s="18">
        <v>2</v>
      </c>
      <c r="B66" s="19">
        <v>1</v>
      </c>
      <c r="C66" s="19">
        <v>4</v>
      </c>
      <c r="D66" s="14">
        <v>2</v>
      </c>
      <c r="E66" s="14" t="s">
        <v>205</v>
      </c>
      <c r="F66" s="12">
        <v>42855</v>
      </c>
      <c r="G66" s="14">
        <v>3.5</v>
      </c>
      <c r="H66" s="14">
        <v>0</v>
      </c>
      <c r="I66" s="17">
        <f>IF(Table4[[#This Row],[Complete]]&gt;0,Table4[[#This Row],[Weight]],0)</f>
        <v>0</v>
      </c>
    </row>
    <row r="67" spans="1:9" s="14" customFormat="1" x14ac:dyDescent="0.3">
      <c r="A67" s="18">
        <v>2</v>
      </c>
      <c r="B67" s="19">
        <v>1</v>
      </c>
      <c r="C67" s="19">
        <v>4</v>
      </c>
      <c r="D67" s="14">
        <v>3</v>
      </c>
      <c r="E67" s="14" t="s">
        <v>206</v>
      </c>
      <c r="F67" s="12">
        <v>42887</v>
      </c>
      <c r="G67" s="14">
        <v>3.5</v>
      </c>
      <c r="H67" s="14">
        <v>0</v>
      </c>
      <c r="I67" s="17">
        <f>IF(Table4[[#This Row],[Complete]]&gt;0,Table4[[#This Row],[Weight]],0)</f>
        <v>0</v>
      </c>
    </row>
    <row r="68" spans="1:9" s="14" customFormat="1" x14ac:dyDescent="0.3">
      <c r="A68" s="18">
        <v>2</v>
      </c>
      <c r="B68" s="19">
        <v>2</v>
      </c>
      <c r="C68" s="19">
        <v>1</v>
      </c>
      <c r="D68" s="14">
        <v>1</v>
      </c>
      <c r="E68" s="14" t="s">
        <v>207</v>
      </c>
      <c r="F68" s="12">
        <v>42824</v>
      </c>
      <c r="G68">
        <v>3</v>
      </c>
      <c r="H68" s="14">
        <v>0</v>
      </c>
      <c r="I68" s="17">
        <f>IF(Table4[[#This Row],[Complete]]&gt;0,Table4[[#This Row],[Weight]],0)</f>
        <v>0</v>
      </c>
    </row>
    <row r="69" spans="1:9" s="14" customFormat="1" x14ac:dyDescent="0.3">
      <c r="A69" s="30">
        <v>2</v>
      </c>
      <c r="B69" s="31">
        <v>2</v>
      </c>
      <c r="C69" s="31">
        <v>1</v>
      </c>
      <c r="D69" s="14">
        <v>2</v>
      </c>
      <c r="E69" s="14" t="s">
        <v>208</v>
      </c>
      <c r="F69" s="12">
        <v>42917</v>
      </c>
      <c r="G69" s="14">
        <v>3.5</v>
      </c>
      <c r="H69" s="14">
        <v>0</v>
      </c>
      <c r="I69" s="17">
        <f>IF(Table4[[#This Row],[Complete]]&gt;0,Table4[[#This Row],[Weight]],0)</f>
        <v>0</v>
      </c>
    </row>
    <row r="70" spans="1:9" s="14" customFormat="1" x14ac:dyDescent="0.3">
      <c r="A70" s="18">
        <v>2</v>
      </c>
      <c r="B70" s="19">
        <v>2</v>
      </c>
      <c r="C70" s="19">
        <v>1</v>
      </c>
      <c r="D70" s="14">
        <v>3</v>
      </c>
      <c r="E70" s="14" t="s">
        <v>209</v>
      </c>
      <c r="F70" s="12">
        <v>43040</v>
      </c>
      <c r="G70" s="14">
        <v>3.5</v>
      </c>
      <c r="H70" s="14">
        <v>0</v>
      </c>
      <c r="I70" s="17">
        <f>IF(Table4[[#This Row],[Complete]]&gt;0,Table4[[#This Row],[Weight]],0)</f>
        <v>0</v>
      </c>
    </row>
    <row r="71" spans="1:9" s="14" customFormat="1" x14ac:dyDescent="0.3">
      <c r="A71" s="18">
        <v>2</v>
      </c>
      <c r="B71" s="19">
        <v>2</v>
      </c>
      <c r="C71" s="19">
        <v>2</v>
      </c>
      <c r="D71" s="14">
        <v>1</v>
      </c>
      <c r="E71" s="14" t="s">
        <v>210</v>
      </c>
      <c r="F71" s="12">
        <v>42840</v>
      </c>
      <c r="G71">
        <v>3</v>
      </c>
      <c r="H71" s="14">
        <v>0</v>
      </c>
      <c r="I71" s="17">
        <f>IF(Table4[[#This Row],[Complete]]&gt;0,Table4[[#This Row],[Weight]],0)</f>
        <v>0</v>
      </c>
    </row>
    <row r="72" spans="1:9" s="14" customFormat="1" x14ac:dyDescent="0.3">
      <c r="A72" s="18">
        <v>2</v>
      </c>
      <c r="B72" s="19">
        <v>2</v>
      </c>
      <c r="C72" s="19">
        <v>2</v>
      </c>
      <c r="D72" s="14">
        <v>2</v>
      </c>
      <c r="E72" s="14" t="s">
        <v>211</v>
      </c>
      <c r="F72" s="12">
        <v>42870</v>
      </c>
      <c r="G72" s="14">
        <v>3.5</v>
      </c>
      <c r="H72" s="14">
        <v>0</v>
      </c>
      <c r="I72" s="17">
        <f>IF(Table4[[#This Row],[Complete]]&gt;0,Table4[[#This Row],[Weight]],0)</f>
        <v>0</v>
      </c>
    </row>
    <row r="73" spans="1:9" s="14" customFormat="1" x14ac:dyDescent="0.3">
      <c r="A73" s="18">
        <v>2</v>
      </c>
      <c r="B73" s="19">
        <v>2</v>
      </c>
      <c r="C73" s="19">
        <v>2</v>
      </c>
      <c r="D73" s="14">
        <v>3</v>
      </c>
      <c r="E73" s="14" t="s">
        <v>212</v>
      </c>
      <c r="F73" s="12">
        <v>43040</v>
      </c>
      <c r="G73" s="14">
        <v>3.5</v>
      </c>
      <c r="H73" s="14">
        <v>0</v>
      </c>
      <c r="I73" s="17">
        <f>IF(Table4[[#This Row],[Complete]]&gt;0,Table4[[#This Row],[Weight]],0)</f>
        <v>0</v>
      </c>
    </row>
    <row r="74" spans="1:9" s="14" customFormat="1" x14ac:dyDescent="0.3">
      <c r="A74" s="18">
        <v>2</v>
      </c>
      <c r="B74" s="19">
        <v>2</v>
      </c>
      <c r="C74" s="19">
        <v>3</v>
      </c>
      <c r="D74" s="14">
        <v>1</v>
      </c>
      <c r="E74" s="14" t="s">
        <v>213</v>
      </c>
      <c r="F74" s="12">
        <v>42917</v>
      </c>
      <c r="G74">
        <v>3</v>
      </c>
      <c r="H74" s="14">
        <v>0</v>
      </c>
      <c r="I74" s="17">
        <f>IF(Table4[[#This Row],[Complete]]&gt;0,Table4[[#This Row],[Weight]],0)</f>
        <v>0</v>
      </c>
    </row>
    <row r="75" spans="1:9" s="14" customFormat="1" x14ac:dyDescent="0.3">
      <c r="A75" s="18">
        <v>2</v>
      </c>
      <c r="B75" s="19">
        <v>2</v>
      </c>
      <c r="C75" s="19">
        <v>3</v>
      </c>
      <c r="D75" s="14">
        <v>2</v>
      </c>
      <c r="E75" s="14" t="s">
        <v>214</v>
      </c>
      <c r="F75" s="12">
        <v>42948</v>
      </c>
      <c r="G75" s="14">
        <v>3.5</v>
      </c>
      <c r="H75" s="14">
        <v>0</v>
      </c>
      <c r="I75" s="17">
        <f>IF(Table4[[#This Row],[Complete]]&gt;0,Table4[[#This Row],[Weight]],0)</f>
        <v>0</v>
      </c>
    </row>
    <row r="76" spans="1:9" s="14" customFormat="1" x14ac:dyDescent="0.3">
      <c r="A76" s="18">
        <v>2</v>
      </c>
      <c r="B76" s="19">
        <v>2</v>
      </c>
      <c r="C76" s="19">
        <v>3</v>
      </c>
      <c r="D76" s="14">
        <v>3</v>
      </c>
      <c r="E76" s="14" t="s">
        <v>215</v>
      </c>
      <c r="F76" s="12">
        <v>42979</v>
      </c>
      <c r="G76" s="14">
        <v>3.5</v>
      </c>
      <c r="H76" s="14">
        <v>0</v>
      </c>
      <c r="I76" s="17">
        <f>IF(Table4[[#This Row],[Complete]]&gt;0,Table4[[#This Row],[Weight]],0)</f>
        <v>0</v>
      </c>
    </row>
    <row r="77" spans="1:9" s="14" customFormat="1" x14ac:dyDescent="0.3">
      <c r="A77" s="18">
        <v>2</v>
      </c>
      <c r="B77" s="19">
        <v>2</v>
      </c>
      <c r="C77" s="19">
        <v>4</v>
      </c>
      <c r="D77" s="14">
        <v>1</v>
      </c>
      <c r="E77" s="14" t="s">
        <v>216</v>
      </c>
      <c r="F77" s="12">
        <v>42824</v>
      </c>
      <c r="G77">
        <v>3</v>
      </c>
      <c r="H77" s="14">
        <v>0</v>
      </c>
      <c r="I77" s="17">
        <f>IF(Table4[[#This Row],[Complete]]&gt;0,Table4[[#This Row],[Weight]],0)</f>
        <v>0</v>
      </c>
    </row>
    <row r="78" spans="1:9" s="14" customFormat="1" x14ac:dyDescent="0.3">
      <c r="A78" s="18">
        <v>2</v>
      </c>
      <c r="B78" s="19">
        <v>2</v>
      </c>
      <c r="C78" s="19">
        <v>4</v>
      </c>
      <c r="D78" s="14">
        <v>2</v>
      </c>
      <c r="E78" s="14" t="s">
        <v>217</v>
      </c>
      <c r="F78" s="12">
        <v>42826</v>
      </c>
      <c r="G78" s="14">
        <v>3.5</v>
      </c>
      <c r="H78" s="14">
        <v>0</v>
      </c>
      <c r="I78" s="17">
        <f>IF(Table4[[#This Row],[Complete]]&gt;0,Table4[[#This Row],[Weight]],0)</f>
        <v>0</v>
      </c>
    </row>
    <row r="79" spans="1:9" s="14" customFormat="1" x14ac:dyDescent="0.3">
      <c r="A79" s="18">
        <v>2</v>
      </c>
      <c r="B79" s="19">
        <v>2</v>
      </c>
      <c r="C79" s="19">
        <v>4</v>
      </c>
      <c r="D79" s="14">
        <v>3</v>
      </c>
      <c r="E79" s="23" t="s">
        <v>157</v>
      </c>
      <c r="F79" s="12">
        <v>42855</v>
      </c>
      <c r="G79" s="14">
        <v>3.5</v>
      </c>
      <c r="H79" s="14">
        <v>0</v>
      </c>
      <c r="I79" s="14">
        <f>IF(Table4[[#This Row],[Complete]]&gt;0,Table4[[#This Row],[Weight]],0)</f>
        <v>0</v>
      </c>
    </row>
    <row r="80" spans="1:9" s="14" customFormat="1" x14ac:dyDescent="0.3">
      <c r="A80" s="15">
        <v>2</v>
      </c>
      <c r="B80" s="16">
        <v>2</v>
      </c>
      <c r="C80" s="16">
        <v>5</v>
      </c>
      <c r="D80" s="14">
        <v>1</v>
      </c>
      <c r="E80" s="14" t="s">
        <v>218</v>
      </c>
      <c r="F80" s="12">
        <v>42887</v>
      </c>
      <c r="G80">
        <v>3</v>
      </c>
      <c r="H80" s="14">
        <v>0</v>
      </c>
      <c r="I80" s="17">
        <f>IF(Table4[[#This Row],[Complete]]&gt;0,Table4[[#This Row],[Weight]],0)</f>
        <v>0</v>
      </c>
    </row>
    <row r="81" spans="1:9" x14ac:dyDescent="0.3">
      <c r="A81" s="2">
        <v>2</v>
      </c>
      <c r="B81" s="4">
        <v>2</v>
      </c>
      <c r="C81" s="4">
        <v>5</v>
      </c>
      <c r="D81">
        <v>2</v>
      </c>
      <c r="E81" t="s">
        <v>219</v>
      </c>
      <c r="F81" s="12">
        <v>42948</v>
      </c>
      <c r="G81" s="14">
        <v>3.5</v>
      </c>
      <c r="H81" s="14">
        <v>0</v>
      </c>
      <c r="I81">
        <f>IF(Table4[[#This Row],[Complete]]&gt;0,Table4[[#This Row],[Weight]],0)</f>
        <v>0</v>
      </c>
    </row>
    <row r="82" spans="1:9" s="14" customFormat="1" x14ac:dyDescent="0.3">
      <c r="A82" s="15">
        <v>2</v>
      </c>
      <c r="B82" s="16">
        <v>2</v>
      </c>
      <c r="C82" s="16">
        <v>5</v>
      </c>
      <c r="D82" s="14">
        <v>3</v>
      </c>
      <c r="E82" s="14" t="s">
        <v>220</v>
      </c>
      <c r="F82" s="12">
        <v>43070</v>
      </c>
      <c r="G82" s="14">
        <v>3.5</v>
      </c>
      <c r="H82" s="14">
        <v>0</v>
      </c>
      <c r="I82" s="14">
        <f>IF(Table4[[#This Row],[Complete]]&gt;0,Table4[[#This Row],[Weight]],0)</f>
        <v>0</v>
      </c>
    </row>
    <row r="83" spans="1:9" s="14" customFormat="1" x14ac:dyDescent="0.3">
      <c r="A83" s="15">
        <v>2</v>
      </c>
      <c r="B83" s="16">
        <v>2</v>
      </c>
      <c r="C83" s="16">
        <v>6</v>
      </c>
      <c r="D83" s="14">
        <v>1</v>
      </c>
      <c r="F83" s="12"/>
      <c r="G83">
        <v>3</v>
      </c>
      <c r="H83" s="14">
        <v>0</v>
      </c>
      <c r="I83" s="14">
        <f>IF(Table4[[#This Row],[Complete]]&gt;0,Table4[[#This Row],[Weight]],0)</f>
        <v>0</v>
      </c>
    </row>
    <row r="84" spans="1:9" s="14" customFormat="1" x14ac:dyDescent="0.3">
      <c r="A84" s="18">
        <v>2</v>
      </c>
      <c r="B84" s="19">
        <v>2</v>
      </c>
      <c r="C84" s="19">
        <v>6</v>
      </c>
      <c r="D84" s="14">
        <v>2</v>
      </c>
      <c r="F84" s="12"/>
      <c r="G84" s="14">
        <v>3.5</v>
      </c>
      <c r="H84" s="14">
        <v>0</v>
      </c>
      <c r="I84" s="14">
        <f>IF(Table4[[#This Row],[Complete]]&gt;0,Table4[[#This Row],[Weight]],0)</f>
        <v>0</v>
      </c>
    </row>
    <row r="85" spans="1:9" s="14" customFormat="1" x14ac:dyDescent="0.3">
      <c r="A85" s="15">
        <v>2</v>
      </c>
      <c r="B85" s="16">
        <v>2</v>
      </c>
      <c r="C85" s="16">
        <v>6</v>
      </c>
      <c r="D85" s="14">
        <v>3</v>
      </c>
      <c r="F85" s="12"/>
      <c r="G85" s="14">
        <v>3.5</v>
      </c>
      <c r="H85" s="14">
        <v>0</v>
      </c>
      <c r="I85" s="17">
        <f>IF(Table4[[#This Row],[Complete]]&gt;0,Table4[[#This Row],[Weight]],0)</f>
        <v>0</v>
      </c>
    </row>
    <row r="86" spans="1:9" s="14" customFormat="1" x14ac:dyDescent="0.3">
      <c r="A86" s="15">
        <v>2</v>
      </c>
      <c r="B86" s="16">
        <v>3</v>
      </c>
      <c r="C86" s="16">
        <v>1</v>
      </c>
      <c r="D86" s="14">
        <v>1</v>
      </c>
      <c r="E86" s="14" t="s">
        <v>222</v>
      </c>
      <c r="F86" s="12">
        <v>42856</v>
      </c>
      <c r="G86">
        <v>3</v>
      </c>
      <c r="H86" s="14">
        <v>0</v>
      </c>
      <c r="I86" s="17">
        <f>IF(Table4[[#This Row],[Complete]]&gt;0,Table4[[#This Row],[Weight]],0)</f>
        <v>0</v>
      </c>
    </row>
    <row r="87" spans="1:9" s="14" customFormat="1" x14ac:dyDescent="0.3">
      <c r="A87" s="28">
        <v>2</v>
      </c>
      <c r="B87" s="29">
        <v>3</v>
      </c>
      <c r="C87" s="29">
        <v>1</v>
      </c>
      <c r="D87" s="14">
        <v>2</v>
      </c>
      <c r="E87" s="14" t="s">
        <v>221</v>
      </c>
      <c r="F87" s="12">
        <v>42917</v>
      </c>
      <c r="G87" s="14">
        <v>3.5</v>
      </c>
      <c r="H87" s="14">
        <v>0</v>
      </c>
      <c r="I87" s="17">
        <f>IF(Table4[[#This Row],[Complete]]&gt;0,Table4[[#This Row],[Weight]],0)</f>
        <v>0</v>
      </c>
    </row>
    <row r="88" spans="1:9" s="14" customFormat="1" x14ac:dyDescent="0.3">
      <c r="A88" s="15">
        <v>2</v>
      </c>
      <c r="B88" s="16">
        <v>3</v>
      </c>
      <c r="C88" s="16">
        <v>1</v>
      </c>
      <c r="D88" s="14">
        <v>3</v>
      </c>
      <c r="E88" s="14" t="s">
        <v>223</v>
      </c>
      <c r="F88" s="12">
        <v>42979</v>
      </c>
      <c r="G88" s="14">
        <v>3.5</v>
      </c>
      <c r="H88" s="14">
        <v>0</v>
      </c>
      <c r="I88" s="17">
        <f>IF(Table4[[#This Row],[Complete]]&gt;0,Table4[[#This Row],[Weight]],0)</f>
        <v>0</v>
      </c>
    </row>
    <row r="89" spans="1:9" s="14" customFormat="1" x14ac:dyDescent="0.3">
      <c r="A89" s="18">
        <v>2</v>
      </c>
      <c r="B89" s="19">
        <v>3</v>
      </c>
      <c r="C89" s="19">
        <v>2</v>
      </c>
      <c r="D89" s="14">
        <v>1</v>
      </c>
      <c r="F89" s="22"/>
      <c r="G89">
        <v>3</v>
      </c>
      <c r="H89" s="14">
        <v>0</v>
      </c>
      <c r="I89" s="14">
        <f>IF(Table4[[#This Row],[Complete]]&gt;0,Table4[[#This Row],[Weight]],0)</f>
        <v>0</v>
      </c>
    </row>
    <row r="90" spans="1:9" s="14" customFormat="1" x14ac:dyDescent="0.3">
      <c r="A90" s="15">
        <v>2</v>
      </c>
      <c r="B90" s="16">
        <v>3</v>
      </c>
      <c r="C90" s="16">
        <v>2</v>
      </c>
      <c r="D90" s="14">
        <v>2</v>
      </c>
      <c r="F90" s="22"/>
      <c r="G90" s="14">
        <v>3.5</v>
      </c>
      <c r="H90" s="14">
        <v>0</v>
      </c>
      <c r="I90" s="17">
        <f>IF(Table4[[#This Row],[Complete]]&gt;0,Table4[[#This Row],[Weight]],0)</f>
        <v>0</v>
      </c>
    </row>
    <row r="91" spans="1:9" s="14" customFormat="1" x14ac:dyDescent="0.3">
      <c r="A91" s="15">
        <v>2</v>
      </c>
      <c r="B91" s="16">
        <v>3</v>
      </c>
      <c r="C91" s="16">
        <v>2</v>
      </c>
      <c r="D91" s="14">
        <v>3</v>
      </c>
      <c r="F91" s="22"/>
      <c r="G91" s="14">
        <v>3.5</v>
      </c>
      <c r="H91" s="14">
        <v>0</v>
      </c>
      <c r="I91" s="17">
        <f>IF(Table4[[#This Row],[Complete]]&gt;0,Table4[[#This Row],[Weight]],0)</f>
        <v>0</v>
      </c>
    </row>
    <row r="92" spans="1:9" s="14" customFormat="1" x14ac:dyDescent="0.3">
      <c r="A92" s="18">
        <v>2</v>
      </c>
      <c r="B92" s="19">
        <v>4</v>
      </c>
      <c r="C92" s="19">
        <v>1</v>
      </c>
      <c r="D92" s="14">
        <v>1</v>
      </c>
      <c r="E92" s="14" t="s">
        <v>224</v>
      </c>
      <c r="F92" s="22">
        <v>42840</v>
      </c>
      <c r="G92">
        <v>3</v>
      </c>
      <c r="H92" s="14">
        <v>0</v>
      </c>
      <c r="I92" s="14">
        <f>IF(Table4[[#This Row],[Complete]]&gt;0,Table4[[#This Row],[Weight]],0)</f>
        <v>0</v>
      </c>
    </row>
    <row r="93" spans="1:9" s="14" customFormat="1" x14ac:dyDescent="0.3">
      <c r="A93" s="15">
        <v>2</v>
      </c>
      <c r="B93" s="16">
        <v>4</v>
      </c>
      <c r="C93" s="16">
        <v>1</v>
      </c>
      <c r="D93" s="14">
        <v>2</v>
      </c>
      <c r="E93" s="14" t="s">
        <v>225</v>
      </c>
      <c r="F93" s="22">
        <v>42887</v>
      </c>
      <c r="G93" s="14">
        <v>3.5</v>
      </c>
      <c r="H93" s="14">
        <v>0</v>
      </c>
      <c r="I93" s="17">
        <f>IF(Table4[[#This Row],[Complete]]&gt;0,Table4[[#This Row],[Weight]],0)</f>
        <v>0</v>
      </c>
    </row>
    <row r="94" spans="1:9" s="14" customFormat="1" x14ac:dyDescent="0.3">
      <c r="A94" s="15">
        <v>2</v>
      </c>
      <c r="B94" s="16">
        <v>4</v>
      </c>
      <c r="C94" s="16">
        <v>1</v>
      </c>
      <c r="D94" s="14">
        <v>3</v>
      </c>
      <c r="E94" s="14" t="s">
        <v>226</v>
      </c>
      <c r="F94" s="22">
        <v>42948</v>
      </c>
      <c r="G94" s="14">
        <v>3.5</v>
      </c>
      <c r="H94" s="14">
        <v>0</v>
      </c>
      <c r="I94" s="17">
        <f>IF(Table4[[#This Row],[Complete]]&gt;0,Table4[[#This Row],[Weight]],0)</f>
        <v>0</v>
      </c>
    </row>
    <row r="95" spans="1:9" s="14" customFormat="1" x14ac:dyDescent="0.3">
      <c r="A95" s="15">
        <v>2</v>
      </c>
      <c r="B95" s="16">
        <v>4</v>
      </c>
      <c r="C95" s="16">
        <v>2</v>
      </c>
      <c r="D95" s="14">
        <v>1</v>
      </c>
      <c r="E95" s="14" t="s">
        <v>227</v>
      </c>
      <c r="F95" s="22">
        <v>42887</v>
      </c>
      <c r="G95">
        <v>3</v>
      </c>
      <c r="H95" s="14">
        <v>0</v>
      </c>
      <c r="I95" s="17">
        <f>IF(Table4[[#This Row],[Complete]]&gt;0,Table4[[#This Row],[Weight]],0)</f>
        <v>0</v>
      </c>
    </row>
    <row r="96" spans="1:9" s="14" customFormat="1" x14ac:dyDescent="0.3">
      <c r="A96" s="18">
        <v>2</v>
      </c>
      <c r="B96" s="19">
        <v>4</v>
      </c>
      <c r="C96" s="19">
        <v>2</v>
      </c>
      <c r="D96" s="14">
        <v>2</v>
      </c>
      <c r="E96" s="14" t="s">
        <v>228</v>
      </c>
      <c r="F96" s="12">
        <v>42917</v>
      </c>
      <c r="G96" s="14">
        <v>3.5</v>
      </c>
      <c r="H96" s="14">
        <v>0</v>
      </c>
      <c r="I96" s="14">
        <f>IF(Table4[[#This Row],[Complete]]&gt;0,Table4[[#This Row],[Weight]],0)</f>
        <v>0</v>
      </c>
    </row>
    <row r="97" spans="1:9" s="14" customFormat="1" x14ac:dyDescent="0.3">
      <c r="A97" s="15">
        <v>2</v>
      </c>
      <c r="B97" s="16">
        <v>4</v>
      </c>
      <c r="C97" s="16">
        <v>2</v>
      </c>
      <c r="D97" s="14">
        <v>3</v>
      </c>
      <c r="E97" s="14" t="s">
        <v>229</v>
      </c>
      <c r="F97" s="12">
        <v>42948</v>
      </c>
      <c r="G97" s="14">
        <v>3.5</v>
      </c>
      <c r="H97" s="14">
        <v>0</v>
      </c>
      <c r="I97" s="17">
        <f>IF(Table4[[#This Row],[Complete]]&gt;0,Table4[[#This Row],[Weight]],0)</f>
        <v>0</v>
      </c>
    </row>
    <row r="98" spans="1:9" s="14" customFormat="1" x14ac:dyDescent="0.3">
      <c r="A98" s="15">
        <v>2</v>
      </c>
      <c r="B98" s="16">
        <v>5</v>
      </c>
      <c r="C98" s="16">
        <v>1</v>
      </c>
      <c r="D98" s="14">
        <v>1</v>
      </c>
      <c r="E98" s="14" t="s">
        <v>230</v>
      </c>
      <c r="F98" s="12">
        <v>42824</v>
      </c>
      <c r="G98">
        <v>3</v>
      </c>
      <c r="H98" s="14">
        <v>0</v>
      </c>
      <c r="I98" s="17">
        <f>IF(Table4[[#This Row],[Complete]]&gt;0,Table4[[#This Row],[Weight]],0)</f>
        <v>0</v>
      </c>
    </row>
    <row r="99" spans="1:9" s="14" customFormat="1" x14ac:dyDescent="0.3">
      <c r="A99" s="15">
        <v>2</v>
      </c>
      <c r="B99" s="16">
        <v>5</v>
      </c>
      <c r="C99" s="16">
        <v>1</v>
      </c>
      <c r="D99" s="14">
        <v>2</v>
      </c>
      <c r="E99" s="23" t="s">
        <v>231</v>
      </c>
      <c r="F99" s="12">
        <v>42856</v>
      </c>
      <c r="G99" s="14">
        <v>3.5</v>
      </c>
      <c r="H99" s="14">
        <v>0</v>
      </c>
      <c r="I99" s="17">
        <f>IF(Table4[[#This Row],[Complete]]&gt;0,Table4[[#This Row],[Weight]],0)</f>
        <v>0</v>
      </c>
    </row>
    <row r="100" spans="1:9" s="14" customFormat="1" x14ac:dyDescent="0.3">
      <c r="A100" s="15">
        <v>2</v>
      </c>
      <c r="B100" s="16">
        <v>5</v>
      </c>
      <c r="C100" s="16">
        <v>1</v>
      </c>
      <c r="D100" s="14">
        <v>3</v>
      </c>
      <c r="E100" s="14" t="s">
        <v>232</v>
      </c>
      <c r="F100" s="12">
        <v>42887</v>
      </c>
      <c r="G100" s="14">
        <v>3.5</v>
      </c>
      <c r="H100" s="14">
        <v>0</v>
      </c>
      <c r="I100" s="17">
        <f>IF(Table4[[#This Row],[Complete]]&gt;0,Table4[[#This Row],[Weight]],0)</f>
        <v>0</v>
      </c>
    </row>
    <row r="101" spans="1:9" s="14" customFormat="1" x14ac:dyDescent="0.3">
      <c r="A101" s="15">
        <v>2</v>
      </c>
      <c r="B101" s="16">
        <v>6</v>
      </c>
      <c r="C101" s="16">
        <v>1</v>
      </c>
      <c r="D101" s="14">
        <v>1</v>
      </c>
      <c r="E101" s="14" t="s">
        <v>233</v>
      </c>
      <c r="F101" s="12">
        <v>42824</v>
      </c>
      <c r="G101">
        <v>3</v>
      </c>
      <c r="H101" s="14">
        <v>0</v>
      </c>
      <c r="I101" s="17">
        <f>IF(Table4[[#This Row],[Complete]]&gt;0,Table4[[#This Row],[Weight]],0)</f>
        <v>0</v>
      </c>
    </row>
    <row r="102" spans="1:9" s="14" customFormat="1" x14ac:dyDescent="0.3">
      <c r="A102" s="15">
        <v>2</v>
      </c>
      <c r="B102" s="16">
        <v>6</v>
      </c>
      <c r="C102" s="16">
        <v>1</v>
      </c>
      <c r="D102" s="14">
        <v>2</v>
      </c>
      <c r="E102" s="14" t="s">
        <v>234</v>
      </c>
      <c r="F102" s="12">
        <v>42840</v>
      </c>
      <c r="G102" s="14">
        <v>3.5</v>
      </c>
      <c r="H102" s="14">
        <v>0</v>
      </c>
      <c r="I102" s="17">
        <f>IF(Table4[[#This Row],[Complete]]&gt;0,Table4[[#This Row],[Weight]],0)</f>
        <v>0</v>
      </c>
    </row>
    <row r="103" spans="1:9" s="14" customFormat="1" x14ac:dyDescent="0.3">
      <c r="A103" s="18">
        <v>2</v>
      </c>
      <c r="B103" s="19">
        <v>6</v>
      </c>
      <c r="C103" s="19">
        <v>1</v>
      </c>
      <c r="D103" s="14">
        <v>3</v>
      </c>
      <c r="E103" s="14" t="s">
        <v>235</v>
      </c>
      <c r="F103" s="12">
        <v>42885</v>
      </c>
      <c r="G103" s="14">
        <v>3.5</v>
      </c>
      <c r="H103" s="14">
        <v>0</v>
      </c>
      <c r="I103" s="17">
        <f>IF(Table4[[#This Row],[Complete]]&gt;0,Table4[[#This Row],[Weight]],0)</f>
        <v>0</v>
      </c>
    </row>
    <row r="104" spans="1:9" s="14" customFormat="1" x14ac:dyDescent="0.3">
      <c r="A104" s="18">
        <v>3</v>
      </c>
      <c r="B104" s="19">
        <v>1</v>
      </c>
      <c r="C104" s="19">
        <v>1</v>
      </c>
      <c r="D104" s="14">
        <v>1</v>
      </c>
      <c r="E104" s="14" t="s">
        <v>236</v>
      </c>
      <c r="F104" s="12">
        <v>42826</v>
      </c>
      <c r="G104">
        <v>3</v>
      </c>
      <c r="H104" s="14">
        <v>0</v>
      </c>
      <c r="I104" s="17">
        <f>IF(Table4[[#This Row],[Complete]]&gt;0,Table4[[#This Row],[Weight]],0)</f>
        <v>0</v>
      </c>
    </row>
    <row r="105" spans="1:9" s="14" customFormat="1" x14ac:dyDescent="0.3">
      <c r="A105" s="18">
        <v>3</v>
      </c>
      <c r="B105" s="19">
        <v>1</v>
      </c>
      <c r="C105" s="19">
        <v>1</v>
      </c>
      <c r="D105" s="14">
        <v>2</v>
      </c>
      <c r="E105" s="14" t="s">
        <v>237</v>
      </c>
      <c r="F105" s="12">
        <v>42856</v>
      </c>
      <c r="G105" s="14">
        <v>3.5</v>
      </c>
      <c r="H105" s="14">
        <v>0</v>
      </c>
      <c r="I105" s="14">
        <f>IF(Table4[[#This Row],[Complete]]&gt;0,Table4[[#This Row],[Weight]],0)</f>
        <v>0</v>
      </c>
    </row>
    <row r="106" spans="1:9" s="14" customFormat="1" x14ac:dyDescent="0.3">
      <c r="A106" s="15">
        <v>3</v>
      </c>
      <c r="B106" s="16">
        <v>1</v>
      </c>
      <c r="C106" s="16">
        <v>1</v>
      </c>
      <c r="D106" s="14">
        <v>3</v>
      </c>
      <c r="E106" s="14" t="s">
        <v>238</v>
      </c>
      <c r="F106" s="12">
        <v>42948</v>
      </c>
      <c r="G106" s="14">
        <v>3.5</v>
      </c>
      <c r="H106" s="14">
        <v>0</v>
      </c>
      <c r="I106" s="17">
        <f>IF(Table4[[#This Row],[Complete]]&gt;0,Table4[[#This Row],[Weight]],0)</f>
        <v>0</v>
      </c>
    </row>
    <row r="107" spans="1:9" s="14" customFormat="1" x14ac:dyDescent="0.3">
      <c r="A107" s="15">
        <v>3</v>
      </c>
      <c r="B107" s="16">
        <v>1</v>
      </c>
      <c r="C107" s="16">
        <v>2</v>
      </c>
      <c r="D107" s="14">
        <v>1</v>
      </c>
      <c r="F107" s="22"/>
      <c r="G107">
        <v>3</v>
      </c>
      <c r="H107" s="14">
        <v>0</v>
      </c>
      <c r="I107" s="17">
        <f>IF(Table4[[#This Row],[Complete]]&gt;0,Table4[[#This Row],[Weight]],0)</f>
        <v>0</v>
      </c>
    </row>
    <row r="108" spans="1:9" s="14" customFormat="1" x14ac:dyDescent="0.3">
      <c r="A108" s="18">
        <v>3</v>
      </c>
      <c r="B108" s="19">
        <v>1</v>
      </c>
      <c r="C108" s="19">
        <v>2</v>
      </c>
      <c r="D108" s="14">
        <v>2</v>
      </c>
      <c r="E108" s="23"/>
      <c r="F108" s="22"/>
      <c r="G108" s="14">
        <v>3.5</v>
      </c>
      <c r="H108" s="14">
        <v>0</v>
      </c>
      <c r="I108" s="14">
        <f>IF(Table4[[#This Row],[Complete]]&gt;0,Table4[[#This Row],[Weight]],0)</f>
        <v>0</v>
      </c>
    </row>
    <row r="109" spans="1:9" s="14" customFormat="1" x14ac:dyDescent="0.3">
      <c r="A109" s="15">
        <v>3</v>
      </c>
      <c r="B109" s="16">
        <v>1</v>
      </c>
      <c r="C109" s="16">
        <v>2</v>
      </c>
      <c r="D109" s="14">
        <v>3</v>
      </c>
      <c r="E109" s="23"/>
      <c r="F109" s="22"/>
      <c r="G109" s="14">
        <v>3.5</v>
      </c>
      <c r="H109" s="14">
        <v>0</v>
      </c>
      <c r="I109" s="17">
        <f>IF(Table4[[#This Row],[Complete]]&gt;0,Table4[[#This Row],[Weight]],0)</f>
        <v>0</v>
      </c>
    </row>
    <row r="110" spans="1:9" s="14" customFormat="1" x14ac:dyDescent="0.3">
      <c r="A110" s="15">
        <v>3</v>
      </c>
      <c r="B110" s="16">
        <v>1</v>
      </c>
      <c r="C110" s="16">
        <v>3</v>
      </c>
      <c r="D110" s="14">
        <v>1</v>
      </c>
      <c r="E110" s="23"/>
      <c r="F110" s="22"/>
      <c r="G110">
        <v>3</v>
      </c>
      <c r="H110" s="14">
        <v>0</v>
      </c>
      <c r="I110" s="17">
        <f>IF(Table4[[#This Row],[Complete]]&gt;0,Table4[[#This Row],[Weight]],0)</f>
        <v>0</v>
      </c>
    </row>
    <row r="111" spans="1:9" s="14" customFormat="1" x14ac:dyDescent="0.3">
      <c r="A111" s="18">
        <v>3</v>
      </c>
      <c r="B111" s="19">
        <v>1</v>
      </c>
      <c r="C111" s="19">
        <v>3</v>
      </c>
      <c r="D111" s="14">
        <v>2</v>
      </c>
      <c r="F111" s="12"/>
      <c r="G111" s="14">
        <v>3.5</v>
      </c>
      <c r="H111" s="14">
        <v>0</v>
      </c>
      <c r="I111" s="14">
        <f>IF(Table4[[#This Row],[Complete]]&gt;0,Table4[[#This Row],[Weight]],0)</f>
        <v>0</v>
      </c>
    </row>
    <row r="112" spans="1:9" s="14" customFormat="1" x14ac:dyDescent="0.3">
      <c r="A112" s="15">
        <v>3</v>
      </c>
      <c r="B112" s="16">
        <v>1</v>
      </c>
      <c r="C112" s="16">
        <v>3</v>
      </c>
      <c r="D112">
        <v>3</v>
      </c>
      <c r="E112"/>
      <c r="F112" s="5"/>
      <c r="G112" s="14">
        <v>3.5</v>
      </c>
      <c r="H112" s="14">
        <v>0</v>
      </c>
      <c r="I112" s="17">
        <f>IF(Table4[[#This Row],[Complete]]&gt;0,Table4[[#This Row],[Weight]],0)</f>
        <v>0</v>
      </c>
    </row>
    <row r="113" spans="1:9" s="14" customFormat="1" x14ac:dyDescent="0.3">
      <c r="A113" s="15">
        <v>3</v>
      </c>
      <c r="B113" s="16">
        <v>1</v>
      </c>
      <c r="C113" s="16">
        <v>4</v>
      </c>
      <c r="D113" s="14">
        <v>1</v>
      </c>
      <c r="F113" s="12"/>
      <c r="G113">
        <v>3</v>
      </c>
      <c r="H113" s="14">
        <v>0</v>
      </c>
      <c r="I113" s="17">
        <f>IF(Table4[[#This Row],[Complete]]&gt;0,Table4[[#This Row],[Weight]],0)</f>
        <v>0</v>
      </c>
    </row>
    <row r="114" spans="1:9" s="14" customFormat="1" x14ac:dyDescent="0.3">
      <c r="A114" s="18">
        <v>3</v>
      </c>
      <c r="B114" s="19">
        <v>1</v>
      </c>
      <c r="C114" s="19">
        <v>4</v>
      </c>
      <c r="D114">
        <v>2</v>
      </c>
      <c r="E114"/>
      <c r="F114" s="5"/>
      <c r="G114" s="14">
        <v>3.5</v>
      </c>
      <c r="H114" s="14">
        <v>0</v>
      </c>
      <c r="I114" s="14">
        <f>IF(Table4[[#This Row],[Complete]]&gt;0,Table4[[#This Row],[Weight]],0)</f>
        <v>0</v>
      </c>
    </row>
    <row r="115" spans="1:9" s="14" customFormat="1" x14ac:dyDescent="0.3">
      <c r="A115" s="18">
        <v>3</v>
      </c>
      <c r="B115" s="19">
        <v>1</v>
      </c>
      <c r="C115" s="19">
        <v>4</v>
      </c>
      <c r="D115" s="14">
        <v>3</v>
      </c>
      <c r="F115" s="12"/>
      <c r="G115" s="14">
        <v>3.5</v>
      </c>
      <c r="H115" s="14">
        <v>0</v>
      </c>
      <c r="I115" s="17">
        <f>IF(Table4[[#This Row],[Complete]]&gt;0,Table4[[#This Row],[Weight]],0)</f>
        <v>0</v>
      </c>
    </row>
    <row r="116" spans="1:9" x14ac:dyDescent="0.3">
      <c r="A116" s="2">
        <v>3</v>
      </c>
      <c r="B116" s="4">
        <v>2</v>
      </c>
      <c r="C116" s="4">
        <v>1</v>
      </c>
      <c r="D116">
        <v>1</v>
      </c>
      <c r="F116" s="5"/>
      <c r="G116">
        <v>3</v>
      </c>
      <c r="H116" s="14">
        <v>0</v>
      </c>
      <c r="I116">
        <f>IF(Table4[[#This Row],[Complete]]&gt;0,Table4[[#This Row],[Weight]],0)</f>
        <v>0</v>
      </c>
    </row>
    <row r="117" spans="1:9" s="14" customFormat="1" x14ac:dyDescent="0.3">
      <c r="A117" s="15">
        <v>3</v>
      </c>
      <c r="B117" s="16">
        <v>2</v>
      </c>
      <c r="C117" s="16">
        <v>1</v>
      </c>
      <c r="D117" s="14">
        <v>2</v>
      </c>
      <c r="F117" s="12"/>
      <c r="G117" s="14">
        <v>3.5</v>
      </c>
      <c r="H117" s="14">
        <v>0</v>
      </c>
      <c r="I117" s="17">
        <f>IF(Table4[[#This Row],[Complete]]&gt;0,Table4[[#This Row],[Weight]],0)</f>
        <v>0</v>
      </c>
    </row>
    <row r="118" spans="1:9" s="14" customFormat="1" x14ac:dyDescent="0.3">
      <c r="A118" s="15">
        <v>3</v>
      </c>
      <c r="B118" s="16">
        <v>2</v>
      </c>
      <c r="C118" s="16">
        <v>1</v>
      </c>
      <c r="D118" s="14">
        <v>3</v>
      </c>
      <c r="F118" s="12"/>
      <c r="G118" s="14">
        <v>3.5</v>
      </c>
      <c r="H118" s="14">
        <v>0</v>
      </c>
      <c r="I118" s="17">
        <f>IF(Table4[[#This Row],[Complete]]&gt;0,Table4[[#This Row],[Weight]],0)</f>
        <v>0</v>
      </c>
    </row>
    <row r="119" spans="1:9" s="14" customFormat="1" x14ac:dyDescent="0.3">
      <c r="A119" s="18">
        <v>3</v>
      </c>
      <c r="B119" s="19">
        <v>2</v>
      </c>
      <c r="C119" s="19">
        <v>2</v>
      </c>
      <c r="D119" s="14">
        <v>1</v>
      </c>
      <c r="F119" s="22"/>
      <c r="G119">
        <v>3</v>
      </c>
      <c r="H119" s="14">
        <v>0</v>
      </c>
      <c r="I119" s="14">
        <f>IF(Table4[[#This Row],[Complete]]&gt;0,Table4[[#This Row],[Weight]],0)</f>
        <v>0</v>
      </c>
    </row>
    <row r="120" spans="1:9" s="14" customFormat="1" x14ac:dyDescent="0.3">
      <c r="A120" s="15">
        <v>3</v>
      </c>
      <c r="B120" s="16">
        <v>2</v>
      </c>
      <c r="C120" s="16">
        <v>2</v>
      </c>
      <c r="D120" s="14">
        <v>2</v>
      </c>
      <c r="F120" s="22"/>
      <c r="G120" s="14">
        <v>3.5</v>
      </c>
      <c r="H120" s="14">
        <v>0</v>
      </c>
      <c r="I120" s="17">
        <f>IF(Table4[[#This Row],[Complete]]&gt;0,Table4[[#This Row],[Weight]],0)</f>
        <v>0</v>
      </c>
    </row>
    <row r="121" spans="1:9" s="14" customFormat="1" x14ac:dyDescent="0.3">
      <c r="A121" s="15">
        <v>3</v>
      </c>
      <c r="B121" s="16">
        <v>2</v>
      </c>
      <c r="C121" s="16">
        <v>2</v>
      </c>
      <c r="D121" s="14">
        <v>3</v>
      </c>
      <c r="F121" s="12"/>
      <c r="G121" s="14">
        <v>3.5</v>
      </c>
      <c r="H121" s="14">
        <v>0</v>
      </c>
      <c r="I121" s="17">
        <f>IF(Table4[[#This Row],[Complete]]&gt;0,Table4[[#This Row],[Weight]],0)</f>
        <v>0</v>
      </c>
    </row>
    <row r="122" spans="1:9" s="14" customFormat="1" x14ac:dyDescent="0.3">
      <c r="A122" s="30">
        <v>3</v>
      </c>
      <c r="B122" s="31">
        <v>2</v>
      </c>
      <c r="C122" s="31">
        <v>3</v>
      </c>
      <c r="D122" s="14">
        <v>1</v>
      </c>
      <c r="F122" s="12"/>
      <c r="G122">
        <v>3</v>
      </c>
      <c r="H122" s="14">
        <v>0</v>
      </c>
      <c r="I122" s="17">
        <f>IF(Table4[[#This Row],[Complete]]&gt;0,Table4[[#This Row],[Weight]],0)</f>
        <v>0</v>
      </c>
    </row>
    <row r="123" spans="1:9" s="14" customFormat="1" x14ac:dyDescent="0.3">
      <c r="A123" s="30">
        <v>3</v>
      </c>
      <c r="B123" s="31">
        <v>2</v>
      </c>
      <c r="C123" s="31">
        <v>3</v>
      </c>
      <c r="D123" s="14">
        <v>2</v>
      </c>
      <c r="F123" s="32"/>
      <c r="G123" s="14">
        <v>3.5</v>
      </c>
      <c r="H123" s="14">
        <v>0</v>
      </c>
      <c r="I123" s="17">
        <f>IF(Table4[[#This Row],[Complete]]&gt;0,Table4[[#This Row],[Weight]],0)</f>
        <v>0</v>
      </c>
    </row>
    <row r="124" spans="1:9" s="14" customFormat="1" x14ac:dyDescent="0.3">
      <c r="A124" s="18">
        <v>3</v>
      </c>
      <c r="B124" s="19">
        <v>2</v>
      </c>
      <c r="C124" s="19">
        <v>3</v>
      </c>
      <c r="D124" s="14">
        <v>3</v>
      </c>
      <c r="F124" s="22"/>
      <c r="G124" s="14">
        <v>3.5</v>
      </c>
      <c r="H124" s="14">
        <v>0</v>
      </c>
      <c r="I124" s="14">
        <f>IF(Table4[[#This Row],[Complete]]&gt;0,Table4[[#This Row],[Weight]],0)</f>
        <v>0</v>
      </c>
    </row>
    <row r="125" spans="1:9" s="14" customFormat="1" x14ac:dyDescent="0.3">
      <c r="A125" s="15">
        <v>3</v>
      </c>
      <c r="B125" s="16">
        <v>3</v>
      </c>
      <c r="C125" s="16">
        <v>1</v>
      </c>
      <c r="D125" s="14">
        <v>1</v>
      </c>
      <c r="E125" s="14" t="s">
        <v>153</v>
      </c>
      <c r="F125" s="22"/>
      <c r="G125">
        <v>3</v>
      </c>
      <c r="H125" s="14">
        <v>0</v>
      </c>
      <c r="I125" s="17">
        <f>IF(Table4[[#This Row],[Complete]]&gt;0,Table4[[#This Row],[Weight]],0)</f>
        <v>0</v>
      </c>
    </row>
    <row r="126" spans="1:9" s="14" customFormat="1" x14ac:dyDescent="0.3">
      <c r="A126" s="15">
        <v>3</v>
      </c>
      <c r="B126" s="16">
        <v>3</v>
      </c>
      <c r="C126" s="16">
        <v>1</v>
      </c>
      <c r="D126" s="14">
        <v>2</v>
      </c>
      <c r="E126" s="14" t="s">
        <v>154</v>
      </c>
      <c r="F126" s="12"/>
      <c r="G126" s="14">
        <v>3.5</v>
      </c>
      <c r="H126" s="14">
        <v>0</v>
      </c>
      <c r="I126" s="17">
        <f>IF(Table4[[#This Row],[Complete]]&gt;0,Table4[[#This Row],[Weight]],0)</f>
        <v>0</v>
      </c>
    </row>
    <row r="127" spans="1:9" s="14" customFormat="1" x14ac:dyDescent="0.3">
      <c r="A127" s="30">
        <v>3</v>
      </c>
      <c r="B127" s="31">
        <v>3</v>
      </c>
      <c r="C127" s="31">
        <v>1</v>
      </c>
      <c r="D127" s="14">
        <v>3</v>
      </c>
      <c r="E127" s="14" t="s">
        <v>155</v>
      </c>
      <c r="F127" s="12"/>
      <c r="G127" s="14">
        <v>3.5</v>
      </c>
      <c r="H127" s="14">
        <v>0</v>
      </c>
      <c r="I127" s="17">
        <f>IF(Table4[[#This Row],[Complete]]&gt;0,Table4[[#This Row],[Weight]],0)</f>
        <v>0</v>
      </c>
    </row>
    <row r="128" spans="1:9" s="14" customFormat="1" x14ac:dyDescent="0.3">
      <c r="A128" s="30">
        <v>3</v>
      </c>
      <c r="B128" s="31">
        <v>3</v>
      </c>
      <c r="C128" s="31">
        <v>2</v>
      </c>
      <c r="D128" s="14">
        <v>1</v>
      </c>
      <c r="F128" s="12"/>
      <c r="G128">
        <v>3</v>
      </c>
      <c r="H128" s="14">
        <v>0</v>
      </c>
      <c r="I128" s="17">
        <f>IF(Table4[[#This Row],[Complete]]&gt;0,Table4[[#This Row],[Weight]],0)</f>
        <v>0</v>
      </c>
    </row>
    <row r="129" spans="1:9" s="14" customFormat="1" x14ac:dyDescent="0.3">
      <c r="A129" s="18">
        <v>3</v>
      </c>
      <c r="B129" s="19">
        <v>3</v>
      </c>
      <c r="C129" s="19">
        <v>2</v>
      </c>
      <c r="D129" s="14">
        <v>2</v>
      </c>
      <c r="E129" s="21"/>
      <c r="F129" s="12"/>
      <c r="G129" s="14">
        <v>3.5</v>
      </c>
      <c r="H129" s="14">
        <v>0</v>
      </c>
      <c r="I129" s="14">
        <f>IF(Table4[[#This Row],[Complete]]&gt;0,Table4[[#This Row],[Weight]],0)</f>
        <v>0</v>
      </c>
    </row>
    <row r="130" spans="1:9" s="14" customFormat="1" x14ac:dyDescent="0.3">
      <c r="A130" s="15">
        <v>3</v>
      </c>
      <c r="B130" s="16">
        <v>3</v>
      </c>
      <c r="C130" s="16">
        <v>2</v>
      </c>
      <c r="D130" s="14">
        <v>3</v>
      </c>
      <c r="E130" s="20"/>
      <c r="F130" s="12"/>
      <c r="G130" s="14">
        <v>3.5</v>
      </c>
      <c r="H130" s="14">
        <v>0</v>
      </c>
      <c r="I130" s="17">
        <f>IF(Table4[[#This Row],[Complete]]&gt;0,Table4[[#This Row],[Weight]],0)</f>
        <v>0</v>
      </c>
    </row>
    <row r="131" spans="1:9" s="14" customFormat="1" x14ac:dyDescent="0.3">
      <c r="A131" s="15">
        <v>3</v>
      </c>
      <c r="B131" s="16">
        <v>3</v>
      </c>
      <c r="C131" s="16">
        <v>3</v>
      </c>
      <c r="D131" s="14">
        <v>1</v>
      </c>
      <c r="E131" s="21"/>
      <c r="F131" s="12"/>
      <c r="G131">
        <v>3</v>
      </c>
      <c r="H131" s="14">
        <v>0</v>
      </c>
      <c r="I131" s="17">
        <f>IF(Table4[[#This Row],[Complete]]&gt;0,Table4[[#This Row],[Weight]],0)</f>
        <v>0</v>
      </c>
    </row>
    <row r="132" spans="1:9" s="14" customFormat="1" x14ac:dyDescent="0.3">
      <c r="A132" s="18">
        <v>3</v>
      </c>
      <c r="B132" s="19">
        <v>3</v>
      </c>
      <c r="C132" s="19">
        <v>3</v>
      </c>
      <c r="D132" s="14">
        <v>2</v>
      </c>
      <c r="E132" s="20"/>
      <c r="F132" s="12"/>
      <c r="G132" s="14">
        <v>3.5</v>
      </c>
      <c r="H132" s="14">
        <v>0</v>
      </c>
      <c r="I132" s="17">
        <f>IF(Table4[[#This Row],[Complete]]&gt;0,Table4[[#This Row],[Weight]],0)</f>
        <v>0</v>
      </c>
    </row>
    <row r="133" spans="1:9" x14ac:dyDescent="0.3">
      <c r="A133" s="30">
        <v>3</v>
      </c>
      <c r="B133" s="31">
        <v>3</v>
      </c>
      <c r="C133" s="31">
        <v>3</v>
      </c>
      <c r="D133" s="14">
        <v>3</v>
      </c>
      <c r="E133" s="20"/>
      <c r="F133" s="5"/>
      <c r="G133" s="14">
        <v>3.5</v>
      </c>
      <c r="H133" s="14">
        <v>0</v>
      </c>
      <c r="I133" s="7">
        <f>IF(Table4[[#This Row],[Complete]]&gt;0,Table4[[#This Row],[Weight]],0)</f>
        <v>0</v>
      </c>
    </row>
    <row r="134" spans="1:9" x14ac:dyDescent="0.3">
      <c r="A134" s="30">
        <v>3</v>
      </c>
      <c r="B134" s="31">
        <v>4</v>
      </c>
      <c r="C134" s="31">
        <v>1</v>
      </c>
      <c r="D134" s="14">
        <v>1</v>
      </c>
      <c r="E134" s="20"/>
      <c r="F134" s="5"/>
      <c r="G134">
        <v>3</v>
      </c>
      <c r="H134" s="14">
        <v>0</v>
      </c>
      <c r="I134" s="7">
        <f>IF(Table4[[#This Row],[Complete]]&gt;0,Table4[[#This Row],[Weight]],0)</f>
        <v>0</v>
      </c>
    </row>
    <row r="135" spans="1:9" x14ac:dyDescent="0.3">
      <c r="A135" s="30">
        <v>3</v>
      </c>
      <c r="B135" s="31">
        <v>4</v>
      </c>
      <c r="C135" s="31">
        <v>1</v>
      </c>
      <c r="D135" s="14">
        <v>2</v>
      </c>
      <c r="E135" s="20"/>
      <c r="F135" s="5"/>
      <c r="G135" s="14">
        <v>3.5</v>
      </c>
      <c r="H135" s="14">
        <v>0</v>
      </c>
      <c r="I135" s="7">
        <f>IF(Table4[[#This Row],[Complete]]&gt;0,Table4[[#This Row],[Weight]],0)</f>
        <v>0</v>
      </c>
    </row>
    <row r="136" spans="1:9" x14ac:dyDescent="0.3">
      <c r="A136" s="30">
        <v>3</v>
      </c>
      <c r="B136" s="31">
        <v>4</v>
      </c>
      <c r="C136" s="31">
        <v>1</v>
      </c>
      <c r="D136" s="14">
        <v>3</v>
      </c>
      <c r="E136" s="20"/>
      <c r="F136" s="5"/>
      <c r="G136" s="14">
        <v>3.5</v>
      </c>
      <c r="H136" s="14">
        <v>0</v>
      </c>
      <c r="I136" s="7">
        <f>IF(Table4[[#This Row],[Complete]]&gt;0,Table4[[#This Row],[Weight]],0)</f>
        <v>0</v>
      </c>
    </row>
    <row r="137" spans="1:9" x14ac:dyDescent="0.3">
      <c r="A137" s="30">
        <v>3</v>
      </c>
      <c r="B137" s="31">
        <v>4</v>
      </c>
      <c r="C137" s="31">
        <v>2</v>
      </c>
      <c r="D137" s="14">
        <v>1</v>
      </c>
      <c r="E137" s="20"/>
      <c r="F137" s="5"/>
      <c r="G137">
        <v>3</v>
      </c>
      <c r="H137" s="14">
        <v>0</v>
      </c>
      <c r="I137" s="7">
        <f>IF(Table4[[#This Row],[Complete]]&gt;0,Table4[[#This Row],[Weight]],0)</f>
        <v>0</v>
      </c>
    </row>
    <row r="138" spans="1:9" s="14" customFormat="1" x14ac:dyDescent="0.3">
      <c r="A138" s="15">
        <v>3</v>
      </c>
      <c r="B138" s="16">
        <v>4</v>
      </c>
      <c r="C138" s="16">
        <v>2</v>
      </c>
      <c r="D138" s="14">
        <v>2</v>
      </c>
      <c r="F138" s="12"/>
      <c r="G138" s="14">
        <v>3.5</v>
      </c>
      <c r="H138" s="14">
        <v>0</v>
      </c>
      <c r="I138" s="17">
        <f>IF(Table4[[#This Row],[Complete]]&gt;0,Table4[[#This Row],[Weight]],0)</f>
        <v>0</v>
      </c>
    </row>
    <row r="139" spans="1:9" s="14" customFormat="1" x14ac:dyDescent="0.3">
      <c r="A139" s="15">
        <v>3</v>
      </c>
      <c r="B139" s="16">
        <v>4</v>
      </c>
      <c r="C139" s="16">
        <v>2</v>
      </c>
      <c r="D139" s="14">
        <v>3</v>
      </c>
      <c r="F139" s="12"/>
      <c r="G139" s="14">
        <v>3.5</v>
      </c>
      <c r="H139" s="14">
        <v>0</v>
      </c>
      <c r="I139" s="17">
        <f>IF(Table4[[#This Row],[Complete]]&gt;0,Table4[[#This Row],[Weight]],0)</f>
        <v>0</v>
      </c>
    </row>
    <row r="140" spans="1:9" s="14" customFormat="1" x14ac:dyDescent="0.3">
      <c r="A140" s="15">
        <v>3</v>
      </c>
      <c r="B140" s="16">
        <v>5</v>
      </c>
      <c r="C140" s="16">
        <v>1</v>
      </c>
      <c r="D140" s="14">
        <v>1</v>
      </c>
      <c r="F140" s="12"/>
      <c r="G140">
        <v>3</v>
      </c>
      <c r="H140" s="14">
        <v>0</v>
      </c>
      <c r="I140" s="17">
        <f>IF(Table4[[#This Row],[Complete]]&gt;0,Table4[[#This Row],[Weight]],0)</f>
        <v>0</v>
      </c>
    </row>
    <row r="141" spans="1:9" s="14" customFormat="1" x14ac:dyDescent="0.3">
      <c r="A141" s="15">
        <v>3</v>
      </c>
      <c r="B141" s="16">
        <v>5</v>
      </c>
      <c r="C141" s="16">
        <v>1</v>
      </c>
      <c r="D141" s="14">
        <v>2</v>
      </c>
      <c r="F141" s="12"/>
      <c r="G141" s="14">
        <v>3.5</v>
      </c>
      <c r="H141" s="14">
        <v>0</v>
      </c>
      <c r="I141" s="17">
        <f>IF(Table4[[#This Row],[Complete]]&gt;0,Table4[[#This Row],[Weight]],0)</f>
        <v>0</v>
      </c>
    </row>
    <row r="142" spans="1:9" s="14" customFormat="1" x14ac:dyDescent="0.3">
      <c r="A142" s="15">
        <v>3</v>
      </c>
      <c r="B142" s="16">
        <v>5</v>
      </c>
      <c r="C142" s="16">
        <v>1</v>
      </c>
      <c r="D142" s="14">
        <v>3</v>
      </c>
      <c r="F142" s="12"/>
      <c r="G142" s="14">
        <v>3.5</v>
      </c>
      <c r="H142" s="14">
        <v>0</v>
      </c>
      <c r="I142" s="17">
        <f>IF(Table4[[#This Row],[Complete]]&gt;0,Table4[[#This Row],[Weight]],0)</f>
        <v>0</v>
      </c>
    </row>
    <row r="143" spans="1:9" s="14" customFormat="1" x14ac:dyDescent="0.3">
      <c r="A143" s="15">
        <v>3</v>
      </c>
      <c r="B143" s="16">
        <v>5</v>
      </c>
      <c r="C143" s="16">
        <v>2</v>
      </c>
      <c r="D143" s="14">
        <v>1</v>
      </c>
      <c r="F143" s="12"/>
      <c r="G143">
        <v>3</v>
      </c>
      <c r="H143" s="14">
        <v>0</v>
      </c>
      <c r="I143" s="17">
        <f>IF(Table4[[#This Row],[Complete]]&gt;0,Table4[[#This Row],[Weight]],0)</f>
        <v>0</v>
      </c>
    </row>
    <row r="144" spans="1:9" s="14" customFormat="1" x14ac:dyDescent="0.3">
      <c r="A144" s="18">
        <v>3</v>
      </c>
      <c r="B144" s="19">
        <v>5</v>
      </c>
      <c r="C144" s="19">
        <v>2</v>
      </c>
      <c r="D144" s="14">
        <v>2</v>
      </c>
      <c r="E144" s="23"/>
      <c r="F144" s="12"/>
      <c r="G144" s="14">
        <v>3.5</v>
      </c>
      <c r="H144" s="14">
        <v>0</v>
      </c>
      <c r="I144" s="14">
        <f>IF(Table4[[#This Row],[Complete]]&gt;0,Table4[[#This Row],[Weight]],0)</f>
        <v>0</v>
      </c>
    </row>
    <row r="145" spans="1:9" s="14" customFormat="1" x14ac:dyDescent="0.3">
      <c r="A145" s="15">
        <v>3</v>
      </c>
      <c r="B145" s="16">
        <v>5</v>
      </c>
      <c r="C145" s="16">
        <v>2</v>
      </c>
      <c r="D145" s="14">
        <v>3</v>
      </c>
      <c r="F145" s="12"/>
      <c r="G145" s="14">
        <v>3.5</v>
      </c>
      <c r="H145" s="14">
        <v>0</v>
      </c>
      <c r="I145" s="17">
        <f>IF(Table4[[#This Row],[Complete]]&gt;0,Table4[[#This Row],[Weight]],0)</f>
        <v>0</v>
      </c>
    </row>
  </sheetData>
  <pageMargins left="0.7" right="0.7" top="0.75" bottom="0.75" header="0.3" footer="0.3"/>
  <pageSetup scale="65"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Perspectives</vt:lpstr>
      <vt:lpstr>Initiatives</vt:lpstr>
      <vt:lpstr>Actions</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Mandie Lyons</cp:lastModifiedBy>
  <cp:lastPrinted>2016-09-19T20:54:49Z</cp:lastPrinted>
  <dcterms:created xsi:type="dcterms:W3CDTF">2015-11-05T14:10:57Z</dcterms:created>
  <dcterms:modified xsi:type="dcterms:W3CDTF">2017-03-08T14:23:38Z</dcterms:modified>
</cp:coreProperties>
</file>