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etpub\wwwroot\MKCoop\UploadedFiles\"/>
    </mc:Choice>
  </mc:AlternateContent>
  <bookViews>
    <workbookView xWindow="0" yWindow="0" windowWidth="17256" windowHeight="5952" activeTab="3"/>
  </bookViews>
  <sheets>
    <sheet name="Perspectives" sheetId="1" r:id="rId1"/>
    <sheet name="Initiatives" sheetId="2" r:id="rId2"/>
    <sheet name="Actions" sheetId="3" r:id="rId3"/>
    <sheet name="Task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H5" i="3"/>
  <c r="I10" i="4"/>
  <c r="I9" i="4"/>
  <c r="I151" i="4" l="1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29" i="4"/>
  <c r="I130" i="4"/>
  <c r="I128" i="4"/>
  <c r="I127" i="4"/>
  <c r="I126" i="4"/>
  <c r="I125" i="4"/>
  <c r="I124" i="4"/>
  <c r="I123" i="4"/>
  <c r="I122" i="4"/>
  <c r="I120" i="4"/>
  <c r="I119" i="4"/>
  <c r="I118" i="4"/>
  <c r="I117" i="4"/>
  <c r="I116" i="4"/>
  <c r="I115" i="4"/>
  <c r="I114" i="4"/>
  <c r="I121" i="4"/>
  <c r="H40" i="3" s="1"/>
  <c r="I112" i="4"/>
  <c r="I111" i="4"/>
  <c r="I110" i="4"/>
  <c r="I109" i="4"/>
  <c r="I108" i="4"/>
  <c r="I106" i="4"/>
  <c r="I105" i="4"/>
  <c r="I104" i="4"/>
  <c r="I103" i="4"/>
  <c r="I102" i="4"/>
  <c r="I101" i="4"/>
  <c r="I99" i="4"/>
  <c r="I98" i="4"/>
  <c r="I154" i="4"/>
  <c r="I153" i="4"/>
  <c r="I152" i="4"/>
  <c r="I51" i="4"/>
  <c r="I50" i="4"/>
  <c r="I30" i="4"/>
  <c r="I31" i="4"/>
  <c r="I27" i="4"/>
  <c r="I28" i="4"/>
  <c r="I25" i="4"/>
  <c r="I24" i="4"/>
  <c r="I22" i="4"/>
  <c r="I21" i="4"/>
  <c r="I19" i="4"/>
  <c r="I18" i="4"/>
  <c r="I16" i="4"/>
  <c r="I15" i="4"/>
  <c r="I11" i="4"/>
  <c r="I12" i="4"/>
  <c r="I13" i="4"/>
  <c r="I7" i="4"/>
  <c r="I5" i="4"/>
  <c r="I3" i="4"/>
  <c r="I96" i="4"/>
  <c r="I95" i="4"/>
  <c r="I93" i="4"/>
  <c r="I92" i="4"/>
  <c r="I90" i="4"/>
  <c r="I89" i="4"/>
  <c r="I86" i="4"/>
  <c r="I87" i="4"/>
  <c r="I85" i="4"/>
  <c r="I82" i="4"/>
  <c r="I83" i="4"/>
  <c r="I80" i="4"/>
  <c r="I79" i="4"/>
  <c r="I78" i="4"/>
  <c r="I76" i="4"/>
  <c r="I75" i="4"/>
  <c r="I74" i="4"/>
  <c r="I68" i="4"/>
  <c r="I69" i="4"/>
  <c r="I70" i="4"/>
  <c r="I71" i="4"/>
  <c r="I72" i="4"/>
  <c r="I66" i="4"/>
  <c r="I65" i="4"/>
  <c r="I63" i="4"/>
  <c r="I62" i="4"/>
  <c r="I61" i="4"/>
  <c r="I59" i="4"/>
  <c r="I58" i="4"/>
  <c r="I56" i="4"/>
  <c r="I55" i="4"/>
  <c r="I54" i="4"/>
  <c r="I48" i="4"/>
  <c r="I43" i="4"/>
  <c r="I42" i="4"/>
  <c r="I41" i="4"/>
  <c r="I39" i="4"/>
  <c r="I38" i="4"/>
  <c r="I37" i="4"/>
  <c r="I34" i="4"/>
  <c r="I33" i="4"/>
  <c r="H50" i="3" l="1"/>
  <c r="H38" i="3"/>
  <c r="H41" i="3"/>
  <c r="H51" i="3"/>
  <c r="H35" i="3"/>
  <c r="H39" i="3"/>
  <c r="I170" i="4"/>
  <c r="I113" i="4"/>
  <c r="H37" i="3" s="1"/>
  <c r="I107" i="4"/>
  <c r="H36" i="3" s="1"/>
  <c r="I100" i="4"/>
  <c r="H34" i="3" s="1"/>
  <c r="I97" i="4"/>
  <c r="H33" i="3" s="1"/>
  <c r="I169" i="4"/>
  <c r="I168" i="4"/>
  <c r="I167" i="4"/>
  <c r="I166" i="4"/>
  <c r="I165" i="4"/>
  <c r="I164" i="4"/>
  <c r="I163" i="4"/>
  <c r="I162" i="4"/>
  <c r="I161" i="4"/>
  <c r="I160" i="4"/>
  <c r="I159" i="4"/>
  <c r="I158" i="4"/>
  <c r="H53" i="3" s="1"/>
  <c r="I157" i="4"/>
  <c r="I156" i="4"/>
  <c r="I155" i="4"/>
  <c r="I94" i="4"/>
  <c r="H32" i="3" s="1"/>
  <c r="I91" i="4"/>
  <c r="H31" i="3" s="1"/>
  <c r="I88" i="4"/>
  <c r="H30" i="3" s="1"/>
  <c r="I84" i="4"/>
  <c r="I81" i="4"/>
  <c r="I77" i="4"/>
  <c r="H27" i="3" s="1"/>
  <c r="I73" i="4"/>
  <c r="H26" i="3" s="1"/>
  <c r="I67" i="4"/>
  <c r="H25" i="3" s="1"/>
  <c r="I64" i="4"/>
  <c r="H24" i="3" s="1"/>
  <c r="I60" i="4"/>
  <c r="H23" i="3" s="1"/>
  <c r="I57" i="4"/>
  <c r="H22" i="3" s="1"/>
  <c r="I53" i="4"/>
  <c r="H21" i="3" s="1"/>
  <c r="I52" i="4"/>
  <c r="H20" i="3" s="1"/>
  <c r="I49" i="4"/>
  <c r="H19" i="3" s="1"/>
  <c r="I47" i="4"/>
  <c r="H18" i="3" s="1"/>
  <c r="I40" i="4"/>
  <c r="H16" i="3" s="1"/>
  <c r="I36" i="4"/>
  <c r="H15" i="3" s="1"/>
  <c r="I35" i="4"/>
  <c r="H14" i="3" s="1"/>
  <c r="I32" i="4"/>
  <c r="H13" i="3" s="1"/>
  <c r="I29" i="4"/>
  <c r="H12" i="3" s="1"/>
  <c r="I26" i="4"/>
  <c r="H11" i="3" s="1"/>
  <c r="I23" i="4"/>
  <c r="H10" i="3" s="1"/>
  <c r="I20" i="4"/>
  <c r="H9" i="3" s="1"/>
  <c r="I17" i="4"/>
  <c r="H8" i="3" s="1"/>
  <c r="I14" i="4"/>
  <c r="I8" i="4"/>
  <c r="I6" i="4"/>
  <c r="H4" i="3" s="1"/>
  <c r="I4" i="4"/>
  <c r="H3" i="3" s="1"/>
  <c r="I2" i="4"/>
  <c r="H2" i="3" s="1"/>
  <c r="I45" i="4"/>
  <c r="I46" i="4"/>
  <c r="I44" i="4"/>
  <c r="H55" i="3" l="1"/>
  <c r="D17" i="2" s="1"/>
  <c r="H56" i="3"/>
  <c r="D2" i="2"/>
  <c r="H6" i="3"/>
  <c r="D3" i="2" s="1"/>
  <c r="H52" i="3"/>
  <c r="D15" i="2" s="1"/>
  <c r="H54" i="3"/>
  <c r="D16" i="2" s="1"/>
  <c r="H57" i="3"/>
  <c r="D5" i="2"/>
  <c r="D7" i="2"/>
  <c r="D4" i="2"/>
  <c r="H28" i="3"/>
  <c r="H29" i="3"/>
  <c r="H17" i="3"/>
  <c r="D6" i="2" s="1"/>
  <c r="H46" i="3"/>
  <c r="H45" i="3"/>
  <c r="D14" i="2"/>
  <c r="H43" i="3"/>
  <c r="H47" i="3"/>
  <c r="H42" i="3"/>
  <c r="D11" i="2"/>
  <c r="H49" i="3"/>
  <c r="H48" i="3"/>
  <c r="H44" i="3"/>
  <c r="D12" i="2" l="1"/>
  <c r="D8" i="2"/>
  <c r="D18" i="2"/>
  <c r="D13" i="2"/>
  <c r="C2" i="1"/>
  <c r="D9" i="2"/>
  <c r="D10" i="2"/>
  <c r="C3" i="1" l="1"/>
  <c r="C4" i="1"/>
  <c r="C5" i="1"/>
</calcChain>
</file>

<file path=xl/sharedStrings.xml><?xml version="1.0" encoding="utf-8"?>
<sst xmlns="http://schemas.openxmlformats.org/spreadsheetml/2006/main" count="395" uniqueCount="320">
  <si>
    <t>PID</t>
  </si>
  <si>
    <t>Description</t>
  </si>
  <si>
    <t>Financial &amp; Growth</t>
  </si>
  <si>
    <t>Customer</t>
  </si>
  <si>
    <t>Employee</t>
  </si>
  <si>
    <t>Organizational Renewal</t>
  </si>
  <si>
    <t xml:space="preserve">PID </t>
  </si>
  <si>
    <t>INID</t>
  </si>
  <si>
    <t>Identify key market growth areas</t>
  </si>
  <si>
    <t>Expense management</t>
  </si>
  <si>
    <t>Telling the MKC story to merger candidates' board members and employees</t>
  </si>
  <si>
    <t xml:space="preserve">Board Initiatve - Explore criteria for voting membership </t>
  </si>
  <si>
    <t>Maximize sales performance</t>
  </si>
  <si>
    <t>Enhance customer experience</t>
  </si>
  <si>
    <t>Develop strategies to target gaining business with farmers under 40 years old</t>
  </si>
  <si>
    <t>Enhance precision ag strategy</t>
  </si>
  <si>
    <t>Communicate the strategic plan to employee group &amp; incorporate into their performance plan</t>
  </si>
  <si>
    <t>Living the Four Keys: Safety, Courtesy, Image and Innovation</t>
  </si>
  <si>
    <t>Employee engagement</t>
  </si>
  <si>
    <t>Employee development</t>
  </si>
  <si>
    <t>Drive employee wellness</t>
  </si>
  <si>
    <t>Evaluate logistics effectiveness/efficiency</t>
  </si>
  <si>
    <t>Continue to identify software platform enhancements</t>
  </si>
  <si>
    <t>Establish education and control measures for grain handling employees</t>
  </si>
  <si>
    <t>Analyze feed operations to optimize performance</t>
  </si>
  <si>
    <t>ACTID</t>
  </si>
  <si>
    <t>Champion</t>
  </si>
  <si>
    <t>Team</t>
  </si>
  <si>
    <t>Progress</t>
  </si>
  <si>
    <t>Continue discussion with potential cooperative merger partners</t>
  </si>
  <si>
    <t>Darin</t>
  </si>
  <si>
    <t>Dave &amp; Senior Leadership Team</t>
  </si>
  <si>
    <t>Evaluate existing property upgrades to drive market growth</t>
  </si>
  <si>
    <t>Jon</t>
  </si>
  <si>
    <t>Darin, Erik, Steve, Dave S.</t>
  </si>
  <si>
    <t>Identify locations for potential greenfield sites</t>
  </si>
  <si>
    <t>Dave</t>
  </si>
  <si>
    <t>Ted</t>
  </si>
  <si>
    <t>Investigate M&amp;A or partnerships with independent retailers</t>
  </si>
  <si>
    <t>Training on Expense Management Initiatives for key employees</t>
  </si>
  <si>
    <t>Vice Presidents of Operations</t>
  </si>
  <si>
    <t>Investigate the value of total margin/expense management</t>
  </si>
  <si>
    <t>Chris</t>
  </si>
  <si>
    <t>John</t>
  </si>
  <si>
    <t>Investigate other methods</t>
  </si>
  <si>
    <t>Review bylaws for feasibility</t>
  </si>
  <si>
    <t>Provide talking points and other materials to be used in education and relationship-building meetings</t>
  </si>
  <si>
    <t>Nichole</t>
  </si>
  <si>
    <t>Executive Team, Communications</t>
  </si>
  <si>
    <t>Provide Board Members development opportunities to educate candidates' Board Members</t>
  </si>
  <si>
    <t>Develop a Board Committee that is responsible for meetings, presentations and education of merger candidates' board members</t>
  </si>
  <si>
    <t>Board of Directors</t>
  </si>
  <si>
    <t>Refine forecasting process to measure variances and tie to incentive</t>
  </si>
  <si>
    <t>Kent</t>
  </si>
  <si>
    <t>Dave S., Willie</t>
  </si>
  <si>
    <t>Hire Master Agronomy Advisor</t>
  </si>
  <si>
    <t>Dave S.</t>
  </si>
  <si>
    <t>Develop a marketing campaign for CFA with a goal of 75 new loans</t>
  </si>
  <si>
    <t>Nichole, Kent, Tim B.</t>
  </si>
  <si>
    <t>Incorporate CRM functionality to highlight priority accounts</t>
  </si>
  <si>
    <t>Devin, Matt</t>
  </si>
  <si>
    <t>Identify and launch strategy to capture 15 new, $1 million, combined business unit accounts</t>
  </si>
  <si>
    <t>Willie, Kent, Devin</t>
  </si>
  <si>
    <t>Meeting with Land O'Lakes to define MKC needs for customer portal</t>
  </si>
  <si>
    <t>Matt</t>
  </si>
  <si>
    <t>Dave S., Devin, Nichole, Willie, Kent</t>
  </si>
  <si>
    <t>Due Date</t>
  </si>
  <si>
    <t>Phase I Completion - Main current MKC website replacement</t>
  </si>
  <si>
    <t>Investigate online membership application, credit app, new customer packet, etc.</t>
  </si>
  <si>
    <t>Implement annual customer experience face-to-face reviews with targeted accounts</t>
  </si>
  <si>
    <t>Willie</t>
  </si>
  <si>
    <t>Kent, Devin, Dave S.</t>
  </si>
  <si>
    <t>Devin, Willie, Kent, MKC Wat</t>
  </si>
  <si>
    <t>Establish youTube video and hold training sessions for basic navigation of existing customer portal</t>
  </si>
  <si>
    <t>Brett, Steve, Erik, Darin</t>
  </si>
  <si>
    <t>Continue SOP development, maintenance and management of the process</t>
  </si>
  <si>
    <t>SOP Committee</t>
  </si>
  <si>
    <t>Roll out changes to customer pre-pay input contracts</t>
  </si>
  <si>
    <t>Danny</t>
  </si>
  <si>
    <t>Willie, Kent, Dave S., Dave S.</t>
  </si>
  <si>
    <t>Sales training to include multi-generational selling</t>
  </si>
  <si>
    <t>Devin, Kent</t>
  </si>
  <si>
    <t>Invite 4 growers from targeted geography to Emergin Producers Program with follow-up discussions afterward</t>
  </si>
  <si>
    <t>Nichole, Devin, Kent</t>
  </si>
  <si>
    <t>Build Benchmarks from focus group and create S.O.P.s</t>
  </si>
  <si>
    <t>Dave S., Kent, Devin, Erik</t>
  </si>
  <si>
    <t>Develop metrics to measure success of Emerging Producers Program through CRM</t>
  </si>
  <si>
    <t>Nichole, Willie, Devin</t>
  </si>
  <si>
    <t>ongoing</t>
  </si>
  <si>
    <t>Vice Presidents and Division Managers to overview outcomes of strategic planning twice per year</t>
  </si>
  <si>
    <t>Amy</t>
  </si>
  <si>
    <t>VPs, DMs</t>
  </si>
  <si>
    <t>Create a company-wide monthly agenda for what will be communicated</t>
  </si>
  <si>
    <t>Utilize other communication methods to carry message (employee newsletter, employee portal, meeting notes, monthly employee meetings)</t>
  </si>
  <si>
    <t>Kerry, Matt, Location Managers</t>
  </si>
  <si>
    <t>Jeff</t>
  </si>
  <si>
    <t>Safety Committee</t>
  </si>
  <si>
    <t>annually</t>
  </si>
  <si>
    <t>Task Safety Committee to develop methods to lower Workman's Comp rate to 0.80% or less</t>
  </si>
  <si>
    <t>Design motivational tactics to encourage courtesy</t>
  </si>
  <si>
    <t>MKC Way Committee</t>
  </si>
  <si>
    <t>Continue the image audits</t>
  </si>
  <si>
    <t>Celebrate innovation solutions awards</t>
  </si>
  <si>
    <t>Conduct an overtime/wages study</t>
  </si>
  <si>
    <t>Brett</t>
  </si>
  <si>
    <t>Set standards per location to be rolled into the new incentive program</t>
  </si>
  <si>
    <t>Erik, Steve, Darin, Dave S.</t>
  </si>
  <si>
    <t>Develop hard targets for development and communication using the engagement survey results</t>
  </si>
  <si>
    <t>Investigate opportunites to improve peak-time workforce needs</t>
  </si>
  <si>
    <t>Investigate opportunities to measure employee quality of life</t>
  </si>
  <si>
    <t>Develop Applicator Training</t>
  </si>
  <si>
    <t>Utilize metrics to define HPE's and conduct panel review with executive team</t>
  </si>
  <si>
    <t>Sr Mgmt</t>
  </si>
  <si>
    <t>Design PDPs for high potential employees</t>
  </si>
  <si>
    <t>Jeff, Sr Mgmt</t>
  </si>
  <si>
    <t>Increase bench-strength and develop pool of seasonal part-time help</t>
  </si>
  <si>
    <t>Create a management development program</t>
  </si>
  <si>
    <t>Investigate potential wellness providers</t>
  </si>
  <si>
    <t>Hillary</t>
  </si>
  <si>
    <t>Wellness Committee</t>
  </si>
  <si>
    <t>Continue to investigate fleet ownership feasibility versus the lease/hire option</t>
  </si>
  <si>
    <t>Erik</t>
  </si>
  <si>
    <t>Steve, Dave Sell, Doug, John W., Ted</t>
  </si>
  <si>
    <t>Compile optimal usage and functionality of Razor Tracking</t>
  </si>
  <si>
    <t>Matt, Steve, Dave Sell, Doug, John W., Ted</t>
  </si>
  <si>
    <t>tied to 411</t>
  </si>
  <si>
    <t>Hire a Manager of Applications Development</t>
  </si>
  <si>
    <t>Identify and complete remaining Business Intelligence and Dashboards</t>
  </si>
  <si>
    <t>Danny, Tricia</t>
  </si>
  <si>
    <t>Incorporate managers'/superintendents' scorecard into incentive program</t>
  </si>
  <si>
    <t>Steve, Erik, Jeff, Darin</t>
  </si>
  <si>
    <t>Explore various Feed operations structures</t>
  </si>
  <si>
    <t>Erik, Darin, Steve</t>
  </si>
  <si>
    <t>Develop a plan to present to the Board of Directors</t>
  </si>
  <si>
    <t>TASKID</t>
  </si>
  <si>
    <t>Weight</t>
  </si>
  <si>
    <t>Willie and Kent provide Dave Spears a list of targeted growth accounts</t>
  </si>
  <si>
    <t>Willie and Kent checkpoint with Dave Spears</t>
  </si>
  <si>
    <t>Willie and Kent continue go to market strategy</t>
  </si>
  <si>
    <t>Complete</t>
  </si>
  <si>
    <t>Measure</t>
  </si>
  <si>
    <t>Improve website content</t>
  </si>
  <si>
    <t>Ross</t>
  </si>
  <si>
    <t>Craig, Dave S., Nichole</t>
  </si>
  <si>
    <t>Investigate potential services from UAV licensing</t>
  </si>
  <si>
    <t>Craig, Dave S., GPPA</t>
  </si>
  <si>
    <t>Conduct 6-8 precision ag educational meetings with customers</t>
  </si>
  <si>
    <t>Craig</t>
  </si>
  <si>
    <t>Discuss the methodology to forecast properly</t>
  </si>
  <si>
    <t xml:space="preserve">Build a better forecasting tool </t>
  </si>
  <si>
    <t>Tie it to incentive plan</t>
  </si>
  <si>
    <t>Push out CFA Postcards</t>
  </si>
  <si>
    <t>Create a target list and present to Dave Spears</t>
  </si>
  <si>
    <t>Complete all 1 on 1 visits with Field Marketers</t>
  </si>
  <si>
    <t>Progress report on all new CFA loans to Dave Spears</t>
  </si>
  <si>
    <t>Sign integration agreement with PowerObjects</t>
  </si>
  <si>
    <t>Define acceptable length of days with no contact</t>
  </si>
  <si>
    <t>Create alerts to push out every Monday to Field Marketers</t>
  </si>
  <si>
    <t>Create report to send out to Managers once a month</t>
  </si>
  <si>
    <t>Invite LOL to Groveland for a meeting</t>
  </si>
  <si>
    <t>Follow up with LOL and receive milestone timeline</t>
  </si>
  <si>
    <t>Choose method to administer review; possibly CRM</t>
  </si>
  <si>
    <t>Come up with 7 universal questions</t>
  </si>
  <si>
    <t>Define accounts and schedule reviews</t>
  </si>
  <si>
    <t>Collect data and create action plans for Field Marketers</t>
  </si>
  <si>
    <t>Identify methodology to measure customer experience</t>
  </si>
  <si>
    <t>Investigate CRM capabilities</t>
  </si>
  <si>
    <t>Have a survey meeting to define types and targets</t>
  </si>
  <si>
    <t>Meet with IT to understand portal modules</t>
  </si>
  <si>
    <t>Map and script the content</t>
  </si>
  <si>
    <t>Troubleshoot the flow</t>
  </si>
  <si>
    <t>Record final version and set up training schedule</t>
  </si>
  <si>
    <t>Create SOP Committee and choose SOP template</t>
  </si>
  <si>
    <t>Begin process transfers into new template</t>
  </si>
  <si>
    <t>Continue to transfer processes; last count 106</t>
  </si>
  <si>
    <t>Decide upon 4 new types of pre-pay contracts</t>
  </si>
  <si>
    <t>Go through due diligence for each one</t>
  </si>
  <si>
    <t>Have seed &amp; fertilizer contracts complete</t>
  </si>
  <si>
    <t>Have energy and CP contracts complete</t>
  </si>
  <si>
    <t>Lawyer assessments and approvals for all contracts</t>
  </si>
  <si>
    <t>Formal training for key employees on all contracts</t>
  </si>
  <si>
    <t>Determine source and curriculum for training</t>
  </si>
  <si>
    <t>Acquire training schedule through FLM+</t>
  </si>
  <si>
    <t>Discuss effectiveness of administration of topic</t>
  </si>
  <si>
    <t>Consider guest speakers to enhance effectiveness</t>
  </si>
  <si>
    <t>Compile list of invitees to include Sumner County</t>
  </si>
  <si>
    <t>Send out invitations</t>
  </si>
  <si>
    <t>Ensure Field Marketers made invitational follow up calls</t>
  </si>
  <si>
    <t>Set up internal meeting to discuss info collected from follow up</t>
  </si>
  <si>
    <t>Consider FBN software</t>
  </si>
  <si>
    <t>Run a pilot on a few producers and collect data</t>
  </si>
  <si>
    <t>Set up a meeting to discuss results and how to move forward</t>
  </si>
  <si>
    <t>Create survey questions to launch after EPP</t>
  </si>
  <si>
    <t>Launch through CRM</t>
  </si>
  <si>
    <t>Discuss results and log changes for next year</t>
  </si>
  <si>
    <t>Begin planning EPP 2017</t>
  </si>
  <si>
    <t>Continue to collect new content &amp; ideas to prepare for updates</t>
  </si>
  <si>
    <t>Evaluate new website and update as necessary</t>
  </si>
  <si>
    <t>Obtain UAV licensing</t>
  </si>
  <si>
    <t>Make a list of services offered or intended to offer</t>
  </si>
  <si>
    <t>Discuss marketing options for selected UAV services</t>
  </si>
  <si>
    <t>Prepare a schedule with dates, times &amp; locations for new year</t>
  </si>
  <si>
    <t>Discuss marketing collateral needs and timelines</t>
  </si>
  <si>
    <t>Collect information from customers &amp; discuss results in Monthly Managers meetings</t>
  </si>
  <si>
    <t>Create spreadsheet with all active &amp; prospective discussions</t>
  </si>
  <si>
    <t>Email spreadsheet to Darin 2 times a month to update and file</t>
  </si>
  <si>
    <t xml:space="preserve">Update large project list </t>
  </si>
  <si>
    <t>Revisit after staff meetings every other month</t>
  </si>
  <si>
    <t>Identify 5-6 targets</t>
  </si>
  <si>
    <t>Send email alert to check progress on each every 6 months</t>
  </si>
  <si>
    <t>Add prospective independent retailers to merger discussion spreadsheet</t>
  </si>
  <si>
    <t>Create location specific financial reports (or use current ones)</t>
  </si>
  <si>
    <t>Set meeting to discuss critical expense items to include on training checklist</t>
  </si>
  <si>
    <t>Finalize training checklist and present in monthly manager meeting</t>
  </si>
  <si>
    <t>Create Committee</t>
  </si>
  <si>
    <t>Prepare list of savings projects and prioritize by most $ saved</t>
  </si>
  <si>
    <t>Find ways to measure success of each project</t>
  </si>
  <si>
    <t>Define projects for FY 2016 and timeline them</t>
  </si>
  <si>
    <t>Set reminder email for Dave end of Q4 2015</t>
  </si>
  <si>
    <t>Identify 2 other methods to compare to and draw up SWOTs</t>
  </si>
  <si>
    <t>Present results of feasability in BOD meeting</t>
  </si>
  <si>
    <t>Arrange meeting with Danny to review bylaws</t>
  </si>
  <si>
    <t>Arrange meeting with Governance Committee to review bylaws</t>
  </si>
  <si>
    <t>Prepare report for BOD meeting</t>
  </si>
  <si>
    <t>Locate talking points developed for Puerto Rico meeting</t>
  </si>
  <si>
    <t>Create talking points for employees to use moving forward</t>
  </si>
  <si>
    <t>Present in monthly manager meeting to review in team meetings</t>
  </si>
  <si>
    <t>Explore board of directors development programs</t>
  </si>
  <si>
    <t>Confirm date and time for training session</t>
  </si>
  <si>
    <t>Survey BOD for feedback on the session</t>
  </si>
  <si>
    <t>Discuss forming a committee with BOD</t>
  </si>
  <si>
    <t>Consider adding the responsibility to an existing BOD committee or develop all members</t>
  </si>
  <si>
    <t>Make a decision</t>
  </si>
  <si>
    <t>Investigation</t>
  </si>
  <si>
    <t>Schedule dates for planning sessions (Aug &amp; Jan)</t>
  </si>
  <si>
    <t>Schedule date for recap @ monthly manager meeting (March)</t>
  </si>
  <si>
    <t>Schedule date for VIP meeting (Dec)</t>
  </si>
  <si>
    <t>Create universal team meeting agenda template to include above intiatives in review</t>
  </si>
  <si>
    <t>Create a synopsis of each initiative including interactive talking points</t>
  </si>
  <si>
    <t>Publish a newsletter article relative to the initiatives in review monthly</t>
  </si>
  <si>
    <t>Put initiatives in review on M-Drive for all user access</t>
  </si>
  <si>
    <t>Visit 3-4 team meetings/month to ensure consistency</t>
  </si>
  <si>
    <t>Create SOP for prescription eye protection</t>
  </si>
  <si>
    <t>Implement driver training program</t>
  </si>
  <si>
    <t>Revise the hot work permit SOP</t>
  </si>
  <si>
    <t>Create consistent platform for tailgate safety talks</t>
  </si>
  <si>
    <t>Perform location safety audits</t>
  </si>
  <si>
    <t>Create monthly customer service topic for review in team meetings</t>
  </si>
  <si>
    <t>Redesign image audit template</t>
  </si>
  <si>
    <t>Create image audit SOP</t>
  </si>
  <si>
    <t>Assign committee members to locations</t>
  </si>
  <si>
    <t>Create a checklist to track submission thru follow up</t>
  </si>
  <si>
    <t>Create a sub committee for approvals and follow through</t>
  </si>
  <si>
    <t>Come up with standards for incentives to submit and rewards for implementation</t>
  </si>
  <si>
    <t>Recognize winners at monthly manager meetings &amp; write a newsletter article</t>
  </si>
  <si>
    <t>Collect the data</t>
  </si>
  <si>
    <t xml:space="preserve">Compile the report </t>
  </si>
  <si>
    <t>Define criteria and standards</t>
  </si>
  <si>
    <t>Finalize the 2016 budget</t>
  </si>
  <si>
    <t>Create baselines for each location</t>
  </si>
  <si>
    <t>Apply to LMs incentive program</t>
  </si>
  <si>
    <t>Examine development and communication scores from 2015 survey</t>
  </si>
  <si>
    <t>Determine date of 2016 EES</t>
  </si>
  <si>
    <t>Set goals for these scores and compare YOY results</t>
  </si>
  <si>
    <t>Create the target for the strategic plan scorecard</t>
  </si>
  <si>
    <t>Advertise for drivers in local retirement communities</t>
  </si>
  <si>
    <t>Conduct cost analysis on temp vs. FT employees (Margin Committee)</t>
  </si>
  <si>
    <t>Determine cost of effectiveness on H-2A Visas?</t>
  </si>
  <si>
    <t>Launch a sub survey from the EES-12</t>
  </si>
  <si>
    <t>Meet with 4 different focus groups (geographical)</t>
  </si>
  <si>
    <t>Examine results and create action plan for improvement</t>
  </si>
  <si>
    <t>Consult with Nick, Jonathan and John  for action steps</t>
  </si>
  <si>
    <t>Set up alert for january to review course of action</t>
  </si>
  <si>
    <t>Organize a meeting to draft SOP and prep for launch</t>
  </si>
  <si>
    <t>Create a list of metrics</t>
  </si>
  <si>
    <t>Set up calendar alerts to schedule quarterly panel reviews for defined HPEs in 2016</t>
  </si>
  <si>
    <t>Research 3 IDP designs and create one for MKC</t>
  </si>
  <si>
    <t>Ensure HPEs have multiple departmental experiences; create pathways</t>
  </si>
  <si>
    <t>Set up meeting to train LMs on how to administer, maintain and log progress on new IDP template for HPEs</t>
  </si>
  <si>
    <t>Prep flyers to recruit teachers and include instructions for distribution</t>
  </si>
  <si>
    <t>Re-advertise with retirement communities</t>
  </si>
  <si>
    <t>Log progress and effectiveness of FLM+ Sales Training program</t>
  </si>
  <si>
    <t>Examine wellness requirements for new benefits package</t>
  </si>
  <si>
    <t>Determine new courses of action</t>
  </si>
  <si>
    <t>Announce new offerings on wellness blog</t>
  </si>
  <si>
    <t>Prepare proforma &amp; feasability report for outright ownership</t>
  </si>
  <si>
    <t>Schedule a meeting &amp; conduct comparative analysis</t>
  </si>
  <si>
    <t>Determine best course of action &amp; define new tasks</t>
  </si>
  <si>
    <t>Pilot tracking devices in one of each type of vehicle</t>
  </si>
  <si>
    <t>Purchase devices</t>
  </si>
  <si>
    <t>Device installation &amp; set up</t>
  </si>
  <si>
    <t>Hire a manager of application development</t>
  </si>
  <si>
    <t>Determine which dashboard proposals are critical</t>
  </si>
  <si>
    <t>Have 6-7 critical dashboards complete</t>
  </si>
  <si>
    <t>Ensure scorecard template is complete</t>
  </si>
  <si>
    <t>Determine grain quality grades</t>
  </si>
  <si>
    <t>Examine location's financial dashboard results</t>
  </si>
  <si>
    <t>Pilot results into new incentive program to verify feasbility</t>
  </si>
  <si>
    <t>Examine and document 5 other feed operations that are viable</t>
  </si>
  <si>
    <t xml:space="preserve">Determine appropriate course of action </t>
  </si>
  <si>
    <t>Announce new structure and create new milestones</t>
  </si>
  <si>
    <t>Prepare detailed outline for the BOD</t>
  </si>
  <si>
    <t>Post to Board Portal for review</t>
  </si>
  <si>
    <t>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</si>
  <si>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>-</t>
  </si>
  <si>
    <t>Notes</t>
  </si>
  <si>
    <t>Mandie is testing a note.</t>
  </si>
  <si>
    <t>JB finished!!!</t>
  </si>
  <si>
    <t>ongoing task</t>
  </si>
  <si>
    <t>updates needed</t>
  </si>
  <si>
    <t>Redesigned website</t>
  </si>
  <si>
    <t>Redesigned customer portal</t>
  </si>
  <si>
    <t>Redesigned careers</t>
  </si>
  <si>
    <t>Define measures of engagement</t>
  </si>
  <si>
    <t>Provide LOL current precision ag data for Phase 1</t>
  </si>
  <si>
    <t>Create a schedule &amp; review template for each initiative to cover 1 in every monthly manager's meeting</t>
  </si>
  <si>
    <t>Ensure Champions are prepared to present intiatives in review at monthly manager's meetings</t>
  </si>
  <si>
    <t xml:space="preserve">Create weekly safety messages and distribute every Monday </t>
  </si>
  <si>
    <t>Start recruiting efforts for Cloud County 2 program</t>
  </si>
  <si>
    <t>Hire a business Intelligence specialist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</si>
</sst>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</dxf>
    <dxf>
      <numFmt numFmtId="19" formatCode="m/d/yyyy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C5" totalsRowShown="0">
  <autoFilter ref="A1:C5"/>
  <tableColumns count="3">
    <tableColumn id="1" name="PID"/>
    <tableColumn id="2" name="Description"/>
    <tableColumn id="3" name="Progres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8" totalsRowShown="0">
  <autoFilter ref="A1:D18"/>
  <tableColumns count="4">
    <tableColumn id="1" name="PID "/>
    <tableColumn id="2" name="INID"/>
    <tableColumn id="3" name="Description"/>
    <tableColumn id="6" name="Progres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57" totalsRowShown="0">
  <autoFilter ref="A1:H57"/>
  <tableColumns count="8">
    <tableColumn id="1" name="PID"/>
    <tableColumn id="2" name="INID"/>
    <tableColumn id="3" name="ACTID"/>
    <tableColumn id="4" name="Description"/>
    <tableColumn id="5" name="Champion"/>
    <tableColumn id="6" name="Team"/>
    <tableColumn id="7" name="Due Date" dataDxfId="6"/>
    <tableColumn id="8" name="Progress" dataDxfId="5">
      <calculatedColumnFormula>SUM(Tasks!I2:I6) * 10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J170" totalsRowShown="0">
  <autoFilter ref="A1:J170"/>
  <tableColumns count="10">
    <tableColumn id="1" name="PID" dataDxfId="4"/>
    <tableColumn id="2" name="INID" dataDxfId="3"/>
    <tableColumn id="3" name="ACTID" dataDxfId="2"/>
    <tableColumn id="4" name="TASKID"/>
    <tableColumn id="5" name="Description"/>
    <tableColumn id="6" name="Due Date"/>
    <tableColumn id="7" name="Weight"/>
    <tableColumn id="8" name="Complete"/>
    <tableColumn id="10" name="Measure" dataDxfId="1">
      <calculatedColumnFormula>IF(Table4[[#This Row],[Complete]]&gt;0,Table4[[#This Row],[Weight]],0)</calculatedColumnFormula>
    </tableColumn>
    <tableColumn id="12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8" sqref="F8"/>
    </sheetView>
  </sheetViews>
  <sheetFormatPr defaultRowHeight="14.4" x14ac:dyDescent="0.3"/>
  <cols>
    <col min="2" max="2" width="20.44140625" bestFit="1" customWidth="1"/>
  </cols>
  <sheetData>
    <row r="1" spans="1:3" x14ac:dyDescent="0.3">
      <c r="A1" t="s">
        <v>0</v>
      </c>
      <c r="B1" t="s">
        <v>1</v>
      </c>
      <c r="C1" t="s">
        <v>28</v>
      </c>
    </row>
    <row r="2" spans="1:3" x14ac:dyDescent="0.3">
      <c r="A2">
        <v>1</v>
      </c>
      <c r="B2" t="s">
        <v>2</v>
      </c>
      <c r="C2" s="6">
        <f>SUM(Initiatives!D2:D5) / 4</f>
        <v>57.708333333333329</v>
      </c>
    </row>
    <row r="3" spans="1:3" x14ac:dyDescent="0.3">
      <c r="A3">
        <v>2</v>
      </c>
      <c r="B3" t="s">
        <v>3</v>
      </c>
      <c r="C3" s="6">
        <f>SUM(Initiatives!D6:D9) / 4</f>
        <v>38.385416666666664</v>
      </c>
    </row>
    <row r="4" spans="1:3" x14ac:dyDescent="0.3">
      <c r="A4">
        <v>3</v>
      </c>
      <c r="B4" t="s">
        <v>4</v>
      </c>
      <c r="C4" s="6">
        <f>SUM(Initiatives!D10:D14) / 5</f>
        <v>61.45</v>
      </c>
    </row>
    <row r="5" spans="1:3" x14ac:dyDescent="0.3">
      <c r="A5">
        <v>4</v>
      </c>
      <c r="B5" t="s">
        <v>5</v>
      </c>
      <c r="C5" s="6">
        <f>SUM(Initiatives!D15:D18) / 4</f>
        <v>51.875</v>
      </c>
    </row>
  </sheetData>
  <conditionalFormatting sqref="B2:B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C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D39" sqref="D39"/>
    </sheetView>
  </sheetViews>
  <sheetFormatPr defaultRowHeight="14.4" x14ac:dyDescent="0.3"/>
  <cols>
    <col min="3" max="3" width="79" bestFit="1" customWidth="1"/>
  </cols>
  <sheetData>
    <row r="1" spans="1:4" x14ac:dyDescent="0.3">
      <c r="A1" t="s">
        <v>6</v>
      </c>
      <c r="B1" t="s">
        <v>7</v>
      </c>
      <c r="C1" t="s">
        <v>1</v>
      </c>
      <c r="D1" t="s">
        <v>28</v>
      </c>
    </row>
    <row r="2" spans="1:4" x14ac:dyDescent="0.3">
      <c r="A2">
        <v>1</v>
      </c>
      <c r="B2">
        <v>1</v>
      </c>
      <c r="C2" t="s">
        <v>8</v>
      </c>
      <c r="D2" s="6">
        <f>SUM(Actions!H2:H5) / 4</f>
        <v>100</v>
      </c>
    </row>
    <row r="3" spans="1:4" x14ac:dyDescent="0.3">
      <c r="A3">
        <v>1</v>
      </c>
      <c r="B3">
        <v>2</v>
      </c>
      <c r="C3" t="s">
        <v>9</v>
      </c>
      <c r="D3" s="6">
        <f>SUM(Actions!H6:H7) / 2</f>
        <v>25</v>
      </c>
    </row>
    <row r="4" spans="1:4" x14ac:dyDescent="0.3">
      <c r="A4">
        <v>1</v>
      </c>
      <c r="B4">
        <v>3</v>
      </c>
      <c r="C4" t="s">
        <v>11</v>
      </c>
      <c r="D4" s="6">
        <f>SUM(Actions!H8:H9) / 2</f>
        <v>17.5</v>
      </c>
    </row>
    <row r="5" spans="1:4" x14ac:dyDescent="0.3">
      <c r="A5">
        <v>1</v>
      </c>
      <c r="B5">
        <v>4</v>
      </c>
      <c r="C5" t="s">
        <v>10</v>
      </c>
      <c r="D5" s="6">
        <f>SUM(Actions!H10:H12) / 3</f>
        <v>88.333333333333329</v>
      </c>
    </row>
    <row r="6" spans="1:4" x14ac:dyDescent="0.3">
      <c r="A6">
        <v>2</v>
      </c>
      <c r="B6">
        <v>1</v>
      </c>
      <c r="C6" t="s">
        <v>12</v>
      </c>
      <c r="D6" s="6">
        <f>SUM(Actions!H13:H17) / 5</f>
        <v>50</v>
      </c>
    </row>
    <row r="7" spans="1:4" x14ac:dyDescent="0.3">
      <c r="A7">
        <v>2</v>
      </c>
      <c r="B7">
        <v>2</v>
      </c>
      <c r="C7" t="s">
        <v>13</v>
      </c>
      <c r="D7" s="6">
        <f>SUM(Actions!H18:H25) / 8</f>
        <v>56.875</v>
      </c>
    </row>
    <row r="8" spans="1:4" x14ac:dyDescent="0.3">
      <c r="A8">
        <v>2</v>
      </c>
      <c r="B8">
        <v>3</v>
      </c>
      <c r="C8" t="s">
        <v>14</v>
      </c>
      <c r="D8" s="6">
        <f>SUM(Actions!H26:H29) / 4</f>
        <v>35</v>
      </c>
    </row>
    <row r="9" spans="1:4" x14ac:dyDescent="0.3">
      <c r="A9">
        <v>2</v>
      </c>
      <c r="B9">
        <v>4</v>
      </c>
      <c r="C9" t="s">
        <v>15</v>
      </c>
      <c r="D9" s="6">
        <f>SUM(Actions!H30:H32) / 3</f>
        <v>11.666666666666666</v>
      </c>
    </row>
    <row r="10" spans="1:4" x14ac:dyDescent="0.3">
      <c r="A10">
        <v>3</v>
      </c>
      <c r="B10">
        <v>1</v>
      </c>
      <c r="C10" t="s">
        <v>16</v>
      </c>
      <c r="D10" s="6">
        <f>SUM(Actions!H33:H35) / 3</f>
        <v>100</v>
      </c>
    </row>
    <row r="11" spans="1:4" x14ac:dyDescent="0.3">
      <c r="A11">
        <v>3</v>
      </c>
      <c r="B11">
        <v>2</v>
      </c>
      <c r="C11" t="s">
        <v>17</v>
      </c>
      <c r="D11" s="6">
        <f>SUM(Actions!H36:H39) / 4</f>
        <v>71.25</v>
      </c>
    </row>
    <row r="12" spans="1:4" x14ac:dyDescent="0.3">
      <c r="A12">
        <v>3</v>
      </c>
      <c r="B12">
        <v>3</v>
      </c>
      <c r="C12" t="s">
        <v>18</v>
      </c>
      <c r="D12" s="6">
        <f>SUM(Actions!H40:H44) / 5</f>
        <v>65</v>
      </c>
    </row>
    <row r="13" spans="1:4" x14ac:dyDescent="0.3">
      <c r="A13">
        <v>3</v>
      </c>
      <c r="B13">
        <v>4</v>
      </c>
      <c r="C13" t="s">
        <v>19</v>
      </c>
      <c r="D13" s="6">
        <f>SUM(Actions!H45:H49) / 5</f>
        <v>36</v>
      </c>
    </row>
    <row r="14" spans="1:4" x14ac:dyDescent="0.3">
      <c r="A14">
        <v>3</v>
      </c>
      <c r="B14">
        <v>5</v>
      </c>
      <c r="C14" t="s">
        <v>20</v>
      </c>
      <c r="D14" s="6">
        <f>SUM(Actions!H50)</f>
        <v>35</v>
      </c>
    </row>
    <row r="15" spans="1:4" x14ac:dyDescent="0.3">
      <c r="A15">
        <v>4</v>
      </c>
      <c r="B15">
        <v>1</v>
      </c>
      <c r="C15" t="s">
        <v>21</v>
      </c>
      <c r="D15" s="6">
        <f>SUM(Actions!H51:H52) / 2</f>
        <v>55</v>
      </c>
    </row>
    <row r="16" spans="1:4" x14ac:dyDescent="0.3">
      <c r="A16">
        <v>4</v>
      </c>
      <c r="B16">
        <v>2</v>
      </c>
      <c r="C16" t="s">
        <v>22</v>
      </c>
      <c r="D16" s="6">
        <f>SUM(Actions!H53:H54) / 2</f>
        <v>85</v>
      </c>
    </row>
    <row r="17" spans="1:4" x14ac:dyDescent="0.3">
      <c r="A17">
        <v>4</v>
      </c>
      <c r="B17">
        <v>3</v>
      </c>
      <c r="C17" t="s">
        <v>23</v>
      </c>
      <c r="D17" s="6">
        <f>SUM(Actions!H55)</f>
        <v>50</v>
      </c>
    </row>
    <row r="18" spans="1:4" x14ac:dyDescent="0.3">
      <c r="A18">
        <v>4</v>
      </c>
      <c r="B18">
        <v>4</v>
      </c>
      <c r="C18" t="s">
        <v>24</v>
      </c>
      <c r="D18" s="6">
        <f>SUM(Actions!H56:H57)/2</f>
        <v>17.5</v>
      </c>
    </row>
    <row r="24" spans="1:4" x14ac:dyDescent="0.3">
      <c r="D24" t="s">
        <v>303</v>
      </c>
    </row>
    <row r="38" spans="4:4" x14ac:dyDescent="0.3">
      <c r="D38" t="s">
        <v>304</v>
      </c>
    </row>
  </sheetData>
  <conditionalFormatting sqref="D2:D1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H8" sqref="H8"/>
    </sheetView>
  </sheetViews>
  <sheetFormatPr defaultRowHeight="14.4" x14ac:dyDescent="0.3"/>
  <cols>
    <col min="4" max="4" width="53.5546875" bestFit="1" customWidth="1"/>
    <col min="5" max="5" width="11.5546875" customWidth="1"/>
    <col min="6" max="6" width="27.109375" bestFit="1" customWidth="1"/>
    <col min="7" max="7" width="12.44140625" customWidth="1"/>
    <col min="8" max="8" width="10" customWidth="1"/>
  </cols>
  <sheetData>
    <row r="1" spans="1:8" x14ac:dyDescent="0.3">
      <c r="A1" t="s">
        <v>0</v>
      </c>
      <c r="B1" t="s">
        <v>7</v>
      </c>
      <c r="C1" t="s">
        <v>25</v>
      </c>
      <c r="D1" t="s">
        <v>1</v>
      </c>
      <c r="E1" t="s">
        <v>26</v>
      </c>
      <c r="F1" t="s">
        <v>27</v>
      </c>
      <c r="G1" t="s">
        <v>66</v>
      </c>
      <c r="H1" t="s">
        <v>28</v>
      </c>
    </row>
    <row r="2" spans="1:8" x14ac:dyDescent="0.3">
      <c r="A2">
        <v>1</v>
      </c>
      <c r="B2">
        <v>1</v>
      </c>
      <c r="C2">
        <v>1</v>
      </c>
      <c r="D2" t="s">
        <v>29</v>
      </c>
      <c r="E2" t="s">
        <v>30</v>
      </c>
      <c r="F2" t="s">
        <v>31</v>
      </c>
      <c r="G2" t="s">
        <v>88</v>
      </c>
      <c r="H2" s="6">
        <f>SUM(Tasks!I2:I3) * 10</f>
        <v>100</v>
      </c>
    </row>
    <row r="3" spans="1:8" x14ac:dyDescent="0.3">
      <c r="A3">
        <v>1</v>
      </c>
      <c r="B3">
        <v>1</v>
      </c>
      <c r="C3">
        <v>2</v>
      </c>
      <c r="D3" t="s">
        <v>32</v>
      </c>
      <c r="E3" t="s">
        <v>33</v>
      </c>
      <c r="F3" t="s">
        <v>34</v>
      </c>
      <c r="G3" t="s">
        <v>88</v>
      </c>
      <c r="H3" s="6">
        <f>SUM(Tasks!I4:I5) * 10</f>
        <v>100</v>
      </c>
    </row>
    <row r="4" spans="1:8" x14ac:dyDescent="0.3">
      <c r="A4">
        <v>1</v>
      </c>
      <c r="B4">
        <v>1</v>
      </c>
      <c r="C4">
        <v>3</v>
      </c>
      <c r="D4" t="s">
        <v>35</v>
      </c>
      <c r="E4" t="s">
        <v>36</v>
      </c>
      <c r="F4" t="s">
        <v>37</v>
      </c>
      <c r="G4" t="s">
        <v>88</v>
      </c>
      <c r="H4" s="6">
        <f>SUM(Tasks!I6:I7) * 10</f>
        <v>100</v>
      </c>
    </row>
    <row r="5" spans="1:8" x14ac:dyDescent="0.3">
      <c r="A5">
        <v>1</v>
      </c>
      <c r="B5">
        <v>1</v>
      </c>
      <c r="C5">
        <v>4</v>
      </c>
      <c r="D5" t="s">
        <v>38</v>
      </c>
      <c r="E5" t="s">
        <v>36</v>
      </c>
      <c r="F5" t="s">
        <v>34</v>
      </c>
      <c r="G5" t="s">
        <v>88</v>
      </c>
      <c r="H5" s="6">
        <f>SUM(Tasks!I8:I9) * 10</f>
        <v>100</v>
      </c>
    </row>
    <row r="6" spans="1:8" x14ac:dyDescent="0.3">
      <c r="A6">
        <v>1</v>
      </c>
      <c r="B6">
        <v>2</v>
      </c>
      <c r="C6">
        <v>1</v>
      </c>
      <c r="D6" t="s">
        <v>39</v>
      </c>
      <c r="E6" t="s">
        <v>40</v>
      </c>
      <c r="F6" t="s">
        <v>40</v>
      </c>
      <c r="G6" s="5">
        <v>42401</v>
      </c>
      <c r="H6" s="6">
        <f>SUM(Tasks!I10:I12) * 10</f>
        <v>0</v>
      </c>
    </row>
    <row r="7" spans="1:8" x14ac:dyDescent="0.3">
      <c r="A7">
        <v>1</v>
      </c>
      <c r="B7">
        <v>2</v>
      </c>
      <c r="C7">
        <v>2</v>
      </c>
      <c r="D7" t="s">
        <v>41</v>
      </c>
      <c r="E7" t="s">
        <v>42</v>
      </c>
      <c r="F7" t="s">
        <v>43</v>
      </c>
      <c r="G7" s="5">
        <v>42767</v>
      </c>
      <c r="H7" s="6">
        <f>SUM(Tasks!I13:I16) * 10</f>
        <v>50</v>
      </c>
    </row>
    <row r="8" spans="1:8" x14ac:dyDescent="0.3">
      <c r="A8">
        <v>1</v>
      </c>
      <c r="B8">
        <v>3</v>
      </c>
      <c r="C8">
        <v>1</v>
      </c>
      <c r="D8" t="s">
        <v>44</v>
      </c>
      <c r="E8" t="s">
        <v>36</v>
      </c>
      <c r="G8" s="5">
        <v>42401</v>
      </c>
      <c r="H8" s="6">
        <f>SUM(Tasks!I17:I19) * 10</f>
        <v>35</v>
      </c>
    </row>
    <row r="9" spans="1:8" x14ac:dyDescent="0.3">
      <c r="A9">
        <v>1</v>
      </c>
      <c r="B9">
        <v>3</v>
      </c>
      <c r="C9">
        <v>2</v>
      </c>
      <c r="D9" t="s">
        <v>45</v>
      </c>
      <c r="E9" t="s">
        <v>36</v>
      </c>
      <c r="G9" s="5">
        <v>42401</v>
      </c>
      <c r="H9" s="6">
        <f>SUM(Tasks!I20:I22) * 10</f>
        <v>0</v>
      </c>
    </row>
    <row r="10" spans="1:8" x14ac:dyDescent="0.3">
      <c r="A10">
        <v>1</v>
      </c>
      <c r="B10">
        <v>4</v>
      </c>
      <c r="C10">
        <v>1</v>
      </c>
      <c r="D10" t="s">
        <v>46</v>
      </c>
      <c r="E10" t="s">
        <v>47</v>
      </c>
      <c r="F10" t="s">
        <v>48</v>
      </c>
      <c r="G10" s="5">
        <v>42339</v>
      </c>
      <c r="H10" s="6">
        <f>SUM(Tasks!I23:I25) * 10</f>
        <v>65</v>
      </c>
    </row>
    <row r="11" spans="1:8" x14ac:dyDescent="0.3">
      <c r="A11">
        <v>1</v>
      </c>
      <c r="B11">
        <v>4</v>
      </c>
      <c r="C11">
        <v>2</v>
      </c>
      <c r="D11" t="s">
        <v>49</v>
      </c>
      <c r="E11" t="s">
        <v>36</v>
      </c>
      <c r="F11" t="s">
        <v>47</v>
      </c>
      <c r="G11" s="5">
        <v>42401</v>
      </c>
      <c r="H11" s="6">
        <f>SUM(Tasks!I26:I28) * 10</f>
        <v>100</v>
      </c>
    </row>
    <row r="12" spans="1:8" x14ac:dyDescent="0.3">
      <c r="A12">
        <v>1</v>
      </c>
      <c r="B12">
        <v>4</v>
      </c>
      <c r="C12">
        <v>3</v>
      </c>
      <c r="D12" t="s">
        <v>50</v>
      </c>
      <c r="E12" t="s">
        <v>36</v>
      </c>
      <c r="F12" t="s">
        <v>51</v>
      </c>
      <c r="G12" s="5">
        <v>42401</v>
      </c>
      <c r="H12" s="6">
        <f>SUM(Tasks!I29:I31) * 10</f>
        <v>100</v>
      </c>
    </row>
    <row r="13" spans="1:8" x14ac:dyDescent="0.3">
      <c r="A13">
        <v>2</v>
      </c>
      <c r="B13">
        <v>1</v>
      </c>
      <c r="C13">
        <v>1</v>
      </c>
      <c r="D13" t="s">
        <v>52</v>
      </c>
      <c r="E13" t="s">
        <v>53</v>
      </c>
      <c r="F13" t="s">
        <v>54</v>
      </c>
      <c r="G13" s="5">
        <v>42614</v>
      </c>
      <c r="H13" s="6">
        <f>SUM(Tasks!I32:I34) * 10</f>
        <v>0</v>
      </c>
    </row>
    <row r="14" spans="1:8" x14ac:dyDescent="0.3">
      <c r="A14">
        <v>2</v>
      </c>
      <c r="B14">
        <v>1</v>
      </c>
      <c r="C14">
        <v>2</v>
      </c>
      <c r="D14" t="s">
        <v>55</v>
      </c>
      <c r="E14" t="s">
        <v>56</v>
      </c>
      <c r="G14" t="s">
        <v>88</v>
      </c>
      <c r="H14" s="6">
        <f>SUM(Tasks!I35) * 10</f>
        <v>100</v>
      </c>
    </row>
    <row r="15" spans="1:8" x14ac:dyDescent="0.3">
      <c r="A15">
        <v>2</v>
      </c>
      <c r="B15">
        <v>1</v>
      </c>
      <c r="C15">
        <v>3</v>
      </c>
      <c r="D15" t="s">
        <v>57</v>
      </c>
      <c r="E15" t="s">
        <v>56</v>
      </c>
      <c r="F15" t="s">
        <v>58</v>
      </c>
      <c r="G15" s="5">
        <v>42401</v>
      </c>
      <c r="H15" s="6">
        <f>SUM(Tasks!I36:I39) * 10</f>
        <v>25</v>
      </c>
    </row>
    <row r="16" spans="1:8" x14ac:dyDescent="0.3">
      <c r="A16">
        <v>2</v>
      </c>
      <c r="B16">
        <v>1</v>
      </c>
      <c r="C16">
        <v>4</v>
      </c>
      <c r="D16" t="s">
        <v>59</v>
      </c>
      <c r="E16" t="s">
        <v>53</v>
      </c>
      <c r="F16" t="s">
        <v>60</v>
      </c>
      <c r="G16" s="5">
        <v>42339</v>
      </c>
      <c r="H16" s="6">
        <f>SUM(Tasks!I40:I43) * 10</f>
        <v>25</v>
      </c>
    </row>
    <row r="17" spans="1:8" x14ac:dyDescent="0.3">
      <c r="A17">
        <v>2</v>
      </c>
      <c r="B17">
        <v>1</v>
      </c>
      <c r="C17">
        <v>5</v>
      </c>
      <c r="D17" t="s">
        <v>61</v>
      </c>
      <c r="E17" t="s">
        <v>56</v>
      </c>
      <c r="F17" t="s">
        <v>62</v>
      </c>
      <c r="G17" s="5">
        <v>42614</v>
      </c>
      <c r="H17" s="6">
        <f>SUM(Tasks!I44:I46) * 10</f>
        <v>100</v>
      </c>
    </row>
    <row r="18" spans="1:8" x14ac:dyDescent="0.3">
      <c r="A18">
        <v>2</v>
      </c>
      <c r="B18">
        <v>2</v>
      </c>
      <c r="C18">
        <v>1</v>
      </c>
      <c r="D18" t="s">
        <v>63</v>
      </c>
      <c r="E18" t="s">
        <v>64</v>
      </c>
      <c r="F18" t="s">
        <v>65</v>
      </c>
      <c r="G18" s="5">
        <v>42248</v>
      </c>
      <c r="H18" s="6">
        <f>SUM(Tasks!I47:I48) * 10</f>
        <v>100</v>
      </c>
    </row>
    <row r="19" spans="1:8" x14ac:dyDescent="0.3">
      <c r="A19">
        <v>2</v>
      </c>
      <c r="B19">
        <v>2</v>
      </c>
      <c r="C19">
        <v>2</v>
      </c>
      <c r="D19" t="s">
        <v>67</v>
      </c>
      <c r="E19" t="s">
        <v>64</v>
      </c>
      <c r="F19" t="s">
        <v>65</v>
      </c>
      <c r="G19" s="5">
        <v>42430</v>
      </c>
      <c r="H19" s="6">
        <f>SUM(Tasks!I49:I51) * 10</f>
        <v>25</v>
      </c>
    </row>
    <row r="20" spans="1:8" x14ac:dyDescent="0.3">
      <c r="A20">
        <v>2</v>
      </c>
      <c r="B20">
        <v>2</v>
      </c>
      <c r="C20">
        <v>3</v>
      </c>
      <c r="D20" t="s">
        <v>68</v>
      </c>
      <c r="E20" t="s">
        <v>64</v>
      </c>
      <c r="G20" s="5">
        <v>42309</v>
      </c>
      <c r="H20" s="6">
        <f>SUM(Tasks!I52:I52) * 10</f>
        <v>0</v>
      </c>
    </row>
    <row r="21" spans="1:8" x14ac:dyDescent="0.3">
      <c r="A21">
        <v>2</v>
      </c>
      <c r="B21">
        <v>2</v>
      </c>
      <c r="C21">
        <v>4</v>
      </c>
      <c r="D21" t="s">
        <v>69</v>
      </c>
      <c r="E21" t="s">
        <v>70</v>
      </c>
      <c r="F21" t="s">
        <v>71</v>
      </c>
      <c r="G21" s="5">
        <v>42705</v>
      </c>
      <c r="H21" s="6">
        <f>SUM(Tasks!I53:I56) * 10</f>
        <v>50</v>
      </c>
    </row>
    <row r="22" spans="1:8" x14ac:dyDescent="0.3">
      <c r="A22">
        <v>2</v>
      </c>
      <c r="B22">
        <v>2</v>
      </c>
      <c r="C22">
        <v>5</v>
      </c>
      <c r="D22" t="s">
        <v>165</v>
      </c>
      <c r="E22" t="s">
        <v>47</v>
      </c>
      <c r="F22" t="s">
        <v>72</v>
      </c>
      <c r="G22" s="5">
        <v>42339</v>
      </c>
      <c r="H22" s="6">
        <f>SUM(Tasks!I57:I59) * 10</f>
        <v>65</v>
      </c>
    </row>
    <row r="23" spans="1:8" x14ac:dyDescent="0.3">
      <c r="A23">
        <v>2</v>
      </c>
      <c r="B23">
        <v>2</v>
      </c>
      <c r="C23">
        <v>6</v>
      </c>
      <c r="D23" t="s">
        <v>73</v>
      </c>
      <c r="E23" t="s">
        <v>47</v>
      </c>
      <c r="F23" t="s">
        <v>74</v>
      </c>
      <c r="G23" s="5">
        <v>42309</v>
      </c>
      <c r="H23" s="6">
        <f>SUM(Tasks!I60:I63) * 10</f>
        <v>75</v>
      </c>
    </row>
    <row r="24" spans="1:8" x14ac:dyDescent="0.3">
      <c r="A24">
        <v>2</v>
      </c>
      <c r="B24">
        <v>2</v>
      </c>
      <c r="C24">
        <v>7</v>
      </c>
      <c r="D24" t="s">
        <v>75</v>
      </c>
      <c r="E24" t="s">
        <v>47</v>
      </c>
      <c r="F24" t="s">
        <v>76</v>
      </c>
      <c r="G24" s="5">
        <v>42370</v>
      </c>
      <c r="H24" s="6">
        <f>SUM(Tasks!I64:I66) * 10</f>
        <v>100</v>
      </c>
    </row>
    <row r="25" spans="1:8" x14ac:dyDescent="0.3">
      <c r="A25">
        <v>2</v>
      </c>
      <c r="B25">
        <v>2</v>
      </c>
      <c r="C25">
        <v>8</v>
      </c>
      <c r="D25" t="s">
        <v>77</v>
      </c>
      <c r="E25" t="s">
        <v>78</v>
      </c>
      <c r="F25" t="s">
        <v>79</v>
      </c>
      <c r="G25" s="5">
        <v>42292</v>
      </c>
      <c r="H25" s="6">
        <f>SUM(Tasks!I67:I72) * 10</f>
        <v>40</v>
      </c>
    </row>
    <row r="26" spans="1:8" x14ac:dyDescent="0.3">
      <c r="A26">
        <v>2</v>
      </c>
      <c r="B26">
        <v>3</v>
      </c>
      <c r="C26">
        <v>1</v>
      </c>
      <c r="D26" t="s">
        <v>80</v>
      </c>
      <c r="E26" t="s">
        <v>70</v>
      </c>
      <c r="F26" t="s">
        <v>81</v>
      </c>
      <c r="G26" t="s">
        <v>88</v>
      </c>
      <c r="H26" s="6">
        <f>SUM(Tasks!I73:I76) * 10</f>
        <v>25</v>
      </c>
    </row>
    <row r="27" spans="1:8" x14ac:dyDescent="0.3">
      <c r="A27">
        <v>2</v>
      </c>
      <c r="B27">
        <v>3</v>
      </c>
      <c r="C27">
        <v>2</v>
      </c>
      <c r="D27" t="s">
        <v>82</v>
      </c>
      <c r="E27" t="s">
        <v>70</v>
      </c>
      <c r="F27" t="s">
        <v>83</v>
      </c>
      <c r="G27" t="s">
        <v>88</v>
      </c>
      <c r="H27" s="6">
        <f>SUM(Tasks!I77:I80) * 10</f>
        <v>50</v>
      </c>
    </row>
    <row r="28" spans="1:8" x14ac:dyDescent="0.3">
      <c r="A28">
        <v>2</v>
      </c>
      <c r="B28">
        <v>3</v>
      </c>
      <c r="C28">
        <v>3</v>
      </c>
      <c r="D28" t="s">
        <v>84</v>
      </c>
      <c r="E28" t="s">
        <v>70</v>
      </c>
      <c r="F28" t="s">
        <v>85</v>
      </c>
      <c r="G28" s="5">
        <v>42339</v>
      </c>
      <c r="H28" s="6">
        <f>SUM(Tasks!I81:I83) * 10</f>
        <v>65</v>
      </c>
    </row>
    <row r="29" spans="1:8" x14ac:dyDescent="0.3">
      <c r="A29">
        <v>2</v>
      </c>
      <c r="B29">
        <v>3</v>
      </c>
      <c r="C29">
        <v>4</v>
      </c>
      <c r="D29" t="s">
        <v>86</v>
      </c>
      <c r="E29" t="s">
        <v>53</v>
      </c>
      <c r="F29" t="s">
        <v>87</v>
      </c>
      <c r="G29" s="5">
        <v>42491</v>
      </c>
      <c r="H29" s="6">
        <f>SUM(Tasks!I84:I87) * 10</f>
        <v>0</v>
      </c>
    </row>
    <row r="30" spans="1:8" x14ac:dyDescent="0.3">
      <c r="A30">
        <v>2</v>
      </c>
      <c r="B30">
        <v>4</v>
      </c>
      <c r="C30">
        <v>1</v>
      </c>
      <c r="D30" t="s">
        <v>141</v>
      </c>
      <c r="E30" t="s">
        <v>142</v>
      </c>
      <c r="F30" t="s">
        <v>143</v>
      </c>
      <c r="G30" s="5">
        <v>42430</v>
      </c>
      <c r="H30" s="6">
        <f>SUM(Tasks!I88:I90) * 10</f>
        <v>35</v>
      </c>
    </row>
    <row r="31" spans="1:8" x14ac:dyDescent="0.3">
      <c r="A31">
        <v>2</v>
      </c>
      <c r="B31">
        <v>4</v>
      </c>
      <c r="C31">
        <v>2</v>
      </c>
      <c r="D31" t="s">
        <v>144</v>
      </c>
      <c r="E31" t="s">
        <v>142</v>
      </c>
      <c r="F31" t="s">
        <v>145</v>
      </c>
      <c r="G31" s="5">
        <v>42614</v>
      </c>
      <c r="H31" s="6">
        <f>SUM(Tasks!I91:I93) * 10</f>
        <v>0</v>
      </c>
    </row>
    <row r="32" spans="1:8" x14ac:dyDescent="0.3">
      <c r="A32">
        <v>2</v>
      </c>
      <c r="B32">
        <v>4</v>
      </c>
      <c r="C32">
        <v>3</v>
      </c>
      <c r="D32" t="s">
        <v>146</v>
      </c>
      <c r="E32" t="s">
        <v>142</v>
      </c>
      <c r="F32" t="s">
        <v>147</v>
      </c>
      <c r="G32" s="5">
        <v>42430</v>
      </c>
      <c r="H32" s="6">
        <f>SUM(Tasks!I94:I96) * 10</f>
        <v>0</v>
      </c>
    </row>
    <row r="33" spans="1:8" x14ac:dyDescent="0.3">
      <c r="A33">
        <v>3</v>
      </c>
      <c r="B33">
        <v>1</v>
      </c>
      <c r="C33">
        <v>1</v>
      </c>
      <c r="D33" t="s">
        <v>89</v>
      </c>
      <c r="E33" t="s">
        <v>90</v>
      </c>
      <c r="F33" t="s">
        <v>91</v>
      </c>
      <c r="G33" t="s">
        <v>88</v>
      </c>
      <c r="H33" s="6">
        <f>SUM(Tasks!I97:I99) * 10</f>
        <v>100</v>
      </c>
    </row>
    <row r="34" spans="1:8" x14ac:dyDescent="0.3">
      <c r="A34">
        <v>3</v>
      </c>
      <c r="B34">
        <v>1</v>
      </c>
      <c r="C34">
        <v>2</v>
      </c>
      <c r="D34" t="s">
        <v>92</v>
      </c>
      <c r="E34" t="s">
        <v>90</v>
      </c>
      <c r="F34" t="s">
        <v>48</v>
      </c>
      <c r="G34" t="s">
        <v>88</v>
      </c>
      <c r="H34" s="6">
        <f>SUM(Tasks!I100:I102) * 10</f>
        <v>100</v>
      </c>
    </row>
    <row r="35" spans="1:8" x14ac:dyDescent="0.3">
      <c r="A35">
        <v>3</v>
      </c>
      <c r="B35">
        <v>1</v>
      </c>
      <c r="C35">
        <v>3</v>
      </c>
      <c r="D35" t="s">
        <v>93</v>
      </c>
      <c r="E35" t="s">
        <v>90</v>
      </c>
      <c r="F35" t="s">
        <v>94</v>
      </c>
      <c r="G35" t="s">
        <v>88</v>
      </c>
      <c r="H35" s="6">
        <f>SUM(Tasks!I103:I106) * 10</f>
        <v>100</v>
      </c>
    </row>
    <row r="36" spans="1:8" x14ac:dyDescent="0.3">
      <c r="A36">
        <v>3</v>
      </c>
      <c r="B36">
        <v>2</v>
      </c>
      <c r="C36">
        <v>1</v>
      </c>
      <c r="D36" t="s">
        <v>98</v>
      </c>
      <c r="E36" t="s">
        <v>95</v>
      </c>
      <c r="F36" t="s">
        <v>96</v>
      </c>
      <c r="G36" t="s">
        <v>97</v>
      </c>
      <c r="H36" s="6">
        <f>SUM(Tasks!I107:I112) * 10</f>
        <v>60</v>
      </c>
    </row>
    <row r="37" spans="1:8" x14ac:dyDescent="0.3">
      <c r="A37">
        <v>3</v>
      </c>
      <c r="B37">
        <v>2</v>
      </c>
      <c r="C37">
        <v>2</v>
      </c>
      <c r="D37" t="s">
        <v>99</v>
      </c>
      <c r="F37" t="s">
        <v>100</v>
      </c>
      <c r="G37" s="5">
        <v>42401</v>
      </c>
      <c r="H37" s="6">
        <f>SUM(Tasks!I113:I113) * 10</f>
        <v>100</v>
      </c>
    </row>
    <row r="38" spans="1:8" x14ac:dyDescent="0.3">
      <c r="A38">
        <v>3</v>
      </c>
      <c r="B38">
        <v>2</v>
      </c>
      <c r="C38">
        <v>3</v>
      </c>
      <c r="D38" t="s">
        <v>101</v>
      </c>
      <c r="F38" t="s">
        <v>100</v>
      </c>
      <c r="G38" s="5">
        <v>42401</v>
      </c>
      <c r="H38" s="6">
        <f>SUM(Tasks!I114:I116) * 10</f>
        <v>100</v>
      </c>
    </row>
    <row r="39" spans="1:8" x14ac:dyDescent="0.3">
      <c r="A39">
        <v>3</v>
      </c>
      <c r="B39">
        <v>2</v>
      </c>
      <c r="C39">
        <v>4</v>
      </c>
      <c r="D39" t="s">
        <v>102</v>
      </c>
      <c r="F39" t="s">
        <v>100</v>
      </c>
      <c r="G39" s="5">
        <v>42401</v>
      </c>
      <c r="H39" s="6">
        <f>SUM(Tasks!I117:I120) * 10</f>
        <v>25</v>
      </c>
    </row>
    <row r="40" spans="1:8" x14ac:dyDescent="0.3">
      <c r="A40">
        <v>3</v>
      </c>
      <c r="B40">
        <v>3</v>
      </c>
      <c r="C40">
        <v>1</v>
      </c>
      <c r="D40" t="s">
        <v>103</v>
      </c>
      <c r="E40" t="s">
        <v>104</v>
      </c>
      <c r="F40" t="s">
        <v>95</v>
      </c>
      <c r="G40" s="5">
        <v>42248</v>
      </c>
      <c r="H40" s="6">
        <f>SUM(Tasks!I121:I122) * 10</f>
        <v>100</v>
      </c>
    </row>
    <row r="41" spans="1:8" x14ac:dyDescent="0.3">
      <c r="A41">
        <v>3</v>
      </c>
      <c r="B41">
        <v>3</v>
      </c>
      <c r="C41">
        <v>2</v>
      </c>
      <c r="D41" t="s">
        <v>105</v>
      </c>
      <c r="E41" t="s">
        <v>78</v>
      </c>
      <c r="F41" t="s">
        <v>106</v>
      </c>
      <c r="G41" s="5">
        <v>42401</v>
      </c>
      <c r="H41" s="6">
        <f>SUM(Tasks!I123:I126) * 10</f>
        <v>50</v>
      </c>
    </row>
    <row r="42" spans="1:8" x14ac:dyDescent="0.3">
      <c r="A42">
        <v>3</v>
      </c>
      <c r="B42">
        <v>3</v>
      </c>
      <c r="C42">
        <v>3</v>
      </c>
      <c r="D42" t="s">
        <v>107</v>
      </c>
      <c r="E42" t="s">
        <v>104</v>
      </c>
      <c r="F42" t="s">
        <v>95</v>
      </c>
      <c r="G42" s="5">
        <v>42401</v>
      </c>
      <c r="H42" s="6">
        <f>SUM(Tasks!I159:I161) * 10</f>
        <v>70</v>
      </c>
    </row>
    <row r="43" spans="1:8" x14ac:dyDescent="0.3">
      <c r="A43">
        <v>3</v>
      </c>
      <c r="B43">
        <v>3</v>
      </c>
      <c r="C43">
        <v>4</v>
      </c>
      <c r="D43" t="s">
        <v>108</v>
      </c>
      <c r="E43" t="s">
        <v>104</v>
      </c>
      <c r="F43" t="s">
        <v>95</v>
      </c>
      <c r="G43" s="5">
        <v>42401</v>
      </c>
      <c r="H43" s="6">
        <f>SUM(Tasks!I160:I162) * 10</f>
        <v>55</v>
      </c>
    </row>
    <row r="44" spans="1:8" x14ac:dyDescent="0.3">
      <c r="A44">
        <v>3</v>
      </c>
      <c r="B44">
        <v>3</v>
      </c>
      <c r="C44">
        <v>5</v>
      </c>
      <c r="D44" t="s">
        <v>109</v>
      </c>
      <c r="E44" t="s">
        <v>104</v>
      </c>
      <c r="F44" t="s">
        <v>95</v>
      </c>
      <c r="G44" s="5">
        <v>42401</v>
      </c>
      <c r="H44" s="6">
        <f>SUM(Tasks!I161:I163) * 10</f>
        <v>50</v>
      </c>
    </row>
    <row r="45" spans="1:8" x14ac:dyDescent="0.3">
      <c r="A45">
        <v>3</v>
      </c>
      <c r="B45">
        <v>4</v>
      </c>
      <c r="C45">
        <v>1</v>
      </c>
      <c r="D45" t="s">
        <v>110</v>
      </c>
      <c r="E45" t="s">
        <v>104</v>
      </c>
      <c r="G45" s="5">
        <v>42401</v>
      </c>
      <c r="H45" s="6">
        <f>SUM(Tasks!I162:I164) * 10</f>
        <v>50</v>
      </c>
    </row>
    <row r="46" spans="1:8" x14ac:dyDescent="0.3">
      <c r="A46">
        <v>3</v>
      </c>
      <c r="B46">
        <v>4</v>
      </c>
      <c r="C46">
        <v>2</v>
      </c>
      <c r="D46" t="s">
        <v>111</v>
      </c>
      <c r="E46" t="s">
        <v>104</v>
      </c>
      <c r="F46" t="s">
        <v>112</v>
      </c>
      <c r="G46" s="5">
        <v>42248</v>
      </c>
      <c r="H46" s="6">
        <f>SUM(Tasks!I163:I165) * 10</f>
        <v>25</v>
      </c>
    </row>
    <row r="47" spans="1:8" x14ac:dyDescent="0.3">
      <c r="A47">
        <v>3</v>
      </c>
      <c r="B47">
        <v>4</v>
      </c>
      <c r="C47">
        <v>3</v>
      </c>
      <c r="D47" t="s">
        <v>113</v>
      </c>
      <c r="E47" t="s">
        <v>104</v>
      </c>
      <c r="F47" t="s">
        <v>114</v>
      </c>
      <c r="G47" s="5">
        <v>42401</v>
      </c>
      <c r="H47" s="6">
        <f>SUM(Tasks!I164:I166) * 10</f>
        <v>35</v>
      </c>
    </row>
    <row r="48" spans="1:8" x14ac:dyDescent="0.3">
      <c r="A48">
        <v>3</v>
      </c>
      <c r="B48">
        <v>4</v>
      </c>
      <c r="C48">
        <v>4</v>
      </c>
      <c r="D48" t="s">
        <v>115</v>
      </c>
      <c r="E48" t="s">
        <v>95</v>
      </c>
      <c r="F48" t="s">
        <v>74</v>
      </c>
      <c r="G48" s="5">
        <v>42401</v>
      </c>
      <c r="H48" s="6">
        <f>SUM(Tasks!I165:I167) * 10</f>
        <v>35</v>
      </c>
    </row>
    <row r="49" spans="1:8" x14ac:dyDescent="0.3">
      <c r="A49">
        <v>3</v>
      </c>
      <c r="B49">
        <v>4</v>
      </c>
      <c r="C49">
        <v>5</v>
      </c>
      <c r="D49" t="s">
        <v>116</v>
      </c>
      <c r="E49" t="s">
        <v>104</v>
      </c>
      <c r="G49" s="5">
        <v>42401</v>
      </c>
      <c r="H49" s="6">
        <f>SUM(Tasks!I166:I168) * 10</f>
        <v>35</v>
      </c>
    </row>
    <row r="50" spans="1:8" x14ac:dyDescent="0.3">
      <c r="A50">
        <v>3</v>
      </c>
      <c r="B50">
        <v>5</v>
      </c>
      <c r="C50">
        <v>1</v>
      </c>
      <c r="D50" t="s">
        <v>117</v>
      </c>
      <c r="E50" t="s">
        <v>118</v>
      </c>
      <c r="F50" t="s">
        <v>119</v>
      </c>
      <c r="G50" s="5">
        <v>42491</v>
      </c>
      <c r="H50" s="6">
        <f>SUM(Tasks!I149:I151) * 10</f>
        <v>35</v>
      </c>
    </row>
    <row r="51" spans="1:8" x14ac:dyDescent="0.3">
      <c r="A51">
        <v>4</v>
      </c>
      <c r="B51">
        <v>1</v>
      </c>
      <c r="C51">
        <v>1</v>
      </c>
      <c r="D51" t="s">
        <v>120</v>
      </c>
      <c r="E51" t="s">
        <v>121</v>
      </c>
      <c r="F51" t="s">
        <v>122</v>
      </c>
      <c r="G51" t="s">
        <v>88</v>
      </c>
      <c r="H51" s="6">
        <f>SUM(Tasks!I152:I154) * 10</f>
        <v>40</v>
      </c>
    </row>
    <row r="52" spans="1:8" x14ac:dyDescent="0.3">
      <c r="A52">
        <v>4</v>
      </c>
      <c r="B52">
        <v>1</v>
      </c>
      <c r="C52">
        <v>2</v>
      </c>
      <c r="D52" t="s">
        <v>123</v>
      </c>
      <c r="E52" t="s">
        <v>121</v>
      </c>
      <c r="F52" t="s">
        <v>124</v>
      </c>
      <c r="G52" t="s">
        <v>125</v>
      </c>
      <c r="H52" s="6">
        <f>SUM(Tasks!I155:I157) * 10</f>
        <v>70</v>
      </c>
    </row>
    <row r="53" spans="1:8" x14ac:dyDescent="0.3">
      <c r="A53">
        <v>4</v>
      </c>
      <c r="B53">
        <v>2</v>
      </c>
      <c r="C53">
        <v>1</v>
      </c>
      <c r="D53" t="s">
        <v>126</v>
      </c>
      <c r="E53" t="s">
        <v>64</v>
      </c>
      <c r="F53" t="s">
        <v>64</v>
      </c>
      <c r="G53" s="5">
        <v>42262</v>
      </c>
      <c r="H53" s="6">
        <f>SUM(Tasks!I158:I158) * 10</f>
        <v>100</v>
      </c>
    </row>
    <row r="54" spans="1:8" x14ac:dyDescent="0.3">
      <c r="A54">
        <v>4</v>
      </c>
      <c r="B54">
        <v>2</v>
      </c>
      <c r="C54">
        <v>2</v>
      </c>
      <c r="D54" t="s">
        <v>127</v>
      </c>
      <c r="E54" t="s">
        <v>64</v>
      </c>
      <c r="F54" t="s">
        <v>128</v>
      </c>
      <c r="G54" t="s">
        <v>88</v>
      </c>
      <c r="H54" s="6">
        <f>SUM(Tasks!I159:I161) * 10</f>
        <v>70</v>
      </c>
    </row>
    <row r="55" spans="1:8" x14ac:dyDescent="0.3">
      <c r="A55">
        <v>4</v>
      </c>
      <c r="B55">
        <v>3</v>
      </c>
      <c r="C55">
        <v>1</v>
      </c>
      <c r="D55" t="s">
        <v>129</v>
      </c>
      <c r="E55" t="s">
        <v>104</v>
      </c>
      <c r="F55" t="s">
        <v>130</v>
      </c>
      <c r="G55" s="5">
        <v>42401</v>
      </c>
      <c r="H55" s="6">
        <f>SUM(Tasks!I162:I165) * 10</f>
        <v>50</v>
      </c>
    </row>
    <row r="56" spans="1:8" x14ac:dyDescent="0.3">
      <c r="A56">
        <v>4</v>
      </c>
      <c r="B56">
        <v>4</v>
      </c>
      <c r="C56">
        <v>1</v>
      </c>
      <c r="D56" t="s">
        <v>131</v>
      </c>
      <c r="E56" t="s">
        <v>36</v>
      </c>
      <c r="F56" t="s">
        <v>132</v>
      </c>
      <c r="G56" s="5">
        <v>42401</v>
      </c>
      <c r="H56" s="6">
        <f>SUM(Tasks!I166:I168) * 10</f>
        <v>35</v>
      </c>
    </row>
    <row r="57" spans="1:8" x14ac:dyDescent="0.3">
      <c r="A57">
        <v>4</v>
      </c>
      <c r="B57">
        <v>4</v>
      </c>
      <c r="C57">
        <v>2</v>
      </c>
      <c r="D57" t="s">
        <v>133</v>
      </c>
      <c r="E57" t="s">
        <v>36</v>
      </c>
      <c r="F57" t="s">
        <v>132</v>
      </c>
      <c r="G57" s="5">
        <v>42401</v>
      </c>
      <c r="H57" s="6">
        <f>SUM(Tasks!I169:I170) * 10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tabSelected="1" topLeftCell="A134" workbookViewId="0">
      <selection activeCell="H170" sqref="H170"/>
    </sheetView>
  </sheetViews>
  <sheetFormatPr defaultRowHeight="14.4" x14ac:dyDescent="0.3"/>
  <cols>
    <col min="4" max="4" width="9.33203125" bestFit="1" customWidth="1"/>
    <col min="5" max="5" width="59.109375" bestFit="1" customWidth="1"/>
    <col min="6" max="6" width="17.6640625" customWidth="1"/>
    <col min="7" max="7" width="13.88671875" customWidth="1"/>
    <col min="8" max="8" width="10.44140625" customWidth="1"/>
    <col min="10" max="10" width="77.88671875" customWidth="1"/>
  </cols>
  <sheetData>
    <row r="1" spans="1:10" x14ac:dyDescent="0.3">
      <c r="A1" t="s">
        <v>0</v>
      </c>
      <c r="B1" t="s">
        <v>7</v>
      </c>
      <c r="C1" t="s">
        <v>25</v>
      </c>
      <c r="D1" t="s">
        <v>134</v>
      </c>
      <c r="E1" t="s">
        <v>1</v>
      </c>
      <c r="F1" t="s">
        <v>66</v>
      </c>
      <c r="G1" t="s">
        <v>135</v>
      </c>
      <c r="H1" t="s">
        <v>139</v>
      </c>
      <c r="I1" t="s">
        <v>140</v>
      </c>
      <c r="J1" t="s">
        <v>305</v>
      </c>
    </row>
    <row r="2" spans="1:10" x14ac:dyDescent="0.3">
      <c r="A2" s="1">
        <v>1</v>
      </c>
      <c r="B2" s="3">
        <v>1</v>
      </c>
      <c r="C2" s="3">
        <v>1</v>
      </c>
      <c r="D2">
        <v>1</v>
      </c>
      <c r="E2" t="s">
        <v>204</v>
      </c>
      <c r="F2" s="5">
        <v>42282</v>
      </c>
      <c r="G2">
        <v>5</v>
      </c>
      <c r="H2">
        <v>1</v>
      </c>
      <c r="I2">
        <f>IF(Table4[[#This Row],[Complete]]&gt;0,Table4[[#This Row],[Weight]],0)</f>
        <v>5</v>
      </c>
      <c r="J2" s="9" t="s">
        <v>306</v>
      </c>
    </row>
    <row r="3" spans="1:10" x14ac:dyDescent="0.3">
      <c r="A3" s="7">
        <v>1</v>
      </c>
      <c r="B3" s="8">
        <v>1</v>
      </c>
      <c r="C3" s="8">
        <v>1</v>
      </c>
      <c r="D3">
        <v>2</v>
      </c>
      <c r="E3" t="s">
        <v>205</v>
      </c>
      <c r="F3" s="5">
        <v>42308</v>
      </c>
      <c r="G3">
        <v>5</v>
      </c>
      <c r="H3">
        <v>1</v>
      </c>
      <c r="I3" s="9">
        <f>IF(Table4[[#This Row],[Complete]]&gt;0,Table4[[#This Row],[Weight]],0)</f>
        <v>5</v>
      </c>
      <c r="J3" s="9" t="s">
        <v>308</v>
      </c>
    </row>
    <row r="4" spans="1:10" x14ac:dyDescent="0.3">
      <c r="A4" s="2">
        <v>1</v>
      </c>
      <c r="B4" s="4">
        <v>1</v>
      </c>
      <c r="C4" s="4">
        <v>2</v>
      </c>
      <c r="D4">
        <v>1</v>
      </c>
      <c r="E4" t="s">
        <v>206</v>
      </c>
      <c r="F4" s="5">
        <v>42319</v>
      </c>
      <c r="G4">
        <v>5</v>
      </c>
      <c r="H4">
        <v>1</v>
      </c>
      <c r="I4">
        <f>IF(Table4[[#This Row],[Complete]]&gt;0,Table4[[#This Row],[Weight]],0)</f>
        <v>5</v>
      </c>
      <c r="J4" s="9" t="s">
        <v>307</v>
      </c>
    </row>
    <row r="5" spans="1:10" x14ac:dyDescent="0.3">
      <c r="A5" s="7">
        <v>1</v>
      </c>
      <c r="B5" s="8">
        <v>1</v>
      </c>
      <c r="C5" s="8">
        <v>2</v>
      </c>
      <c r="D5">
        <v>2</v>
      </c>
      <c r="E5" t="s">
        <v>207</v>
      </c>
      <c r="F5" s="5">
        <v>42353</v>
      </c>
      <c r="G5">
        <v>5</v>
      </c>
      <c r="H5">
        <v>1</v>
      </c>
      <c r="I5" s="9">
        <f>IF(Table4[[#This Row],[Complete]]&gt;0,Table4[[#This Row],[Weight]],0)</f>
        <v>5</v>
      </c>
      <c r="J5" s="9"/>
    </row>
    <row r="6" spans="1:10" x14ac:dyDescent="0.3">
      <c r="A6" s="1">
        <v>1</v>
      </c>
      <c r="B6" s="3">
        <v>1</v>
      </c>
      <c r="C6" s="3">
        <v>3</v>
      </c>
      <c r="D6">
        <v>1</v>
      </c>
      <c r="E6" t="s">
        <v>208</v>
      </c>
      <c r="F6" s="5">
        <v>42241</v>
      </c>
      <c r="G6">
        <v>5</v>
      </c>
      <c r="H6">
        <v>1</v>
      </c>
      <c r="I6">
        <f>IF(Table4[[#This Row],[Complete]]&gt;0,Table4[[#This Row],[Weight]],0)</f>
        <v>5</v>
      </c>
      <c r="J6" s="9"/>
    </row>
    <row r="7" spans="1:10" x14ac:dyDescent="0.3">
      <c r="A7" s="7">
        <v>1</v>
      </c>
      <c r="B7" s="8">
        <v>1</v>
      </c>
      <c r="C7" s="8">
        <v>3</v>
      </c>
      <c r="D7">
        <v>2</v>
      </c>
      <c r="E7" t="s">
        <v>209</v>
      </c>
      <c r="F7" s="5">
        <v>42353</v>
      </c>
      <c r="G7">
        <v>5</v>
      </c>
      <c r="H7">
        <v>1</v>
      </c>
      <c r="I7" s="9">
        <f>IF(Table4[[#This Row],[Complete]]&gt;0,Table4[[#This Row],[Weight]],0)</f>
        <v>5</v>
      </c>
      <c r="J7" s="9" t="s">
        <v>308</v>
      </c>
    </row>
    <row r="8" spans="1:10" x14ac:dyDescent="0.3">
      <c r="A8" s="2">
        <v>1</v>
      </c>
      <c r="B8" s="4">
        <v>1</v>
      </c>
      <c r="C8" s="4">
        <v>4</v>
      </c>
      <c r="D8">
        <v>1</v>
      </c>
      <c r="E8" t="s">
        <v>210</v>
      </c>
      <c r="F8" s="5">
        <v>42285</v>
      </c>
      <c r="G8">
        <v>5</v>
      </c>
      <c r="H8">
        <v>1</v>
      </c>
      <c r="I8">
        <f>IF(Table4[[#This Row],[Complete]]&gt;0,Table4[[#This Row],[Weight]],0)</f>
        <v>5</v>
      </c>
      <c r="J8" s="9" t="s">
        <v>309</v>
      </c>
    </row>
    <row r="9" spans="1:10" x14ac:dyDescent="0.3">
      <c r="A9" s="7">
        <v>1</v>
      </c>
      <c r="B9" s="8">
        <v>1</v>
      </c>
      <c r="C9" s="8">
        <v>4</v>
      </c>
      <c r="D9">
        <v>2</v>
      </c>
      <c r="E9" t="s">
        <v>205</v>
      </c>
      <c r="F9" s="5">
        <v>42353</v>
      </c>
      <c r="G9">
        <v>5</v>
      </c>
      <c r="H9">
        <v>1</v>
      </c>
      <c r="I9" s="9">
        <f>IF(Table4[[#This Row],[Complete]]&gt;0,Table4[[#This Row],[Weight]],0)</f>
        <v>5</v>
      </c>
      <c r="J9" s="9"/>
    </row>
    <row r="10" spans="1:10" x14ac:dyDescent="0.3">
      <c r="A10" s="1">
        <v>1</v>
      </c>
      <c r="B10" s="3">
        <v>2</v>
      </c>
      <c r="C10" s="3">
        <v>1</v>
      </c>
      <c r="D10">
        <v>1</v>
      </c>
      <c r="E10" t="s">
        <v>211</v>
      </c>
      <c r="F10" s="5">
        <v>42352</v>
      </c>
      <c r="G10">
        <v>3.5</v>
      </c>
      <c r="H10">
        <v>0</v>
      </c>
      <c r="I10">
        <f>IF(Table4[[#This Row],[Complete]]&gt;0,Table4[[#This Row],[Weight]],0)</f>
        <v>0</v>
      </c>
      <c r="J10" s="9"/>
    </row>
    <row r="11" spans="1:10" x14ac:dyDescent="0.3">
      <c r="A11" s="7">
        <v>1</v>
      </c>
      <c r="B11" s="8">
        <v>2</v>
      </c>
      <c r="C11" s="8">
        <v>1</v>
      </c>
      <c r="D11">
        <v>2</v>
      </c>
      <c r="E11" t="s">
        <v>212</v>
      </c>
      <c r="F11" s="5">
        <v>42389</v>
      </c>
      <c r="G11">
        <v>3.5</v>
      </c>
      <c r="H11">
        <v>0</v>
      </c>
      <c r="I11" s="9">
        <f>IF(Table4[[#This Row],[Complete]]&gt;0,Table4[[#This Row],[Weight]],0)</f>
        <v>0</v>
      </c>
      <c r="J11" s="9"/>
    </row>
    <row r="12" spans="1:10" x14ac:dyDescent="0.3">
      <c r="A12" s="7">
        <v>1</v>
      </c>
      <c r="B12" s="8">
        <v>2</v>
      </c>
      <c r="C12" s="8">
        <v>1</v>
      </c>
      <c r="D12">
        <v>3</v>
      </c>
      <c r="E12" t="s">
        <v>213</v>
      </c>
      <c r="F12" s="5">
        <v>42424</v>
      </c>
      <c r="G12">
        <v>3</v>
      </c>
      <c r="H12">
        <v>0</v>
      </c>
      <c r="I12" s="9">
        <f>IF(Table4[[#This Row],[Complete]]&gt;0,Table4[[#This Row],[Weight]],0)</f>
        <v>0</v>
      </c>
      <c r="J12" s="9"/>
    </row>
    <row r="13" spans="1:10" x14ac:dyDescent="0.3">
      <c r="A13" s="7">
        <v>1</v>
      </c>
      <c r="B13" s="8">
        <v>2</v>
      </c>
      <c r="C13" s="8">
        <v>2</v>
      </c>
      <c r="D13">
        <v>1</v>
      </c>
      <c r="E13" t="s">
        <v>214</v>
      </c>
      <c r="F13" s="5">
        <v>42166</v>
      </c>
      <c r="G13">
        <v>2.5</v>
      </c>
      <c r="H13">
        <v>1</v>
      </c>
      <c r="I13" s="9">
        <f>IF(Table4[[#This Row],[Complete]]&gt;0,Table4[[#This Row],[Weight]],0)</f>
        <v>2.5</v>
      </c>
      <c r="J13" s="9"/>
    </row>
    <row r="14" spans="1:10" x14ac:dyDescent="0.3">
      <c r="A14" s="2">
        <v>1</v>
      </c>
      <c r="B14" s="4">
        <v>2</v>
      </c>
      <c r="C14" s="4">
        <v>2</v>
      </c>
      <c r="D14">
        <v>2</v>
      </c>
      <c r="E14" t="s">
        <v>215</v>
      </c>
      <c r="F14" s="5">
        <v>42309</v>
      </c>
      <c r="G14">
        <v>2.5</v>
      </c>
      <c r="H14">
        <v>1</v>
      </c>
      <c r="I14">
        <f>IF(Table4[[#This Row],[Complete]]&gt;0,Table4[[#This Row],[Weight]],0)</f>
        <v>2.5</v>
      </c>
      <c r="J14" s="9"/>
    </row>
    <row r="15" spans="1:10" x14ac:dyDescent="0.3">
      <c r="A15" s="7">
        <v>1</v>
      </c>
      <c r="B15" s="8">
        <v>2</v>
      </c>
      <c r="C15" s="8">
        <v>2</v>
      </c>
      <c r="D15">
        <v>3</v>
      </c>
      <c r="E15" t="s">
        <v>216</v>
      </c>
      <c r="F15" s="5">
        <v>42369</v>
      </c>
      <c r="G15">
        <v>2.5</v>
      </c>
      <c r="H15">
        <v>0</v>
      </c>
      <c r="I15" s="9">
        <f>IF(Table4[[#This Row],[Complete]]&gt;0,Table4[[#This Row],[Weight]],0)</f>
        <v>0</v>
      </c>
      <c r="J15" s="9"/>
    </row>
    <row r="16" spans="1:10" x14ac:dyDescent="0.3">
      <c r="A16" s="7">
        <v>1</v>
      </c>
      <c r="B16" s="8">
        <v>2</v>
      </c>
      <c r="C16" s="8">
        <v>2</v>
      </c>
      <c r="D16">
        <v>4</v>
      </c>
      <c r="E16" t="s">
        <v>217</v>
      </c>
      <c r="F16" s="5">
        <v>42430</v>
      </c>
      <c r="G16">
        <v>2.5</v>
      </c>
      <c r="H16">
        <v>0</v>
      </c>
      <c r="I16" s="9">
        <f>IF(Table4[[#This Row],[Complete]]&gt;0,Table4[[#This Row],[Weight]],0)</f>
        <v>0</v>
      </c>
      <c r="J16" s="9"/>
    </row>
    <row r="17" spans="1:10" x14ac:dyDescent="0.3">
      <c r="A17" s="1">
        <v>1</v>
      </c>
      <c r="B17" s="3">
        <v>3</v>
      </c>
      <c r="C17" s="3">
        <v>1</v>
      </c>
      <c r="D17">
        <v>1</v>
      </c>
      <c r="E17" t="s">
        <v>218</v>
      </c>
      <c r="F17" s="5">
        <v>42300</v>
      </c>
      <c r="G17">
        <v>3.5</v>
      </c>
      <c r="H17">
        <v>1</v>
      </c>
      <c r="I17">
        <f>IF(Table4[[#This Row],[Complete]]&gt;0,Table4[[#This Row],[Weight]],0)</f>
        <v>3.5</v>
      </c>
      <c r="J17" s="9"/>
    </row>
    <row r="18" spans="1:10" x14ac:dyDescent="0.3">
      <c r="A18" s="7">
        <v>1</v>
      </c>
      <c r="B18" s="8">
        <v>3</v>
      </c>
      <c r="C18" s="8">
        <v>1</v>
      </c>
      <c r="D18">
        <v>2</v>
      </c>
      <c r="E18" t="s">
        <v>219</v>
      </c>
      <c r="F18" s="5">
        <v>42377</v>
      </c>
      <c r="G18">
        <v>3.5</v>
      </c>
      <c r="H18">
        <v>0</v>
      </c>
      <c r="I18" s="9">
        <f>IF(Table4[[#This Row],[Complete]]&gt;0,Table4[[#This Row],[Weight]],0)</f>
        <v>0</v>
      </c>
      <c r="J18" s="9"/>
    </row>
    <row r="19" spans="1:10" x14ac:dyDescent="0.3">
      <c r="A19" s="7">
        <v>1</v>
      </c>
      <c r="B19" s="8">
        <v>3</v>
      </c>
      <c r="C19" s="8">
        <v>1</v>
      </c>
      <c r="D19">
        <v>3</v>
      </c>
      <c r="E19" t="s">
        <v>220</v>
      </c>
      <c r="F19" s="5">
        <v>42418</v>
      </c>
      <c r="G19">
        <v>3</v>
      </c>
      <c r="H19">
        <v>0</v>
      </c>
      <c r="I19" s="9">
        <f>IF(Table4[[#This Row],[Complete]]&gt;0,Table4[[#This Row],[Weight]],0)</f>
        <v>0</v>
      </c>
      <c r="J19" s="9"/>
    </row>
    <row r="20" spans="1:10" x14ac:dyDescent="0.3">
      <c r="A20" s="2">
        <v>1</v>
      </c>
      <c r="B20" s="4">
        <v>3</v>
      </c>
      <c r="C20" s="4">
        <v>2</v>
      </c>
      <c r="D20">
        <v>1</v>
      </c>
      <c r="E20" t="s">
        <v>221</v>
      </c>
      <c r="F20" s="5">
        <v>42405</v>
      </c>
      <c r="G20">
        <v>3.5</v>
      </c>
      <c r="H20">
        <v>0</v>
      </c>
      <c r="I20">
        <f>IF(Table4[[#This Row],[Complete]]&gt;0,Table4[[#This Row],[Weight]],0)</f>
        <v>0</v>
      </c>
      <c r="J20" s="9"/>
    </row>
    <row r="21" spans="1:10" x14ac:dyDescent="0.3">
      <c r="A21" s="7">
        <v>1</v>
      </c>
      <c r="B21" s="8">
        <v>3</v>
      </c>
      <c r="C21" s="8">
        <v>2</v>
      </c>
      <c r="D21">
        <v>2</v>
      </c>
      <c r="E21" t="s">
        <v>222</v>
      </c>
      <c r="F21" s="5">
        <v>42399</v>
      </c>
      <c r="G21">
        <v>3.5</v>
      </c>
      <c r="H21">
        <v>0</v>
      </c>
      <c r="I21" s="9">
        <f>IF(Table4[[#This Row],[Complete]]&gt;0,Table4[[#This Row],[Weight]],0)</f>
        <v>0</v>
      </c>
      <c r="J21" s="9"/>
    </row>
    <row r="22" spans="1:10" x14ac:dyDescent="0.3">
      <c r="A22" s="7">
        <v>1</v>
      </c>
      <c r="B22" s="8">
        <v>3</v>
      </c>
      <c r="C22" s="8">
        <v>2</v>
      </c>
      <c r="D22">
        <v>3</v>
      </c>
      <c r="E22" t="s">
        <v>223</v>
      </c>
      <c r="F22" s="5">
        <v>42411</v>
      </c>
      <c r="G22">
        <v>3</v>
      </c>
      <c r="H22">
        <v>0</v>
      </c>
      <c r="I22" s="9">
        <f>IF(Table4[[#This Row],[Complete]]&gt;0,Table4[[#This Row],[Weight]],0)</f>
        <v>0</v>
      </c>
      <c r="J22" s="9"/>
    </row>
    <row r="23" spans="1:10" x14ac:dyDescent="0.3">
      <c r="A23" s="1">
        <v>1</v>
      </c>
      <c r="B23" s="3">
        <v>4</v>
      </c>
      <c r="C23" s="3">
        <v>1</v>
      </c>
      <c r="D23">
        <v>1</v>
      </c>
      <c r="E23" t="s">
        <v>224</v>
      </c>
      <c r="F23" s="5">
        <v>42307</v>
      </c>
      <c r="G23">
        <v>3.5</v>
      </c>
      <c r="H23">
        <v>0</v>
      </c>
      <c r="I23">
        <f>IF(Table4[[#This Row],[Complete]]&gt;0,Table4[[#This Row],[Weight]],0)</f>
        <v>0</v>
      </c>
      <c r="J23" s="9"/>
    </row>
    <row r="24" spans="1:10" x14ac:dyDescent="0.3">
      <c r="A24" s="7">
        <v>1</v>
      </c>
      <c r="B24" s="8">
        <v>4</v>
      </c>
      <c r="C24" s="8">
        <v>1</v>
      </c>
      <c r="D24">
        <v>2</v>
      </c>
      <c r="E24" t="s">
        <v>225</v>
      </c>
      <c r="F24" s="5">
        <v>42309</v>
      </c>
      <c r="G24">
        <v>3.5</v>
      </c>
      <c r="H24">
        <v>1</v>
      </c>
      <c r="I24" s="9">
        <f>IF(Table4[[#This Row],[Complete]]&gt;0,Table4[[#This Row],[Weight]],0)</f>
        <v>3.5</v>
      </c>
      <c r="J24" s="9"/>
    </row>
    <row r="25" spans="1:10" x14ac:dyDescent="0.3">
      <c r="A25" s="7">
        <v>1</v>
      </c>
      <c r="B25" s="8">
        <v>4</v>
      </c>
      <c r="C25" s="8">
        <v>1</v>
      </c>
      <c r="D25">
        <v>3</v>
      </c>
      <c r="E25" t="s">
        <v>226</v>
      </c>
      <c r="F25" s="5">
        <v>42339</v>
      </c>
      <c r="G25">
        <v>3</v>
      </c>
      <c r="H25">
        <v>1</v>
      </c>
      <c r="I25" s="9">
        <f>IF(Table4[[#This Row],[Complete]]&gt;0,Table4[[#This Row],[Weight]],0)</f>
        <v>3</v>
      </c>
      <c r="J25" s="9"/>
    </row>
    <row r="26" spans="1:10" x14ac:dyDescent="0.3">
      <c r="A26" s="2">
        <v>1</v>
      </c>
      <c r="B26" s="4">
        <v>4</v>
      </c>
      <c r="C26" s="4">
        <v>2</v>
      </c>
      <c r="D26">
        <v>1</v>
      </c>
      <c r="E26" t="s">
        <v>227</v>
      </c>
      <c r="F26" s="5">
        <v>42278</v>
      </c>
      <c r="G26">
        <v>3.5</v>
      </c>
      <c r="H26">
        <v>1</v>
      </c>
      <c r="I26">
        <f>IF(Table4[[#This Row],[Complete]]&gt;0,Table4[[#This Row],[Weight]],0)</f>
        <v>3.5</v>
      </c>
      <c r="J26" s="9"/>
    </row>
    <row r="27" spans="1:10" x14ac:dyDescent="0.3">
      <c r="A27" s="7">
        <v>1</v>
      </c>
      <c r="B27" s="8">
        <v>4</v>
      </c>
      <c r="C27" s="8">
        <v>2</v>
      </c>
      <c r="D27">
        <v>2</v>
      </c>
      <c r="E27" t="s">
        <v>228</v>
      </c>
      <c r="F27" s="5">
        <v>42292</v>
      </c>
      <c r="G27">
        <v>3.5</v>
      </c>
      <c r="H27">
        <v>1</v>
      </c>
      <c r="I27" s="9">
        <f>IF(Table4[[#This Row],[Complete]]&gt;0,Table4[[#This Row],[Weight]],0)</f>
        <v>3.5</v>
      </c>
      <c r="J27" s="9"/>
    </row>
    <row r="28" spans="1:10" x14ac:dyDescent="0.3">
      <c r="A28" s="7">
        <v>1</v>
      </c>
      <c r="B28" s="8">
        <v>4</v>
      </c>
      <c r="C28" s="8">
        <v>2</v>
      </c>
      <c r="D28">
        <v>3</v>
      </c>
      <c r="E28" t="s">
        <v>229</v>
      </c>
      <c r="F28" s="5">
        <v>42383</v>
      </c>
      <c r="G28">
        <v>3</v>
      </c>
      <c r="H28">
        <v>1</v>
      </c>
      <c r="I28" s="9">
        <f>IF(Table4[[#This Row],[Complete]]&gt;0,Table4[[#This Row],[Weight]],0)</f>
        <v>3</v>
      </c>
      <c r="J28" s="9"/>
    </row>
    <row r="29" spans="1:10" x14ac:dyDescent="0.3">
      <c r="A29" s="1">
        <v>1</v>
      </c>
      <c r="B29" s="3">
        <v>4</v>
      </c>
      <c r="C29" s="3">
        <v>3</v>
      </c>
      <c r="D29">
        <v>1</v>
      </c>
      <c r="E29" t="s">
        <v>230</v>
      </c>
      <c r="F29" s="5">
        <v>42248</v>
      </c>
      <c r="G29">
        <v>3.5</v>
      </c>
      <c r="H29">
        <v>1</v>
      </c>
      <c r="I29">
        <f>IF(Table4[[#This Row],[Complete]]&gt;0,Table4[[#This Row],[Weight]],0)</f>
        <v>3.5</v>
      </c>
      <c r="J29" s="9"/>
    </row>
    <row r="30" spans="1:10" x14ac:dyDescent="0.3">
      <c r="A30" s="7">
        <v>1</v>
      </c>
      <c r="B30" s="8">
        <v>4</v>
      </c>
      <c r="C30" s="8">
        <v>3</v>
      </c>
      <c r="D30">
        <v>2</v>
      </c>
      <c r="E30" t="s">
        <v>231</v>
      </c>
      <c r="F30" s="5">
        <v>42278</v>
      </c>
      <c r="G30">
        <v>3.5</v>
      </c>
      <c r="H30">
        <v>1</v>
      </c>
      <c r="I30" s="9">
        <f>IF(Table4[[#This Row],[Complete]]&gt;0,Table4[[#This Row],[Weight]],0)</f>
        <v>3.5</v>
      </c>
      <c r="J30" s="9"/>
    </row>
    <row r="31" spans="1:10" x14ac:dyDescent="0.3">
      <c r="A31" s="7">
        <v>1</v>
      </c>
      <c r="B31" s="8">
        <v>4</v>
      </c>
      <c r="C31" s="8">
        <v>3</v>
      </c>
      <c r="D31">
        <v>3</v>
      </c>
      <c r="E31" t="s">
        <v>232</v>
      </c>
      <c r="F31" s="5">
        <v>42401</v>
      </c>
      <c r="G31">
        <v>3</v>
      </c>
      <c r="H31">
        <v>1</v>
      </c>
      <c r="I31" s="9">
        <f>IF(Table4[[#This Row],[Complete]]&gt;0,Table4[[#This Row],[Weight]],0)</f>
        <v>3</v>
      </c>
      <c r="J31" s="9"/>
    </row>
    <row r="32" spans="1:10" x14ac:dyDescent="0.3">
      <c r="A32" s="2">
        <v>2</v>
      </c>
      <c r="B32" s="4">
        <v>1</v>
      </c>
      <c r="C32" s="4">
        <v>1</v>
      </c>
      <c r="D32">
        <v>1</v>
      </c>
      <c r="E32" t="s">
        <v>148</v>
      </c>
      <c r="F32" s="5">
        <v>42401</v>
      </c>
      <c r="G32">
        <v>3</v>
      </c>
      <c r="H32">
        <v>0</v>
      </c>
      <c r="I32">
        <f>IF(Table4[[#This Row],[Complete]]&gt;0,Table4[[#This Row],[Weight]],0)</f>
        <v>0</v>
      </c>
      <c r="J32" s="9"/>
    </row>
    <row r="33" spans="1:10" x14ac:dyDescent="0.3">
      <c r="A33" s="7">
        <v>2</v>
      </c>
      <c r="B33" s="8">
        <v>1</v>
      </c>
      <c r="C33" s="8">
        <v>1</v>
      </c>
      <c r="D33">
        <v>2</v>
      </c>
      <c r="E33" t="s">
        <v>149</v>
      </c>
      <c r="F33" s="5">
        <v>42461</v>
      </c>
      <c r="G33">
        <v>3.5</v>
      </c>
      <c r="H33">
        <v>0</v>
      </c>
      <c r="I33" s="9">
        <f>IF(Table4[[#This Row],[Complete]]&gt;0,Table4[[#This Row],[Weight]],0)</f>
        <v>0</v>
      </c>
      <c r="J33" s="9"/>
    </row>
    <row r="34" spans="1:10" x14ac:dyDescent="0.3">
      <c r="A34" s="7">
        <v>2</v>
      </c>
      <c r="B34" s="8">
        <v>1</v>
      </c>
      <c r="C34" s="8">
        <v>1</v>
      </c>
      <c r="D34">
        <v>3</v>
      </c>
      <c r="E34" t="s">
        <v>150</v>
      </c>
      <c r="F34" s="5">
        <v>42614</v>
      </c>
      <c r="G34">
        <v>3.5</v>
      </c>
      <c r="H34">
        <v>0</v>
      </c>
      <c r="I34" s="9">
        <f>IF(Table4[[#This Row],[Complete]]&gt;0,Table4[[#This Row],[Weight]],0)</f>
        <v>0</v>
      </c>
      <c r="J34" s="9"/>
    </row>
    <row r="35" spans="1:10" x14ac:dyDescent="0.3">
      <c r="A35" s="1">
        <v>2</v>
      </c>
      <c r="B35" s="3">
        <v>1</v>
      </c>
      <c r="C35" s="3">
        <v>2</v>
      </c>
      <c r="D35">
        <v>1</v>
      </c>
      <c r="E35" t="s">
        <v>55</v>
      </c>
      <c r="F35" s="5">
        <v>42338</v>
      </c>
      <c r="G35">
        <v>10</v>
      </c>
      <c r="H35">
        <v>1</v>
      </c>
      <c r="I35">
        <f>IF(Table4[[#This Row],[Complete]]&gt;0,Table4[[#This Row],[Weight]],0)</f>
        <v>10</v>
      </c>
      <c r="J35" s="9"/>
    </row>
    <row r="36" spans="1:10" x14ac:dyDescent="0.3">
      <c r="A36" s="2">
        <v>2</v>
      </c>
      <c r="B36" s="4">
        <v>1</v>
      </c>
      <c r="C36" s="4">
        <v>3</v>
      </c>
      <c r="D36">
        <v>1</v>
      </c>
      <c r="E36" t="s">
        <v>151</v>
      </c>
      <c r="F36" s="5">
        <v>42307</v>
      </c>
      <c r="G36">
        <v>2.5</v>
      </c>
      <c r="H36">
        <v>1</v>
      </c>
      <c r="I36">
        <f>IF(Table4[[#This Row],[Complete]]&gt;0,Table4[[#This Row],[Weight]],0)</f>
        <v>2.5</v>
      </c>
      <c r="J36" s="9"/>
    </row>
    <row r="37" spans="1:10" x14ac:dyDescent="0.3">
      <c r="A37" s="7">
        <v>2</v>
      </c>
      <c r="B37" s="8">
        <v>1</v>
      </c>
      <c r="C37" s="8">
        <v>3</v>
      </c>
      <c r="D37">
        <v>2</v>
      </c>
      <c r="E37" t="s">
        <v>152</v>
      </c>
      <c r="F37" s="5">
        <v>42338</v>
      </c>
      <c r="G37">
        <v>2.5</v>
      </c>
      <c r="H37">
        <v>0</v>
      </c>
      <c r="I37" s="9">
        <f>IF(Table4[[#This Row],[Complete]]&gt;0,Table4[[#This Row],[Weight]],0)</f>
        <v>0</v>
      </c>
      <c r="J37" s="9"/>
    </row>
    <row r="38" spans="1:10" x14ac:dyDescent="0.3">
      <c r="A38" s="7">
        <v>2</v>
      </c>
      <c r="B38" s="8">
        <v>1</v>
      </c>
      <c r="C38" s="8">
        <v>3</v>
      </c>
      <c r="D38">
        <v>3</v>
      </c>
      <c r="E38" t="s">
        <v>153</v>
      </c>
      <c r="F38" s="5">
        <v>42369</v>
      </c>
      <c r="G38">
        <v>2.5</v>
      </c>
      <c r="H38">
        <v>0</v>
      </c>
      <c r="I38" s="9">
        <f>IF(Table4[[#This Row],[Complete]]&gt;0,Table4[[#This Row],[Weight]],0)</f>
        <v>0</v>
      </c>
      <c r="J38" s="9"/>
    </row>
    <row r="39" spans="1:10" x14ac:dyDescent="0.3">
      <c r="A39" s="7">
        <v>2</v>
      </c>
      <c r="B39" s="8">
        <v>1</v>
      </c>
      <c r="C39" s="8">
        <v>3</v>
      </c>
      <c r="D39">
        <v>4</v>
      </c>
      <c r="E39" t="s">
        <v>154</v>
      </c>
      <c r="F39" s="5">
        <v>42399</v>
      </c>
      <c r="G39">
        <v>2.5</v>
      </c>
      <c r="H39">
        <v>0</v>
      </c>
      <c r="I39" s="9">
        <f>IF(Table4[[#This Row],[Complete]]&gt;0,Table4[[#This Row],[Weight]],0)</f>
        <v>0</v>
      </c>
      <c r="J39" s="9"/>
    </row>
    <row r="40" spans="1:10" x14ac:dyDescent="0.3">
      <c r="A40" s="1">
        <v>2</v>
      </c>
      <c r="B40" s="3">
        <v>1</v>
      </c>
      <c r="C40" s="3">
        <v>4</v>
      </c>
      <c r="D40">
        <v>1</v>
      </c>
      <c r="E40" t="s">
        <v>155</v>
      </c>
      <c r="F40" s="5">
        <v>42309</v>
      </c>
      <c r="G40">
        <v>2.5</v>
      </c>
      <c r="H40">
        <v>1</v>
      </c>
      <c r="I40">
        <f>IF(Table4[[#This Row],[Complete]]&gt;0,Table4[[#This Row],[Weight]],0)</f>
        <v>2.5</v>
      </c>
      <c r="J40" s="9"/>
    </row>
    <row r="41" spans="1:10" x14ac:dyDescent="0.3">
      <c r="A41" s="7">
        <v>2</v>
      </c>
      <c r="B41" s="8">
        <v>1</v>
      </c>
      <c r="C41" s="8">
        <v>4</v>
      </c>
      <c r="D41">
        <v>2</v>
      </c>
      <c r="E41" t="s">
        <v>156</v>
      </c>
      <c r="F41" s="5">
        <v>42323</v>
      </c>
      <c r="G41">
        <v>2.5</v>
      </c>
      <c r="H41">
        <v>0</v>
      </c>
      <c r="I41" s="9">
        <f>IF(Table4[[#This Row],[Complete]]&gt;0,Table4[[#This Row],[Weight]],0)</f>
        <v>0</v>
      </c>
      <c r="J41" s="9"/>
    </row>
    <row r="42" spans="1:10" x14ac:dyDescent="0.3">
      <c r="A42" s="7">
        <v>2</v>
      </c>
      <c r="B42" s="8">
        <v>1</v>
      </c>
      <c r="C42" s="8">
        <v>4</v>
      </c>
      <c r="D42">
        <v>3</v>
      </c>
      <c r="E42" t="s">
        <v>157</v>
      </c>
      <c r="F42" s="5">
        <v>42348</v>
      </c>
      <c r="G42">
        <v>2.5</v>
      </c>
      <c r="H42">
        <v>0</v>
      </c>
      <c r="I42" s="9">
        <f>IF(Table4[[#This Row],[Complete]]&gt;0,Table4[[#This Row],[Weight]],0)</f>
        <v>0</v>
      </c>
      <c r="J42" s="9"/>
    </row>
    <row r="43" spans="1:10" x14ac:dyDescent="0.3">
      <c r="A43" s="7">
        <v>2</v>
      </c>
      <c r="B43" s="8">
        <v>1</v>
      </c>
      <c r="C43" s="8">
        <v>4</v>
      </c>
      <c r="D43">
        <v>4</v>
      </c>
      <c r="E43" t="s">
        <v>158</v>
      </c>
      <c r="F43" s="5">
        <v>42368</v>
      </c>
      <c r="G43">
        <v>2.5</v>
      </c>
      <c r="H43">
        <v>0</v>
      </c>
      <c r="I43" s="9">
        <f>IF(Table4[[#This Row],[Complete]]&gt;0,Table4[[#This Row],[Weight]],0)</f>
        <v>0</v>
      </c>
      <c r="J43" s="9"/>
    </row>
    <row r="44" spans="1:10" x14ac:dyDescent="0.3">
      <c r="A44" s="2">
        <v>2</v>
      </c>
      <c r="B44" s="4">
        <v>1</v>
      </c>
      <c r="C44" s="4">
        <v>5</v>
      </c>
      <c r="D44">
        <v>1</v>
      </c>
      <c r="E44" t="s">
        <v>136</v>
      </c>
      <c r="F44" s="5">
        <v>42339</v>
      </c>
      <c r="G44">
        <v>3.5</v>
      </c>
      <c r="H44">
        <v>1</v>
      </c>
      <c r="I44">
        <f>IF(Table4[[#This Row],[Complete]]&gt;0,Table4[[#This Row],[Weight]],0)</f>
        <v>3.5</v>
      </c>
      <c r="J44" s="9"/>
    </row>
    <row r="45" spans="1:10" x14ac:dyDescent="0.3">
      <c r="A45" s="1">
        <v>2</v>
      </c>
      <c r="B45" s="3">
        <v>1</v>
      </c>
      <c r="C45" s="3">
        <v>5</v>
      </c>
      <c r="D45">
        <v>2</v>
      </c>
      <c r="E45" t="s">
        <v>137</v>
      </c>
      <c r="F45" s="5">
        <v>42124</v>
      </c>
      <c r="G45">
        <v>3</v>
      </c>
      <c r="H45">
        <v>1</v>
      </c>
      <c r="I45">
        <f>IF(Table4[[#This Row],[Complete]]&gt;0,Table4[[#This Row],[Weight]],0)</f>
        <v>3</v>
      </c>
      <c r="J45" s="9"/>
    </row>
    <row r="46" spans="1:10" x14ac:dyDescent="0.3">
      <c r="A46">
        <v>2</v>
      </c>
      <c r="B46">
        <v>1</v>
      </c>
      <c r="C46">
        <v>5</v>
      </c>
      <c r="D46">
        <v>3</v>
      </c>
      <c r="E46" t="s">
        <v>138</v>
      </c>
      <c r="F46" s="5">
        <v>42247</v>
      </c>
      <c r="G46">
        <v>3.5</v>
      </c>
      <c r="H46">
        <v>1</v>
      </c>
      <c r="I46">
        <f>IF(Table4[[#This Row],[Complete]]&gt;0,Table4[[#This Row],[Weight]],0)</f>
        <v>3.5</v>
      </c>
      <c r="J46" s="9"/>
    </row>
    <row r="47" spans="1:10" x14ac:dyDescent="0.3">
      <c r="A47" s="1">
        <v>2</v>
      </c>
      <c r="B47" s="3">
        <v>2</v>
      </c>
      <c r="C47" s="3">
        <v>1</v>
      </c>
      <c r="D47">
        <v>1</v>
      </c>
      <c r="E47" t="s">
        <v>159</v>
      </c>
      <c r="F47" s="5">
        <v>42244</v>
      </c>
      <c r="G47">
        <v>5</v>
      </c>
      <c r="H47">
        <v>1</v>
      </c>
      <c r="I47">
        <f>IF(Table4[[#This Row],[Complete]]&gt;0,Table4[[#This Row],[Weight]],0)</f>
        <v>5</v>
      </c>
      <c r="J47" s="9"/>
    </row>
    <row r="48" spans="1:10" x14ac:dyDescent="0.3">
      <c r="A48" s="7">
        <v>2</v>
      </c>
      <c r="B48" s="8">
        <v>2</v>
      </c>
      <c r="C48" s="8">
        <v>1</v>
      </c>
      <c r="D48">
        <v>2</v>
      </c>
      <c r="E48" t="s">
        <v>160</v>
      </c>
      <c r="F48" s="5">
        <v>42277</v>
      </c>
      <c r="G48">
        <v>5</v>
      </c>
      <c r="H48">
        <v>1</v>
      </c>
      <c r="I48" s="9">
        <f>IF(Table4[[#This Row],[Complete]]&gt;0,Table4[[#This Row],[Weight]],0)</f>
        <v>5</v>
      </c>
      <c r="J48" s="9"/>
    </row>
    <row r="49" spans="1:10" x14ac:dyDescent="0.3">
      <c r="A49" s="2">
        <v>2</v>
      </c>
      <c r="B49" s="4">
        <v>2</v>
      </c>
      <c r="C49" s="4">
        <v>2</v>
      </c>
      <c r="D49">
        <v>1</v>
      </c>
      <c r="E49" t="s">
        <v>310</v>
      </c>
      <c r="F49" s="5">
        <v>42018</v>
      </c>
      <c r="G49">
        <v>2.5</v>
      </c>
      <c r="H49">
        <v>1</v>
      </c>
      <c r="I49">
        <f>IF(Table4[[#This Row],[Complete]]&gt;0,Table4[[#This Row],[Weight]],0)</f>
        <v>2.5</v>
      </c>
      <c r="J49" s="9"/>
    </row>
    <row r="50" spans="1:10" x14ac:dyDescent="0.3">
      <c r="A50" s="7">
        <v>2</v>
      </c>
      <c r="B50" s="8">
        <v>2</v>
      </c>
      <c r="C50" s="8">
        <v>2</v>
      </c>
      <c r="D50">
        <v>2</v>
      </c>
      <c r="E50" t="s">
        <v>311</v>
      </c>
      <c r="F50" s="5">
        <v>42018</v>
      </c>
      <c r="G50">
        <v>3.5</v>
      </c>
      <c r="H50">
        <v>0</v>
      </c>
      <c r="I50" s="9">
        <f>IF(Table4[[#This Row],[Complete]]&gt;0,Table4[[#This Row],[Weight]],0)</f>
        <v>0</v>
      </c>
      <c r="J50" s="9"/>
    </row>
    <row r="51" spans="1:10" x14ac:dyDescent="0.3">
      <c r="A51" s="7">
        <v>2</v>
      </c>
      <c r="B51" s="8">
        <v>2</v>
      </c>
      <c r="C51" s="8">
        <v>2</v>
      </c>
      <c r="D51">
        <v>3</v>
      </c>
      <c r="E51" t="s">
        <v>312</v>
      </c>
      <c r="F51" s="5">
        <v>42018</v>
      </c>
      <c r="G51">
        <v>4</v>
      </c>
      <c r="H51">
        <v>0</v>
      </c>
      <c r="I51" s="9">
        <f>IF(Table4[[#This Row],[Complete]]&gt;0,Table4[[#This Row],[Weight]],0)</f>
        <v>0</v>
      </c>
      <c r="J51" s="9"/>
    </row>
    <row r="52" spans="1:10" x14ac:dyDescent="0.3">
      <c r="A52" s="1">
        <v>2</v>
      </c>
      <c r="B52" s="3">
        <v>2</v>
      </c>
      <c r="C52" s="3">
        <v>3</v>
      </c>
      <c r="D52">
        <v>1</v>
      </c>
      <c r="E52" t="s">
        <v>233</v>
      </c>
      <c r="F52" s="5">
        <v>42628</v>
      </c>
      <c r="G52">
        <v>10</v>
      </c>
      <c r="H52">
        <v>0</v>
      </c>
      <c r="I52">
        <f>IF(Table4[[#This Row],[Complete]]&gt;0,Table4[[#This Row],[Weight]],0)</f>
        <v>0</v>
      </c>
      <c r="J52" s="9"/>
    </row>
    <row r="53" spans="1:10" x14ac:dyDescent="0.3">
      <c r="A53" s="2">
        <v>2</v>
      </c>
      <c r="B53" s="4">
        <v>2</v>
      </c>
      <c r="C53" s="4">
        <v>4</v>
      </c>
      <c r="D53">
        <v>1</v>
      </c>
      <c r="E53" t="s">
        <v>161</v>
      </c>
      <c r="F53" s="5">
        <v>42309</v>
      </c>
      <c r="G53">
        <v>2.5</v>
      </c>
      <c r="H53">
        <v>1</v>
      </c>
      <c r="I53">
        <f>IF(Table4[[#This Row],[Complete]]&gt;0,Table4[[#This Row],[Weight]],0)</f>
        <v>2.5</v>
      </c>
      <c r="J53" s="9"/>
    </row>
    <row r="54" spans="1:10" x14ac:dyDescent="0.3">
      <c r="A54" s="7">
        <v>2</v>
      </c>
      <c r="B54" s="8">
        <v>2</v>
      </c>
      <c r="C54" s="8">
        <v>4</v>
      </c>
      <c r="D54">
        <v>2</v>
      </c>
      <c r="E54" t="s">
        <v>162</v>
      </c>
      <c r="F54" s="5">
        <v>42353</v>
      </c>
      <c r="G54">
        <v>2.5</v>
      </c>
      <c r="H54">
        <v>1</v>
      </c>
      <c r="I54" s="9">
        <f>IF(Table4[[#This Row],[Complete]]&gt;0,Table4[[#This Row],[Weight]],0)</f>
        <v>2.5</v>
      </c>
      <c r="J54" s="9"/>
    </row>
    <row r="55" spans="1:10" x14ac:dyDescent="0.3">
      <c r="A55" s="7">
        <v>2</v>
      </c>
      <c r="B55" s="8">
        <v>2</v>
      </c>
      <c r="C55" s="8">
        <v>4</v>
      </c>
      <c r="D55">
        <v>3</v>
      </c>
      <c r="E55" t="s">
        <v>163</v>
      </c>
      <c r="F55" s="5">
        <v>42399</v>
      </c>
      <c r="G55">
        <v>2.5</v>
      </c>
      <c r="H55">
        <v>0</v>
      </c>
      <c r="I55" s="9">
        <f>IF(Table4[[#This Row],[Complete]]&gt;0,Table4[[#This Row],[Weight]],0)</f>
        <v>0</v>
      </c>
      <c r="J55" s="9"/>
    </row>
    <row r="56" spans="1:10" x14ac:dyDescent="0.3">
      <c r="A56" s="7">
        <v>2</v>
      </c>
      <c r="B56" s="8">
        <v>2</v>
      </c>
      <c r="C56" s="8">
        <v>4</v>
      </c>
      <c r="D56">
        <v>4</v>
      </c>
      <c r="E56" t="s">
        <v>164</v>
      </c>
      <c r="F56" s="5">
        <v>42459</v>
      </c>
      <c r="G56">
        <v>2.5</v>
      </c>
      <c r="H56">
        <v>0</v>
      </c>
      <c r="I56" s="9">
        <f>IF(Table4[[#This Row],[Complete]]&gt;0,Table4[[#This Row],[Weight]],0)</f>
        <v>0</v>
      </c>
      <c r="J56" s="9"/>
    </row>
    <row r="57" spans="1:10" x14ac:dyDescent="0.3">
      <c r="A57" s="1">
        <v>2</v>
      </c>
      <c r="B57" s="3">
        <v>2</v>
      </c>
      <c r="C57" s="3">
        <v>5</v>
      </c>
      <c r="D57">
        <v>1</v>
      </c>
      <c r="E57" t="s">
        <v>166</v>
      </c>
      <c r="F57" s="5">
        <v>42309</v>
      </c>
      <c r="G57">
        <v>3.5</v>
      </c>
      <c r="H57">
        <v>1</v>
      </c>
      <c r="I57">
        <f>IF(Table4[[#This Row],[Complete]]&gt;0,Table4[[#This Row],[Weight]],0)</f>
        <v>3.5</v>
      </c>
      <c r="J57" s="9"/>
    </row>
    <row r="58" spans="1:10" x14ac:dyDescent="0.3">
      <c r="A58" s="7">
        <v>2</v>
      </c>
      <c r="B58" s="8">
        <v>2</v>
      </c>
      <c r="C58" s="8">
        <v>5</v>
      </c>
      <c r="D58">
        <v>2</v>
      </c>
      <c r="E58" t="s">
        <v>313</v>
      </c>
      <c r="F58" s="5">
        <v>42323</v>
      </c>
      <c r="G58">
        <v>3</v>
      </c>
      <c r="H58">
        <v>1</v>
      </c>
      <c r="I58" s="9">
        <f>IF(Table4[[#This Row],[Complete]]&gt;0,Table4[[#This Row],[Weight]],0)</f>
        <v>3</v>
      </c>
      <c r="J58" s="9"/>
    </row>
    <row r="59" spans="1:10" x14ac:dyDescent="0.3">
      <c r="A59" s="7">
        <v>2</v>
      </c>
      <c r="B59" s="8">
        <v>2</v>
      </c>
      <c r="C59" s="8">
        <v>5</v>
      </c>
      <c r="D59">
        <v>3</v>
      </c>
      <c r="E59" t="s">
        <v>167</v>
      </c>
      <c r="F59" s="5">
        <v>42328</v>
      </c>
      <c r="G59">
        <v>3.5</v>
      </c>
      <c r="H59">
        <v>0</v>
      </c>
      <c r="I59" s="9">
        <f>IF(Table4[[#This Row],[Complete]]&gt;0,Table4[[#This Row],[Weight]],0)</f>
        <v>0</v>
      </c>
      <c r="J59" s="9"/>
    </row>
    <row r="60" spans="1:10" x14ac:dyDescent="0.3">
      <c r="A60" s="2">
        <v>2</v>
      </c>
      <c r="B60" s="4">
        <v>2</v>
      </c>
      <c r="C60" s="4">
        <v>6</v>
      </c>
      <c r="D60">
        <v>1</v>
      </c>
      <c r="E60" t="s">
        <v>168</v>
      </c>
      <c r="F60" s="5">
        <v>42287</v>
      </c>
      <c r="G60">
        <v>2.5</v>
      </c>
      <c r="H60">
        <v>1</v>
      </c>
      <c r="I60">
        <f>IF(Table4[[#This Row],[Complete]]&gt;0,Table4[[#This Row],[Weight]],0)</f>
        <v>2.5</v>
      </c>
      <c r="J60" s="9"/>
    </row>
    <row r="61" spans="1:10" x14ac:dyDescent="0.3">
      <c r="A61" s="7">
        <v>2</v>
      </c>
      <c r="B61" s="8">
        <v>2</v>
      </c>
      <c r="C61" s="8">
        <v>6</v>
      </c>
      <c r="D61">
        <v>2</v>
      </c>
      <c r="E61" t="s">
        <v>169</v>
      </c>
      <c r="F61" s="5">
        <v>42307</v>
      </c>
      <c r="G61">
        <v>2.5</v>
      </c>
      <c r="H61">
        <v>1</v>
      </c>
      <c r="I61" s="9">
        <f>IF(Table4[[#This Row],[Complete]]&gt;0,Table4[[#This Row],[Weight]],0)</f>
        <v>2.5</v>
      </c>
      <c r="J61" s="9"/>
    </row>
    <row r="62" spans="1:10" x14ac:dyDescent="0.3">
      <c r="A62" s="7">
        <v>2</v>
      </c>
      <c r="B62" s="8">
        <v>2</v>
      </c>
      <c r="C62" s="8">
        <v>6</v>
      </c>
      <c r="D62">
        <v>3</v>
      </c>
      <c r="E62" t="s">
        <v>170</v>
      </c>
      <c r="F62" s="5">
        <v>42338</v>
      </c>
      <c r="G62">
        <v>2.5</v>
      </c>
      <c r="H62">
        <v>1</v>
      </c>
      <c r="I62" s="9">
        <f>IF(Table4[[#This Row],[Complete]]&gt;0,Table4[[#This Row],[Weight]],0)</f>
        <v>2.5</v>
      </c>
      <c r="J62" s="9"/>
    </row>
    <row r="63" spans="1:10" x14ac:dyDescent="0.3">
      <c r="A63" s="7">
        <v>2</v>
      </c>
      <c r="B63" s="8">
        <v>2</v>
      </c>
      <c r="C63" s="8">
        <v>6</v>
      </c>
      <c r="D63">
        <v>4</v>
      </c>
      <c r="E63" t="s">
        <v>171</v>
      </c>
      <c r="F63" s="5">
        <v>42368</v>
      </c>
      <c r="G63">
        <v>2.5</v>
      </c>
      <c r="H63">
        <v>0</v>
      </c>
      <c r="I63" s="9">
        <f>IF(Table4[[#This Row],[Complete]]&gt;0,Table4[[#This Row],[Weight]],0)</f>
        <v>0</v>
      </c>
      <c r="J63" s="9"/>
    </row>
    <row r="64" spans="1:10" x14ac:dyDescent="0.3">
      <c r="A64" s="1">
        <v>2</v>
      </c>
      <c r="B64" s="3">
        <v>2</v>
      </c>
      <c r="C64" s="3">
        <v>7</v>
      </c>
      <c r="D64">
        <v>1</v>
      </c>
      <c r="E64" t="s">
        <v>172</v>
      </c>
      <c r="F64" s="5">
        <v>42034</v>
      </c>
      <c r="G64">
        <v>3.5</v>
      </c>
      <c r="H64">
        <v>1</v>
      </c>
      <c r="I64">
        <f>IF(Table4[[#This Row],[Complete]]&gt;0,Table4[[#This Row],[Weight]],0)</f>
        <v>3.5</v>
      </c>
      <c r="J64" s="9"/>
    </row>
    <row r="65" spans="1:10" x14ac:dyDescent="0.3">
      <c r="A65" s="7">
        <v>2</v>
      </c>
      <c r="B65" s="8">
        <v>2</v>
      </c>
      <c r="C65" s="8">
        <v>7</v>
      </c>
      <c r="D65">
        <v>2</v>
      </c>
      <c r="E65" t="s">
        <v>173</v>
      </c>
      <c r="F65" s="5">
        <v>42036</v>
      </c>
      <c r="G65">
        <v>3.5</v>
      </c>
      <c r="H65">
        <v>1</v>
      </c>
      <c r="I65" s="9">
        <f>IF(Table4[[#This Row],[Complete]]&gt;0,Table4[[#This Row],[Weight]],0)</f>
        <v>3.5</v>
      </c>
      <c r="J65" s="9"/>
    </row>
    <row r="66" spans="1:10" x14ac:dyDescent="0.3">
      <c r="A66" s="7">
        <v>2</v>
      </c>
      <c r="B66" s="8">
        <v>2</v>
      </c>
      <c r="C66" s="8">
        <v>7</v>
      </c>
      <c r="D66">
        <v>3</v>
      </c>
      <c r="E66" t="s">
        <v>174</v>
      </c>
      <c r="F66" s="5">
        <v>42338</v>
      </c>
      <c r="G66">
        <v>3</v>
      </c>
      <c r="H66">
        <v>1</v>
      </c>
      <c r="I66" s="9">
        <f>IF(Table4[[#This Row],[Complete]]&gt;0,Table4[[#This Row],[Weight]],0)</f>
        <v>3</v>
      </c>
      <c r="J66" s="9"/>
    </row>
    <row r="67" spans="1:10" x14ac:dyDescent="0.3">
      <c r="A67" s="2">
        <v>2</v>
      </c>
      <c r="B67" s="4">
        <v>2</v>
      </c>
      <c r="C67" s="4">
        <v>8</v>
      </c>
      <c r="D67">
        <v>1</v>
      </c>
      <c r="E67" t="s">
        <v>175</v>
      </c>
      <c r="F67" s="5">
        <v>42226</v>
      </c>
      <c r="G67">
        <v>1</v>
      </c>
      <c r="H67">
        <v>1</v>
      </c>
      <c r="I67">
        <f>IF(Table4[[#This Row],[Complete]]&gt;0,Table4[[#This Row],[Weight]],0)</f>
        <v>1</v>
      </c>
      <c r="J67" s="9"/>
    </row>
    <row r="68" spans="1:10" x14ac:dyDescent="0.3">
      <c r="A68" s="7">
        <v>2</v>
      </c>
      <c r="B68" s="8">
        <v>2</v>
      </c>
      <c r="C68" s="8">
        <v>8</v>
      </c>
      <c r="D68">
        <v>2</v>
      </c>
      <c r="E68" t="s">
        <v>176</v>
      </c>
      <c r="F68" s="5">
        <v>42277</v>
      </c>
      <c r="G68">
        <v>2</v>
      </c>
      <c r="H68">
        <v>1</v>
      </c>
      <c r="I68" s="9">
        <f>IF(Table4[[#This Row],[Complete]]&gt;0,Table4[[#This Row],[Weight]],0)</f>
        <v>2</v>
      </c>
      <c r="J68" s="9"/>
    </row>
    <row r="69" spans="1:10" x14ac:dyDescent="0.3">
      <c r="A69" s="7">
        <v>2</v>
      </c>
      <c r="B69" s="8">
        <v>2</v>
      </c>
      <c r="C69" s="8">
        <v>8</v>
      </c>
      <c r="D69">
        <v>3</v>
      </c>
      <c r="E69" t="s">
        <v>177</v>
      </c>
      <c r="F69" s="5">
        <v>42292</v>
      </c>
      <c r="G69">
        <v>1</v>
      </c>
      <c r="H69">
        <v>1</v>
      </c>
      <c r="I69" s="9">
        <f>IF(Table4[[#This Row],[Complete]]&gt;0,Table4[[#This Row],[Weight]],0)</f>
        <v>1</v>
      </c>
      <c r="J69" s="9"/>
    </row>
    <row r="70" spans="1:10" x14ac:dyDescent="0.3">
      <c r="A70" s="7">
        <v>2</v>
      </c>
      <c r="B70" s="8">
        <v>2</v>
      </c>
      <c r="C70" s="8">
        <v>8</v>
      </c>
      <c r="D70">
        <v>4</v>
      </c>
      <c r="E70" t="s">
        <v>178</v>
      </c>
      <c r="F70" s="5">
        <v>42353</v>
      </c>
      <c r="G70">
        <v>2</v>
      </c>
      <c r="H70">
        <v>0</v>
      </c>
      <c r="I70" s="9">
        <f>IF(Table4[[#This Row],[Complete]]&gt;0,Table4[[#This Row],[Weight]],0)</f>
        <v>0</v>
      </c>
      <c r="J70" s="9"/>
    </row>
    <row r="71" spans="1:10" x14ac:dyDescent="0.3">
      <c r="A71" s="7">
        <v>2</v>
      </c>
      <c r="B71" s="8">
        <v>2</v>
      </c>
      <c r="C71" s="8">
        <v>8</v>
      </c>
      <c r="D71">
        <v>5</v>
      </c>
      <c r="E71" t="s">
        <v>179</v>
      </c>
      <c r="F71" s="5">
        <v>42368</v>
      </c>
      <c r="G71">
        <v>2</v>
      </c>
      <c r="H71">
        <v>0</v>
      </c>
      <c r="I71" s="9">
        <f>IF(Table4[[#This Row],[Complete]]&gt;0,Table4[[#This Row],[Weight]],0)</f>
        <v>0</v>
      </c>
      <c r="J71" s="9"/>
    </row>
    <row r="72" spans="1:10" x14ac:dyDescent="0.3">
      <c r="A72" s="7">
        <v>2</v>
      </c>
      <c r="B72" s="8">
        <v>2</v>
      </c>
      <c r="C72" s="8">
        <v>8</v>
      </c>
      <c r="D72">
        <v>6</v>
      </c>
      <c r="E72" t="s">
        <v>180</v>
      </c>
      <c r="F72" s="5">
        <v>42399</v>
      </c>
      <c r="G72">
        <v>2</v>
      </c>
      <c r="H72">
        <v>0</v>
      </c>
      <c r="I72" s="9">
        <f>IF(Table4[[#This Row],[Complete]]&gt;0,Table4[[#This Row],[Weight]],0)</f>
        <v>0</v>
      </c>
      <c r="J72" s="9"/>
    </row>
    <row r="73" spans="1:10" x14ac:dyDescent="0.3">
      <c r="A73" s="1">
        <v>2</v>
      </c>
      <c r="B73" s="3">
        <v>3</v>
      </c>
      <c r="C73" s="3">
        <v>1</v>
      </c>
      <c r="D73">
        <v>1</v>
      </c>
      <c r="E73" t="s">
        <v>181</v>
      </c>
      <c r="F73" s="5">
        <v>42248</v>
      </c>
      <c r="G73">
        <v>2.5</v>
      </c>
      <c r="H73">
        <v>1</v>
      </c>
      <c r="I73">
        <f>IF(Table4[[#This Row],[Complete]]&gt;0,Table4[[#This Row],[Weight]],0)</f>
        <v>2.5</v>
      </c>
      <c r="J73" s="9"/>
    </row>
    <row r="74" spans="1:10" x14ac:dyDescent="0.3">
      <c r="A74" s="7">
        <v>2</v>
      </c>
      <c r="B74" s="8">
        <v>3</v>
      </c>
      <c r="C74" s="8">
        <v>1</v>
      </c>
      <c r="D74">
        <v>2</v>
      </c>
      <c r="E74" t="s">
        <v>182</v>
      </c>
      <c r="F74" s="5">
        <v>42278</v>
      </c>
      <c r="G74">
        <v>2.5</v>
      </c>
      <c r="H74">
        <v>0</v>
      </c>
      <c r="I74" s="9">
        <f>IF(Table4[[#This Row],[Complete]]&gt;0,Table4[[#This Row],[Weight]],0)</f>
        <v>0</v>
      </c>
      <c r="J74" s="9"/>
    </row>
    <row r="75" spans="1:10" x14ac:dyDescent="0.3">
      <c r="A75" s="7">
        <v>2</v>
      </c>
      <c r="B75" s="8">
        <v>3</v>
      </c>
      <c r="C75" s="8">
        <v>1</v>
      </c>
      <c r="D75">
        <v>3</v>
      </c>
      <c r="E75" t="s">
        <v>183</v>
      </c>
      <c r="F75" s="5">
        <v>42368</v>
      </c>
      <c r="G75">
        <v>2.5</v>
      </c>
      <c r="H75">
        <v>0</v>
      </c>
      <c r="I75" s="9">
        <f>IF(Table4[[#This Row],[Complete]]&gt;0,Table4[[#This Row],[Weight]],0)</f>
        <v>0</v>
      </c>
      <c r="J75" s="9"/>
    </row>
    <row r="76" spans="1:10" x14ac:dyDescent="0.3">
      <c r="A76" s="7">
        <v>2</v>
      </c>
      <c r="B76" s="8">
        <v>3</v>
      </c>
      <c r="C76" s="8">
        <v>1</v>
      </c>
      <c r="D76">
        <v>4</v>
      </c>
      <c r="E76" t="s">
        <v>184</v>
      </c>
      <c r="F76" s="5">
        <v>42384</v>
      </c>
      <c r="G76">
        <v>2.5</v>
      </c>
      <c r="H76">
        <v>0</v>
      </c>
      <c r="I76" s="9">
        <f>IF(Table4[[#This Row],[Complete]]&gt;0,Table4[[#This Row],[Weight]],0)</f>
        <v>0</v>
      </c>
      <c r="J76" s="9"/>
    </row>
    <row r="77" spans="1:10" x14ac:dyDescent="0.3">
      <c r="A77" s="2">
        <v>2</v>
      </c>
      <c r="B77" s="4">
        <v>3</v>
      </c>
      <c r="C77" s="4">
        <v>2</v>
      </c>
      <c r="D77">
        <v>1</v>
      </c>
      <c r="E77" t="s">
        <v>185</v>
      </c>
      <c r="F77" s="5">
        <v>42323</v>
      </c>
      <c r="G77">
        <v>2.5</v>
      </c>
      <c r="H77">
        <v>1</v>
      </c>
      <c r="I77">
        <f>IF(Table4[[#This Row],[Complete]]&gt;0,Table4[[#This Row],[Weight]],0)</f>
        <v>2.5</v>
      </c>
      <c r="J77" s="9"/>
    </row>
    <row r="78" spans="1:10" x14ac:dyDescent="0.3">
      <c r="A78" s="7">
        <v>2</v>
      </c>
      <c r="B78" s="8">
        <v>3</v>
      </c>
      <c r="C78" s="8">
        <v>2</v>
      </c>
      <c r="D78">
        <v>2</v>
      </c>
      <c r="E78" t="s">
        <v>186</v>
      </c>
      <c r="F78" s="5">
        <v>42338</v>
      </c>
      <c r="G78">
        <v>2.5</v>
      </c>
      <c r="H78">
        <v>1</v>
      </c>
      <c r="I78" s="9">
        <f>IF(Table4[[#This Row],[Complete]]&gt;0,Table4[[#This Row],[Weight]],0)</f>
        <v>2.5</v>
      </c>
      <c r="J78" s="9"/>
    </row>
    <row r="79" spans="1:10" x14ac:dyDescent="0.3">
      <c r="A79" s="7">
        <v>2</v>
      </c>
      <c r="B79" s="8">
        <v>3</v>
      </c>
      <c r="C79" s="8">
        <v>2</v>
      </c>
      <c r="D79">
        <v>3</v>
      </c>
      <c r="E79" t="s">
        <v>187</v>
      </c>
      <c r="F79" s="5">
        <v>42339</v>
      </c>
      <c r="G79">
        <v>2.5</v>
      </c>
      <c r="H79">
        <v>0</v>
      </c>
      <c r="I79" s="9">
        <f>IF(Table4[[#This Row],[Complete]]&gt;0,Table4[[#This Row],[Weight]],0)</f>
        <v>0</v>
      </c>
      <c r="J79" s="9"/>
    </row>
    <row r="80" spans="1:10" x14ac:dyDescent="0.3">
      <c r="A80" s="7">
        <v>2</v>
      </c>
      <c r="B80" s="8">
        <v>3</v>
      </c>
      <c r="C80" s="8">
        <v>2</v>
      </c>
      <c r="D80">
        <v>4</v>
      </c>
      <c r="E80" t="s">
        <v>188</v>
      </c>
      <c r="F80" s="5">
        <v>42398</v>
      </c>
      <c r="G80">
        <v>2.5</v>
      </c>
      <c r="H80">
        <v>0</v>
      </c>
      <c r="I80" s="9">
        <f>IF(Table4[[#This Row],[Complete]]&gt;0,Table4[[#This Row],[Weight]],0)</f>
        <v>0</v>
      </c>
      <c r="J80" s="9"/>
    </row>
    <row r="81" spans="1:10" x14ac:dyDescent="0.3">
      <c r="A81" s="1">
        <v>2</v>
      </c>
      <c r="B81" s="3">
        <v>3</v>
      </c>
      <c r="C81" s="3">
        <v>3</v>
      </c>
      <c r="D81">
        <v>1</v>
      </c>
      <c r="E81" t="s">
        <v>189</v>
      </c>
      <c r="F81" s="5">
        <v>42309</v>
      </c>
      <c r="G81">
        <v>3</v>
      </c>
      <c r="H81">
        <v>1</v>
      </c>
      <c r="I81">
        <f>IF(Table4[[#This Row],[Complete]]&gt;0,Table4[[#This Row],[Weight]],0)</f>
        <v>3</v>
      </c>
      <c r="J81" s="9"/>
    </row>
    <row r="82" spans="1:10" x14ac:dyDescent="0.3">
      <c r="A82" s="7">
        <v>2</v>
      </c>
      <c r="B82" s="8">
        <v>3</v>
      </c>
      <c r="C82" s="8">
        <v>3</v>
      </c>
      <c r="D82">
        <v>2</v>
      </c>
      <c r="E82" t="s">
        <v>190</v>
      </c>
      <c r="F82" s="5">
        <v>42353</v>
      </c>
      <c r="G82">
        <v>3.5</v>
      </c>
      <c r="H82">
        <v>1</v>
      </c>
      <c r="I82" s="9">
        <f>IF(Table4[[#This Row],[Complete]]&gt;0,Table4[[#This Row],[Weight]],0)</f>
        <v>3.5</v>
      </c>
      <c r="J82" s="9"/>
    </row>
    <row r="83" spans="1:10" x14ac:dyDescent="0.3">
      <c r="A83" s="7">
        <v>2</v>
      </c>
      <c r="B83" s="8">
        <v>3</v>
      </c>
      <c r="C83" s="8">
        <v>3</v>
      </c>
      <c r="D83">
        <v>3</v>
      </c>
      <c r="E83" t="s">
        <v>191</v>
      </c>
      <c r="F83" s="5">
        <v>42368</v>
      </c>
      <c r="G83">
        <v>3.5</v>
      </c>
      <c r="H83">
        <v>0</v>
      </c>
      <c r="I83" s="9">
        <f>IF(Table4[[#This Row],[Complete]]&gt;0,Table4[[#This Row],[Weight]],0)</f>
        <v>0</v>
      </c>
      <c r="J83" s="9"/>
    </row>
    <row r="84" spans="1:10" x14ac:dyDescent="0.3">
      <c r="A84" s="2">
        <v>2</v>
      </c>
      <c r="B84" s="4">
        <v>3</v>
      </c>
      <c r="C84" s="4">
        <v>4</v>
      </c>
      <c r="D84">
        <v>1</v>
      </c>
      <c r="E84" t="s">
        <v>192</v>
      </c>
      <c r="F84" s="5">
        <v>42379</v>
      </c>
      <c r="G84">
        <v>2.5</v>
      </c>
      <c r="H84">
        <v>0</v>
      </c>
      <c r="I84">
        <f>IF(Table4[[#This Row],[Complete]]&gt;0,Table4[[#This Row],[Weight]],0)</f>
        <v>0</v>
      </c>
      <c r="J84" s="9"/>
    </row>
    <row r="85" spans="1:10" x14ac:dyDescent="0.3">
      <c r="A85" s="7">
        <v>2</v>
      </c>
      <c r="B85" s="8">
        <v>3</v>
      </c>
      <c r="C85" s="8">
        <v>4</v>
      </c>
      <c r="D85">
        <v>2</v>
      </c>
      <c r="E85" t="s">
        <v>193</v>
      </c>
      <c r="F85" s="5">
        <v>42391</v>
      </c>
      <c r="G85">
        <v>2.5</v>
      </c>
      <c r="H85">
        <v>0</v>
      </c>
      <c r="I85" s="9">
        <f>IF(Table4[[#This Row],[Complete]]&gt;0,Table4[[#This Row],[Weight]],0)</f>
        <v>0</v>
      </c>
      <c r="J85" s="9"/>
    </row>
    <row r="86" spans="1:10" x14ac:dyDescent="0.3">
      <c r="A86" s="7">
        <v>2</v>
      </c>
      <c r="B86" s="8">
        <v>3</v>
      </c>
      <c r="C86" s="8">
        <v>4</v>
      </c>
      <c r="D86">
        <v>3</v>
      </c>
      <c r="E86" t="s">
        <v>194</v>
      </c>
      <c r="F86" s="5">
        <v>42430</v>
      </c>
      <c r="G86">
        <v>2.5</v>
      </c>
      <c r="H86">
        <v>0</v>
      </c>
      <c r="I86" s="9">
        <f>IF(Table4[[#This Row],[Complete]]&gt;0,Table4[[#This Row],[Weight]],0)</f>
        <v>0</v>
      </c>
      <c r="J86" s="9"/>
    </row>
    <row r="87" spans="1:10" x14ac:dyDescent="0.3">
      <c r="A87" s="7">
        <v>2</v>
      </c>
      <c r="B87" s="8">
        <v>3</v>
      </c>
      <c r="C87" s="8">
        <v>4</v>
      </c>
      <c r="D87">
        <v>4</v>
      </c>
      <c r="E87" t="s">
        <v>195</v>
      </c>
      <c r="F87" s="5">
        <v>42491</v>
      </c>
      <c r="G87">
        <v>2.5</v>
      </c>
      <c r="H87">
        <v>0</v>
      </c>
      <c r="I87" s="9">
        <f>IF(Table4[[#This Row],[Complete]]&gt;0,Table4[[#This Row],[Weight]],0)</f>
        <v>0</v>
      </c>
      <c r="J87" s="9"/>
    </row>
    <row r="88" spans="1:10" x14ac:dyDescent="0.3">
      <c r="A88" s="1">
        <v>2</v>
      </c>
      <c r="B88" s="3">
        <v>4</v>
      </c>
      <c r="C88" s="3">
        <v>1</v>
      </c>
      <c r="D88">
        <v>1</v>
      </c>
      <c r="E88" t="s">
        <v>314</v>
      </c>
      <c r="F88" s="5">
        <v>42277</v>
      </c>
      <c r="G88">
        <v>3.5</v>
      </c>
      <c r="H88">
        <v>1</v>
      </c>
      <c r="I88">
        <f>IF(Table4[[#This Row],[Complete]]&gt;0,Table4[[#This Row],[Weight]],0)</f>
        <v>3.5</v>
      </c>
      <c r="J88" s="9"/>
    </row>
    <row r="89" spans="1:10" x14ac:dyDescent="0.3">
      <c r="A89" s="7">
        <v>2</v>
      </c>
      <c r="B89" s="8">
        <v>4</v>
      </c>
      <c r="C89" s="8">
        <v>1</v>
      </c>
      <c r="D89">
        <v>2</v>
      </c>
      <c r="E89" t="s">
        <v>196</v>
      </c>
      <c r="F89" s="5">
        <v>42415</v>
      </c>
      <c r="G89">
        <v>3.5</v>
      </c>
      <c r="H89">
        <v>0</v>
      </c>
      <c r="I89" s="9">
        <f>IF(Table4[[#This Row],[Complete]]&gt;0,Table4[[#This Row],[Weight]],0)</f>
        <v>0</v>
      </c>
      <c r="J89" s="9"/>
    </row>
    <row r="90" spans="1:10" x14ac:dyDescent="0.3">
      <c r="A90" s="7">
        <v>2</v>
      </c>
      <c r="B90" s="8">
        <v>4</v>
      </c>
      <c r="C90" s="8">
        <v>1</v>
      </c>
      <c r="D90">
        <v>3</v>
      </c>
      <c r="E90" t="s">
        <v>197</v>
      </c>
      <c r="F90" s="5">
        <v>42459</v>
      </c>
      <c r="G90">
        <v>3</v>
      </c>
      <c r="H90">
        <v>0</v>
      </c>
      <c r="I90" s="9">
        <f>IF(Table4[[#This Row],[Complete]]&gt;0,Table4[[#This Row],[Weight]],0)</f>
        <v>0</v>
      </c>
      <c r="J90" s="9"/>
    </row>
    <row r="91" spans="1:10" x14ac:dyDescent="0.3">
      <c r="A91" s="2">
        <v>2</v>
      </c>
      <c r="B91" s="4">
        <v>4</v>
      </c>
      <c r="C91" s="4">
        <v>2</v>
      </c>
      <c r="D91">
        <v>1</v>
      </c>
      <c r="E91" t="s">
        <v>198</v>
      </c>
      <c r="F91" s="5">
        <v>42399</v>
      </c>
      <c r="G91">
        <v>3</v>
      </c>
      <c r="H91">
        <v>0</v>
      </c>
      <c r="I91">
        <f>IF(Table4[[#This Row],[Complete]]&gt;0,Table4[[#This Row],[Weight]],0)</f>
        <v>0</v>
      </c>
      <c r="J91" s="9"/>
    </row>
    <row r="92" spans="1:10" x14ac:dyDescent="0.3">
      <c r="A92" s="7">
        <v>2</v>
      </c>
      <c r="B92" s="8">
        <v>4</v>
      </c>
      <c r="C92" s="8">
        <v>2</v>
      </c>
      <c r="D92">
        <v>2</v>
      </c>
      <c r="E92" t="s">
        <v>199</v>
      </c>
      <c r="F92" s="5">
        <v>42428</v>
      </c>
      <c r="G92">
        <v>3.5</v>
      </c>
      <c r="H92">
        <v>0</v>
      </c>
      <c r="I92" s="9">
        <f>IF(Table4[[#This Row],[Complete]]&gt;0,Table4[[#This Row],[Weight]],0)</f>
        <v>0</v>
      </c>
      <c r="J92" s="9"/>
    </row>
    <row r="93" spans="1:10" x14ac:dyDescent="0.3">
      <c r="A93" s="7">
        <v>2</v>
      </c>
      <c r="B93" s="8">
        <v>4</v>
      </c>
      <c r="C93" s="8">
        <v>2</v>
      </c>
      <c r="D93">
        <v>3</v>
      </c>
      <c r="E93" t="s">
        <v>200</v>
      </c>
      <c r="F93" s="5">
        <v>42461</v>
      </c>
      <c r="G93">
        <v>3.5</v>
      </c>
      <c r="H93">
        <v>0</v>
      </c>
      <c r="I93" s="9">
        <f>IF(Table4[[#This Row],[Complete]]&gt;0,Table4[[#This Row],[Weight]],0)</f>
        <v>0</v>
      </c>
      <c r="J93" s="9"/>
    </row>
    <row r="94" spans="1:10" x14ac:dyDescent="0.3">
      <c r="A94" s="1">
        <v>2</v>
      </c>
      <c r="B94" s="3">
        <v>4</v>
      </c>
      <c r="C94" s="3">
        <v>3</v>
      </c>
      <c r="D94">
        <v>1</v>
      </c>
      <c r="E94" t="s">
        <v>201</v>
      </c>
      <c r="F94" s="5">
        <v>42343</v>
      </c>
      <c r="G94">
        <v>3</v>
      </c>
      <c r="H94">
        <v>0</v>
      </c>
      <c r="I94">
        <f>IF(Table4[[#This Row],[Complete]]&gt;0,Table4[[#This Row],[Weight]],0)</f>
        <v>0</v>
      </c>
      <c r="J94" s="9"/>
    </row>
    <row r="95" spans="1:10" x14ac:dyDescent="0.3">
      <c r="A95" s="7">
        <v>2</v>
      </c>
      <c r="B95" s="8">
        <v>4</v>
      </c>
      <c r="C95" s="8">
        <v>3</v>
      </c>
      <c r="D95">
        <v>2</v>
      </c>
      <c r="E95" t="s">
        <v>202</v>
      </c>
      <c r="F95" s="5">
        <v>42368</v>
      </c>
      <c r="G95">
        <v>3.5</v>
      </c>
      <c r="H95">
        <v>0</v>
      </c>
      <c r="I95" s="9">
        <f>IF(Table4[[#This Row],[Complete]]&gt;0,Table4[[#This Row],[Weight]],0)</f>
        <v>0</v>
      </c>
      <c r="J95" s="9"/>
    </row>
    <row r="96" spans="1:10" x14ac:dyDescent="0.3">
      <c r="A96" s="7">
        <v>2</v>
      </c>
      <c r="B96" s="8">
        <v>4</v>
      </c>
      <c r="C96" s="8">
        <v>3</v>
      </c>
      <c r="D96">
        <v>3</v>
      </c>
      <c r="E96" t="s">
        <v>203</v>
      </c>
      <c r="F96" s="5">
        <v>42459</v>
      </c>
      <c r="G96">
        <v>3.5</v>
      </c>
      <c r="H96">
        <v>0</v>
      </c>
      <c r="I96" s="9">
        <f>IF(Table4[[#This Row],[Complete]]&gt;0,Table4[[#This Row],[Weight]],0)</f>
        <v>0</v>
      </c>
      <c r="J96" s="9"/>
    </row>
    <row r="97" spans="1:10" x14ac:dyDescent="0.3">
      <c r="A97" s="1">
        <v>3</v>
      </c>
      <c r="B97" s="3">
        <v>1</v>
      </c>
      <c r="C97" s="3">
        <v>1</v>
      </c>
      <c r="D97">
        <v>1</v>
      </c>
      <c r="E97" t="s">
        <v>234</v>
      </c>
      <c r="F97" s="5">
        <v>42156</v>
      </c>
      <c r="G97">
        <v>3.5</v>
      </c>
      <c r="H97">
        <v>1</v>
      </c>
      <c r="I97">
        <f>IF(Table4[[#This Row],[Complete]]&gt;0,Table4[[#This Row],[Weight]],0)</f>
        <v>3.5</v>
      </c>
      <c r="J97" s="9"/>
    </row>
    <row r="98" spans="1:10" x14ac:dyDescent="0.3">
      <c r="A98" s="7">
        <v>3</v>
      </c>
      <c r="B98" s="8">
        <v>1</v>
      </c>
      <c r="C98" s="8">
        <v>1</v>
      </c>
      <c r="D98">
        <v>2</v>
      </c>
      <c r="E98" t="s">
        <v>235</v>
      </c>
      <c r="F98" s="5">
        <v>42248</v>
      </c>
      <c r="G98">
        <v>3.5</v>
      </c>
      <c r="H98">
        <v>1</v>
      </c>
      <c r="I98" s="9">
        <f>IF(Table4[[#This Row],[Complete]]&gt;0,Table4[[#This Row],[Weight]],0)</f>
        <v>3.5</v>
      </c>
      <c r="J98" s="9"/>
    </row>
    <row r="99" spans="1:10" x14ac:dyDescent="0.3">
      <c r="A99" s="7">
        <v>3</v>
      </c>
      <c r="B99" s="8">
        <v>1</v>
      </c>
      <c r="C99" s="8">
        <v>1</v>
      </c>
      <c r="D99">
        <v>3</v>
      </c>
      <c r="E99" t="s">
        <v>236</v>
      </c>
      <c r="F99" s="5">
        <v>42319</v>
      </c>
      <c r="G99">
        <v>3</v>
      </c>
      <c r="H99">
        <v>1</v>
      </c>
      <c r="I99" s="9">
        <f>IF(Table4[[#This Row],[Complete]]&gt;0,Table4[[#This Row],[Weight]],0)</f>
        <v>3</v>
      </c>
      <c r="J99" s="9"/>
    </row>
    <row r="100" spans="1:10" x14ac:dyDescent="0.3">
      <c r="A100" s="2">
        <v>3</v>
      </c>
      <c r="B100" s="4">
        <v>1</v>
      </c>
      <c r="C100" s="4">
        <v>2</v>
      </c>
      <c r="D100">
        <v>1</v>
      </c>
      <c r="E100" t="s">
        <v>315</v>
      </c>
      <c r="F100" s="5">
        <v>42246</v>
      </c>
      <c r="G100">
        <v>3.5</v>
      </c>
      <c r="H100">
        <v>1</v>
      </c>
      <c r="I100">
        <f>IF(Table4[[#This Row],[Complete]]&gt;0,Table4[[#This Row],[Weight]],0)</f>
        <v>3.5</v>
      </c>
      <c r="J100" s="9"/>
    </row>
    <row r="101" spans="1:10" x14ac:dyDescent="0.3">
      <c r="A101" s="7">
        <v>3</v>
      </c>
      <c r="B101" s="8">
        <v>1</v>
      </c>
      <c r="C101" s="8">
        <v>2</v>
      </c>
      <c r="D101">
        <v>2</v>
      </c>
      <c r="E101" t="s">
        <v>237</v>
      </c>
      <c r="F101" s="5">
        <v>42277</v>
      </c>
      <c r="G101">
        <v>3.5</v>
      </c>
      <c r="H101">
        <v>1</v>
      </c>
      <c r="I101" s="9">
        <f>IF(Table4[[#This Row],[Complete]]&gt;0,Table4[[#This Row],[Weight]],0)</f>
        <v>3.5</v>
      </c>
      <c r="J101" s="9"/>
    </row>
    <row r="102" spans="1:10" x14ac:dyDescent="0.3">
      <c r="A102" s="7">
        <v>3</v>
      </c>
      <c r="B102" s="8">
        <v>1</v>
      </c>
      <c r="C102" s="8">
        <v>2</v>
      </c>
      <c r="D102">
        <v>3</v>
      </c>
      <c r="E102" t="s">
        <v>238</v>
      </c>
      <c r="F102" s="5">
        <v>42368</v>
      </c>
      <c r="G102">
        <v>3</v>
      </c>
      <c r="H102">
        <v>1</v>
      </c>
      <c r="I102" s="9">
        <f>IF(Table4[[#This Row],[Complete]]&gt;0,Table4[[#This Row],[Weight]],0)</f>
        <v>3</v>
      </c>
      <c r="J102" s="9"/>
    </row>
    <row r="103" spans="1:10" x14ac:dyDescent="0.3">
      <c r="A103" s="7">
        <v>3</v>
      </c>
      <c r="B103" s="8">
        <v>1</v>
      </c>
      <c r="C103" s="8">
        <v>3</v>
      </c>
      <c r="D103">
        <v>1</v>
      </c>
      <c r="E103" t="s">
        <v>239</v>
      </c>
      <c r="F103" s="5">
        <v>42368</v>
      </c>
      <c r="G103">
        <v>2.5</v>
      </c>
      <c r="H103">
        <v>1</v>
      </c>
      <c r="I103" s="9">
        <f>IF(Table4[[#This Row],[Complete]]&gt;0,Table4[[#This Row],[Weight]],0)</f>
        <v>2.5</v>
      </c>
      <c r="J103" s="9"/>
    </row>
    <row r="104" spans="1:10" x14ac:dyDescent="0.3">
      <c r="A104" s="7">
        <v>3</v>
      </c>
      <c r="B104" s="8">
        <v>1</v>
      </c>
      <c r="C104" s="8">
        <v>3</v>
      </c>
      <c r="D104">
        <v>2</v>
      </c>
      <c r="E104" t="s">
        <v>240</v>
      </c>
      <c r="F104" s="5">
        <v>42368</v>
      </c>
      <c r="G104">
        <v>2.5</v>
      </c>
      <c r="H104">
        <v>1</v>
      </c>
      <c r="I104" s="9">
        <f>IF(Table4[[#This Row],[Complete]]&gt;0,Table4[[#This Row],[Weight]],0)</f>
        <v>2.5</v>
      </c>
      <c r="J104" s="9"/>
    </row>
    <row r="105" spans="1:10" x14ac:dyDescent="0.3">
      <c r="A105" s="7">
        <v>3</v>
      </c>
      <c r="B105" s="8">
        <v>1</v>
      </c>
      <c r="C105" s="8">
        <v>3</v>
      </c>
      <c r="D105">
        <v>3</v>
      </c>
      <c r="E105" t="s">
        <v>241</v>
      </c>
      <c r="F105" s="5">
        <v>42368</v>
      </c>
      <c r="G105">
        <v>2.5</v>
      </c>
      <c r="H105">
        <v>1</v>
      </c>
      <c r="I105" s="9">
        <f>IF(Table4[[#This Row],[Complete]]&gt;0,Table4[[#This Row],[Weight]],0)</f>
        <v>2.5</v>
      </c>
      <c r="J105" s="9"/>
    </row>
    <row r="106" spans="1:10" x14ac:dyDescent="0.3">
      <c r="A106" s="7">
        <v>3</v>
      </c>
      <c r="B106" s="8">
        <v>1</v>
      </c>
      <c r="C106" s="8">
        <v>3</v>
      </c>
      <c r="D106">
        <v>4</v>
      </c>
      <c r="E106" t="s">
        <v>316</v>
      </c>
      <c r="F106" s="5">
        <v>42368</v>
      </c>
      <c r="G106">
        <v>2.5</v>
      </c>
      <c r="H106">
        <v>1</v>
      </c>
      <c r="I106" s="9">
        <f>IF(Table4[[#This Row],[Complete]]&gt;0,Table4[[#This Row],[Weight]],0)</f>
        <v>2.5</v>
      </c>
      <c r="J106" s="9"/>
    </row>
    <row r="107" spans="1:10" x14ac:dyDescent="0.3">
      <c r="A107" s="1">
        <v>3</v>
      </c>
      <c r="B107" s="3">
        <v>2</v>
      </c>
      <c r="C107" s="3">
        <v>1</v>
      </c>
      <c r="D107">
        <v>1</v>
      </c>
      <c r="E107" t="s">
        <v>317</v>
      </c>
      <c r="F107" s="5">
        <v>42036</v>
      </c>
      <c r="G107">
        <v>1</v>
      </c>
      <c r="H107">
        <v>1</v>
      </c>
      <c r="I107">
        <f>IF(Table4[[#This Row],[Complete]]&gt;0,Table4[[#This Row],[Weight]],0)</f>
        <v>1</v>
      </c>
      <c r="J107" s="9"/>
    </row>
    <row r="108" spans="1:10" x14ac:dyDescent="0.3">
      <c r="A108" s="7">
        <v>3</v>
      </c>
      <c r="B108" s="8">
        <v>2</v>
      </c>
      <c r="C108" s="8">
        <v>1</v>
      </c>
      <c r="D108">
        <v>2</v>
      </c>
      <c r="E108" t="s">
        <v>242</v>
      </c>
      <c r="F108" s="5">
        <v>42124</v>
      </c>
      <c r="G108">
        <v>1</v>
      </c>
      <c r="H108">
        <v>1</v>
      </c>
      <c r="I108" s="9">
        <f>IF(Table4[[#This Row],[Complete]]&gt;0,Table4[[#This Row],[Weight]],0)</f>
        <v>1</v>
      </c>
      <c r="J108" s="9"/>
    </row>
    <row r="109" spans="1:10" x14ac:dyDescent="0.3">
      <c r="A109" s="7">
        <v>3</v>
      </c>
      <c r="B109" s="8">
        <v>2</v>
      </c>
      <c r="C109" s="8">
        <v>1</v>
      </c>
      <c r="D109">
        <v>3</v>
      </c>
      <c r="E109" t="s">
        <v>243</v>
      </c>
      <c r="F109" s="5">
        <v>42185</v>
      </c>
      <c r="G109">
        <v>2</v>
      </c>
      <c r="H109">
        <v>1</v>
      </c>
      <c r="I109" s="9">
        <f>IF(Table4[[#This Row],[Complete]]&gt;0,Table4[[#This Row],[Weight]],0)</f>
        <v>2</v>
      </c>
      <c r="J109" s="9"/>
    </row>
    <row r="110" spans="1:10" x14ac:dyDescent="0.3">
      <c r="A110" s="7">
        <v>3</v>
      </c>
      <c r="B110" s="8">
        <v>2</v>
      </c>
      <c r="C110" s="8">
        <v>1</v>
      </c>
      <c r="D110">
        <v>4</v>
      </c>
      <c r="E110" t="s">
        <v>244</v>
      </c>
      <c r="F110" s="5">
        <v>42124</v>
      </c>
      <c r="G110">
        <v>2</v>
      </c>
      <c r="H110">
        <v>1</v>
      </c>
      <c r="I110" s="9">
        <f>IF(Table4[[#This Row],[Complete]]&gt;0,Table4[[#This Row],[Weight]],0)</f>
        <v>2</v>
      </c>
      <c r="J110" s="9"/>
    </row>
    <row r="111" spans="1:10" x14ac:dyDescent="0.3">
      <c r="A111" s="7">
        <v>3</v>
      </c>
      <c r="B111" s="8">
        <v>2</v>
      </c>
      <c r="C111" s="8">
        <v>1</v>
      </c>
      <c r="D111">
        <v>5</v>
      </c>
      <c r="E111" t="s">
        <v>245</v>
      </c>
      <c r="F111" s="5">
        <v>42430</v>
      </c>
      <c r="G111">
        <v>2</v>
      </c>
      <c r="H111">
        <v>0</v>
      </c>
      <c r="I111" s="9">
        <f>IF(Table4[[#This Row],[Complete]]&gt;0,Table4[[#This Row],[Weight]],0)</f>
        <v>0</v>
      </c>
      <c r="J111" s="9"/>
    </row>
    <row r="112" spans="1:10" x14ac:dyDescent="0.3">
      <c r="A112" s="7">
        <v>3</v>
      </c>
      <c r="B112" s="8">
        <v>2</v>
      </c>
      <c r="C112" s="8">
        <v>1</v>
      </c>
      <c r="D112">
        <v>6</v>
      </c>
      <c r="E112" t="s">
        <v>246</v>
      </c>
      <c r="F112" s="5">
        <v>42551</v>
      </c>
      <c r="G112">
        <v>2</v>
      </c>
      <c r="H112">
        <v>0</v>
      </c>
      <c r="I112" s="9">
        <f>IF(Table4[[#This Row],[Complete]]&gt;0,Table4[[#This Row],[Weight]],0)</f>
        <v>0</v>
      </c>
      <c r="J112" s="9"/>
    </row>
    <row r="113" spans="1:10" x14ac:dyDescent="0.3">
      <c r="A113" s="1">
        <v>3</v>
      </c>
      <c r="B113" s="3">
        <v>2</v>
      </c>
      <c r="C113" s="3">
        <v>2</v>
      </c>
      <c r="D113">
        <v>1</v>
      </c>
      <c r="E113" t="s">
        <v>247</v>
      </c>
      <c r="F113" s="5">
        <v>42339</v>
      </c>
      <c r="G113">
        <v>10</v>
      </c>
      <c r="H113">
        <v>1</v>
      </c>
      <c r="I113">
        <f>IF(Table4[[#This Row],[Complete]]&gt;0,Table4[[#This Row],[Weight]],0)</f>
        <v>10</v>
      </c>
      <c r="J113" s="9"/>
    </row>
    <row r="114" spans="1:10" x14ac:dyDescent="0.3">
      <c r="A114" s="7">
        <v>3</v>
      </c>
      <c r="B114" s="8">
        <v>2</v>
      </c>
      <c r="C114" s="8">
        <v>3</v>
      </c>
      <c r="D114">
        <v>1</v>
      </c>
      <c r="E114" t="s">
        <v>248</v>
      </c>
      <c r="F114" s="5">
        <v>42217</v>
      </c>
      <c r="G114">
        <v>3.5</v>
      </c>
      <c r="H114">
        <v>1</v>
      </c>
      <c r="I114" s="9">
        <f>IF(Table4[[#This Row],[Complete]]&gt;0,Table4[[#This Row],[Weight]],0)</f>
        <v>3.5</v>
      </c>
      <c r="J114" s="9"/>
    </row>
    <row r="115" spans="1:10" x14ac:dyDescent="0.3">
      <c r="A115" s="7">
        <v>3</v>
      </c>
      <c r="B115" s="8">
        <v>2</v>
      </c>
      <c r="C115" s="8">
        <v>3</v>
      </c>
      <c r="D115">
        <v>2</v>
      </c>
      <c r="E115" t="s">
        <v>249</v>
      </c>
      <c r="F115" s="5">
        <v>42246</v>
      </c>
      <c r="G115">
        <v>3.5</v>
      </c>
      <c r="H115">
        <v>1</v>
      </c>
      <c r="I115" s="9">
        <f>IF(Table4[[#This Row],[Complete]]&gt;0,Table4[[#This Row],[Weight]],0)</f>
        <v>3.5</v>
      </c>
      <c r="J115" s="9"/>
    </row>
    <row r="116" spans="1:10" x14ac:dyDescent="0.3">
      <c r="A116" s="7">
        <v>3</v>
      </c>
      <c r="B116" s="8">
        <v>2</v>
      </c>
      <c r="C116" s="8">
        <v>3</v>
      </c>
      <c r="D116">
        <v>3</v>
      </c>
      <c r="E116" t="s">
        <v>250</v>
      </c>
      <c r="F116" s="5">
        <v>42248</v>
      </c>
      <c r="G116">
        <v>3</v>
      </c>
      <c r="H116">
        <v>1</v>
      </c>
      <c r="I116" s="9">
        <f>IF(Table4[[#This Row],[Complete]]&gt;0,Table4[[#This Row],[Weight]],0)</f>
        <v>3</v>
      </c>
      <c r="J116" s="9"/>
    </row>
    <row r="117" spans="1:10" x14ac:dyDescent="0.3">
      <c r="A117" s="7">
        <v>3</v>
      </c>
      <c r="B117" s="8">
        <v>2</v>
      </c>
      <c r="C117" s="8">
        <v>4</v>
      </c>
      <c r="D117">
        <v>1</v>
      </c>
      <c r="E117" t="s">
        <v>251</v>
      </c>
      <c r="F117" s="5">
        <v>42399</v>
      </c>
      <c r="G117">
        <v>2.5</v>
      </c>
      <c r="H117">
        <v>0</v>
      </c>
      <c r="I117" s="9">
        <f>IF(Table4[[#This Row],[Complete]]&gt;0,Table4[[#This Row],[Weight]],0)</f>
        <v>0</v>
      </c>
      <c r="J117" s="9"/>
    </row>
    <row r="118" spans="1:10" x14ac:dyDescent="0.3">
      <c r="A118" s="7">
        <v>3</v>
      </c>
      <c r="B118" s="8">
        <v>2</v>
      </c>
      <c r="C118" s="8">
        <v>4</v>
      </c>
      <c r="D118">
        <v>2</v>
      </c>
      <c r="E118" t="s">
        <v>252</v>
      </c>
      <c r="F118" s="5">
        <v>42428</v>
      </c>
      <c r="G118">
        <v>2.5</v>
      </c>
      <c r="H118">
        <v>0</v>
      </c>
      <c r="I118" s="9">
        <f>IF(Table4[[#This Row],[Complete]]&gt;0,Table4[[#This Row],[Weight]],0)</f>
        <v>0</v>
      </c>
      <c r="J118" s="9"/>
    </row>
    <row r="119" spans="1:10" x14ac:dyDescent="0.3">
      <c r="A119" s="7">
        <v>3</v>
      </c>
      <c r="B119" s="8">
        <v>2</v>
      </c>
      <c r="C119" s="8">
        <v>4</v>
      </c>
      <c r="D119">
        <v>3</v>
      </c>
      <c r="E119" t="s">
        <v>253</v>
      </c>
      <c r="F119" s="5">
        <v>42459</v>
      </c>
      <c r="G119">
        <v>2.5</v>
      </c>
      <c r="H119">
        <v>0</v>
      </c>
      <c r="I119" s="9">
        <f>IF(Table4[[#This Row],[Complete]]&gt;0,Table4[[#This Row],[Weight]],0)</f>
        <v>0</v>
      </c>
      <c r="J119" s="9"/>
    </row>
    <row r="120" spans="1:10" x14ac:dyDescent="0.3">
      <c r="A120" s="7">
        <v>3</v>
      </c>
      <c r="B120" s="8">
        <v>2</v>
      </c>
      <c r="C120" s="8">
        <v>4</v>
      </c>
      <c r="D120">
        <v>4</v>
      </c>
      <c r="E120" t="s">
        <v>254</v>
      </c>
      <c r="F120" s="5">
        <v>42338</v>
      </c>
      <c r="G120">
        <v>2.5</v>
      </c>
      <c r="H120">
        <v>1</v>
      </c>
      <c r="I120" s="9">
        <f>IF(Table4[[#This Row],[Complete]]&gt;0,Table4[[#This Row],[Weight]],0)</f>
        <v>2.5</v>
      </c>
      <c r="J120" s="9"/>
    </row>
    <row r="121" spans="1:10" x14ac:dyDescent="0.3">
      <c r="A121" s="7">
        <v>3</v>
      </c>
      <c r="B121" s="8">
        <v>3</v>
      </c>
      <c r="C121" s="8">
        <v>1</v>
      </c>
      <c r="D121">
        <v>1</v>
      </c>
      <c r="E121" t="s">
        <v>255</v>
      </c>
      <c r="F121" s="5">
        <v>42217</v>
      </c>
      <c r="G121">
        <v>5</v>
      </c>
      <c r="H121">
        <v>1</v>
      </c>
      <c r="I121" s="9">
        <f>IF(Table4[[#This Row],[Complete]]&gt;0,Table4[[#This Row],[Weight]],0)</f>
        <v>5</v>
      </c>
      <c r="J121" s="9"/>
    </row>
    <row r="122" spans="1:10" x14ac:dyDescent="0.3">
      <c r="A122" s="7">
        <v>3</v>
      </c>
      <c r="B122" s="8">
        <v>3</v>
      </c>
      <c r="C122" s="8">
        <v>1</v>
      </c>
      <c r="D122">
        <v>2</v>
      </c>
      <c r="E122" t="s">
        <v>256</v>
      </c>
      <c r="F122" s="5">
        <v>42248</v>
      </c>
      <c r="G122">
        <v>5</v>
      </c>
      <c r="H122">
        <v>1</v>
      </c>
      <c r="I122" s="9">
        <f>IF(Table4[[#This Row],[Complete]]&gt;0,Table4[[#This Row],[Weight]],0)</f>
        <v>5</v>
      </c>
      <c r="J122" s="9"/>
    </row>
    <row r="123" spans="1:10" x14ac:dyDescent="0.3">
      <c r="A123" s="7">
        <v>3</v>
      </c>
      <c r="B123" s="8">
        <v>3</v>
      </c>
      <c r="C123" s="8">
        <v>2</v>
      </c>
      <c r="D123">
        <v>1</v>
      </c>
      <c r="E123" t="s">
        <v>257</v>
      </c>
      <c r="F123" s="5">
        <v>42217</v>
      </c>
      <c r="G123">
        <v>2.5</v>
      </c>
      <c r="H123">
        <v>1</v>
      </c>
      <c r="I123" s="9">
        <f>IF(Table4[[#This Row],[Complete]]&gt;0,Table4[[#This Row],[Weight]],0)</f>
        <v>2.5</v>
      </c>
      <c r="J123" s="9"/>
    </row>
    <row r="124" spans="1:10" x14ac:dyDescent="0.3">
      <c r="A124" s="7">
        <v>3</v>
      </c>
      <c r="B124" s="8">
        <v>3</v>
      </c>
      <c r="C124" s="8">
        <v>2</v>
      </c>
      <c r="D124">
        <v>2</v>
      </c>
      <c r="E124" t="s">
        <v>258</v>
      </c>
      <c r="F124" s="5">
        <v>42674</v>
      </c>
      <c r="G124">
        <v>2.5</v>
      </c>
      <c r="H124">
        <v>1</v>
      </c>
      <c r="I124" s="9">
        <f>IF(Table4[[#This Row],[Complete]]&gt;0,Table4[[#This Row],[Weight]],0)</f>
        <v>2.5</v>
      </c>
      <c r="J124" s="9"/>
    </row>
    <row r="125" spans="1:10" x14ac:dyDescent="0.3">
      <c r="A125" s="7">
        <v>3</v>
      </c>
      <c r="B125" s="8">
        <v>3</v>
      </c>
      <c r="C125" s="8">
        <v>2</v>
      </c>
      <c r="D125">
        <v>3</v>
      </c>
      <c r="E125" t="s">
        <v>259</v>
      </c>
      <c r="F125" s="5">
        <v>42384</v>
      </c>
      <c r="G125">
        <v>2.5</v>
      </c>
      <c r="H125">
        <v>0</v>
      </c>
      <c r="I125" s="9">
        <f>IF(Table4[[#This Row],[Complete]]&gt;0,Table4[[#This Row],[Weight]],0)</f>
        <v>0</v>
      </c>
      <c r="J125" s="9"/>
    </row>
    <row r="126" spans="1:10" x14ac:dyDescent="0.3">
      <c r="A126" s="7">
        <v>3</v>
      </c>
      <c r="B126" s="8">
        <v>3</v>
      </c>
      <c r="C126" s="8">
        <v>2</v>
      </c>
      <c r="D126">
        <v>4</v>
      </c>
      <c r="E126" t="s">
        <v>260</v>
      </c>
      <c r="F126" s="5">
        <v>42428</v>
      </c>
      <c r="G126">
        <v>2.5</v>
      </c>
      <c r="H126">
        <v>0</v>
      </c>
      <c r="I126" s="9">
        <f>IF(Table4[[#This Row],[Complete]]&gt;0,Table4[[#This Row],[Weight]],0)</f>
        <v>0</v>
      </c>
      <c r="J126" s="9"/>
    </row>
    <row r="127" spans="1:10" x14ac:dyDescent="0.3">
      <c r="A127" s="7">
        <v>3</v>
      </c>
      <c r="B127" s="8">
        <v>3</v>
      </c>
      <c r="C127" s="8">
        <v>3</v>
      </c>
      <c r="D127">
        <v>1</v>
      </c>
      <c r="E127" t="s">
        <v>261</v>
      </c>
      <c r="F127" s="5">
        <v>42309</v>
      </c>
      <c r="G127">
        <v>2.5</v>
      </c>
      <c r="H127">
        <v>1</v>
      </c>
      <c r="I127" s="9">
        <f>IF(Table4[[#This Row],[Complete]]&gt;0,Table4[[#This Row],[Weight]],0)</f>
        <v>2.5</v>
      </c>
      <c r="J127" s="9"/>
    </row>
    <row r="128" spans="1:10" x14ac:dyDescent="0.3">
      <c r="A128" s="7">
        <v>3</v>
      </c>
      <c r="B128" s="8">
        <v>3</v>
      </c>
      <c r="C128" s="8">
        <v>3</v>
      </c>
      <c r="D128">
        <v>2</v>
      </c>
      <c r="E128" t="s">
        <v>262</v>
      </c>
      <c r="F128" s="5">
        <v>42368</v>
      </c>
      <c r="G128">
        <v>2.5</v>
      </c>
      <c r="H128">
        <v>1</v>
      </c>
      <c r="I128" s="9">
        <f>IF(Table4[[#This Row],[Complete]]&gt;0,Table4[[#This Row],[Weight]],0)</f>
        <v>2.5</v>
      </c>
      <c r="J128" s="9"/>
    </row>
    <row r="129" spans="1:10" x14ac:dyDescent="0.3">
      <c r="A129" s="7">
        <v>3</v>
      </c>
      <c r="B129" s="8">
        <v>3</v>
      </c>
      <c r="C129" s="8">
        <v>3</v>
      </c>
      <c r="D129">
        <v>3</v>
      </c>
      <c r="E129" t="s">
        <v>263</v>
      </c>
      <c r="F129" s="5">
        <v>42583</v>
      </c>
      <c r="G129">
        <v>2.5</v>
      </c>
      <c r="H129">
        <v>0</v>
      </c>
      <c r="I129" s="9">
        <f>IF(Table4[[#This Row],[Complete]]&gt;0,Table4[[#This Row],[Weight]],0)</f>
        <v>0</v>
      </c>
      <c r="J129" s="9"/>
    </row>
    <row r="130" spans="1:10" x14ac:dyDescent="0.3">
      <c r="A130" s="7">
        <v>3</v>
      </c>
      <c r="B130" s="8">
        <v>3</v>
      </c>
      <c r="C130" s="8">
        <v>3</v>
      </c>
      <c r="D130">
        <v>4</v>
      </c>
      <c r="E130" t="s">
        <v>264</v>
      </c>
      <c r="F130" s="5">
        <v>42597</v>
      </c>
      <c r="G130">
        <v>2.5</v>
      </c>
      <c r="H130">
        <v>0</v>
      </c>
      <c r="I130" s="9">
        <f>IF(Table4[[#This Row],[Complete]]&gt;0,Table4[[#This Row],[Weight]],0)</f>
        <v>0</v>
      </c>
      <c r="J130" s="9"/>
    </row>
    <row r="131" spans="1:10" x14ac:dyDescent="0.3">
      <c r="A131" s="7">
        <v>3</v>
      </c>
      <c r="B131" s="8">
        <v>3</v>
      </c>
      <c r="C131" s="8">
        <v>4</v>
      </c>
      <c r="D131">
        <v>1</v>
      </c>
      <c r="E131" t="s">
        <v>265</v>
      </c>
      <c r="F131" s="5">
        <v>42292</v>
      </c>
      <c r="G131">
        <v>3.5</v>
      </c>
      <c r="H131">
        <v>1</v>
      </c>
      <c r="I131" s="9">
        <f>IF(Table4[[#This Row],[Complete]]&gt;0,Table4[[#This Row],[Weight]],0)</f>
        <v>3.5</v>
      </c>
      <c r="J131" s="9"/>
    </row>
    <row r="132" spans="1:10" x14ac:dyDescent="0.3">
      <c r="A132" s="7">
        <v>3</v>
      </c>
      <c r="B132" s="8">
        <v>3</v>
      </c>
      <c r="C132" s="8">
        <v>4</v>
      </c>
      <c r="D132">
        <v>2</v>
      </c>
      <c r="E132" t="s">
        <v>266</v>
      </c>
      <c r="F132" s="5">
        <v>42309</v>
      </c>
      <c r="G132">
        <v>3.5</v>
      </c>
      <c r="H132">
        <v>1</v>
      </c>
      <c r="I132" s="9">
        <f>IF(Table4[[#This Row],[Complete]]&gt;0,Table4[[#This Row],[Weight]],0)</f>
        <v>3.5</v>
      </c>
      <c r="J132" s="9"/>
    </row>
    <row r="133" spans="1:10" x14ac:dyDescent="0.3">
      <c r="A133" s="7">
        <v>3</v>
      </c>
      <c r="B133" s="8">
        <v>3</v>
      </c>
      <c r="C133" s="8">
        <v>4</v>
      </c>
      <c r="D133">
        <v>3</v>
      </c>
      <c r="E133" t="s">
        <v>267</v>
      </c>
      <c r="F133" s="5">
        <v>42338</v>
      </c>
      <c r="G133">
        <v>3</v>
      </c>
      <c r="H133">
        <v>1</v>
      </c>
      <c r="I133" s="9">
        <f>IF(Table4[[#This Row],[Complete]]&gt;0,Table4[[#This Row],[Weight]],0)</f>
        <v>3</v>
      </c>
      <c r="J133" s="9"/>
    </row>
    <row r="134" spans="1:10" x14ac:dyDescent="0.3">
      <c r="A134" s="7">
        <v>3</v>
      </c>
      <c r="B134" s="8">
        <v>3</v>
      </c>
      <c r="C134" s="8">
        <v>5</v>
      </c>
      <c r="D134">
        <v>1</v>
      </c>
      <c r="E134" t="s">
        <v>268</v>
      </c>
      <c r="F134" s="5">
        <v>42368</v>
      </c>
      <c r="G134">
        <v>3.5</v>
      </c>
      <c r="H134">
        <v>0</v>
      </c>
      <c r="I134" s="9">
        <f>IF(Table4[[#This Row],[Complete]]&gt;0,Table4[[#This Row],[Weight]],0)</f>
        <v>0</v>
      </c>
      <c r="J134" s="9"/>
    </row>
    <row r="135" spans="1:10" x14ac:dyDescent="0.3">
      <c r="A135" s="7">
        <v>3</v>
      </c>
      <c r="B135" s="8">
        <v>3</v>
      </c>
      <c r="C135" s="8">
        <v>5</v>
      </c>
      <c r="D135">
        <v>2</v>
      </c>
      <c r="E135" t="s">
        <v>269</v>
      </c>
      <c r="F135" s="5">
        <v>42384</v>
      </c>
      <c r="G135">
        <v>3.5</v>
      </c>
      <c r="H135">
        <v>0</v>
      </c>
      <c r="I135" s="9">
        <f>IF(Table4[[#This Row],[Complete]]&gt;0,Table4[[#This Row],[Weight]],0)</f>
        <v>0</v>
      </c>
      <c r="J135" s="9"/>
    </row>
    <row r="136" spans="1:10" x14ac:dyDescent="0.3">
      <c r="A136" s="7">
        <v>3</v>
      </c>
      <c r="B136" s="8">
        <v>3</v>
      </c>
      <c r="C136" s="8">
        <v>5</v>
      </c>
      <c r="D136">
        <v>3</v>
      </c>
      <c r="E136" t="s">
        <v>270</v>
      </c>
      <c r="F136" s="5">
        <v>42428</v>
      </c>
      <c r="G136">
        <v>3</v>
      </c>
      <c r="H136">
        <v>0</v>
      </c>
      <c r="I136" s="9">
        <f>IF(Table4[[#This Row],[Complete]]&gt;0,Table4[[#This Row],[Weight]],0)</f>
        <v>0</v>
      </c>
      <c r="J136" s="9"/>
    </row>
    <row r="137" spans="1:10" x14ac:dyDescent="0.3">
      <c r="A137" s="7">
        <v>3</v>
      </c>
      <c r="B137" s="8">
        <v>4</v>
      </c>
      <c r="C137" s="8">
        <v>1</v>
      </c>
      <c r="D137">
        <v>1</v>
      </c>
      <c r="E137" t="s">
        <v>271</v>
      </c>
      <c r="F137" s="5">
        <v>42368</v>
      </c>
      <c r="G137">
        <v>3.5</v>
      </c>
      <c r="H137">
        <v>0</v>
      </c>
      <c r="I137" s="9">
        <f>IF(Table4[[#This Row],[Complete]]&gt;0,Table4[[#This Row],[Weight]],0)</f>
        <v>0</v>
      </c>
      <c r="J137" s="9"/>
    </row>
    <row r="138" spans="1:10" x14ac:dyDescent="0.3">
      <c r="A138" s="7">
        <v>3</v>
      </c>
      <c r="B138" s="8">
        <v>4</v>
      </c>
      <c r="C138" s="8">
        <v>1</v>
      </c>
      <c r="D138">
        <v>2</v>
      </c>
      <c r="E138" t="s">
        <v>272</v>
      </c>
      <c r="F138" s="5">
        <v>42374</v>
      </c>
      <c r="G138">
        <v>3.5</v>
      </c>
      <c r="H138">
        <v>0</v>
      </c>
      <c r="I138" s="9">
        <f>IF(Table4[[#This Row],[Complete]]&gt;0,Table4[[#This Row],[Weight]],0)</f>
        <v>0</v>
      </c>
      <c r="J138" s="9"/>
    </row>
    <row r="139" spans="1:10" x14ac:dyDescent="0.3">
      <c r="A139" s="7">
        <v>3</v>
      </c>
      <c r="B139" s="8">
        <v>4</v>
      </c>
      <c r="C139" s="8">
        <v>1</v>
      </c>
      <c r="D139">
        <v>3</v>
      </c>
      <c r="E139" t="s">
        <v>273</v>
      </c>
      <c r="F139" s="5">
        <v>42428</v>
      </c>
      <c r="G139">
        <v>3</v>
      </c>
      <c r="H139">
        <v>0</v>
      </c>
      <c r="I139" s="9">
        <f>IF(Table4[[#This Row],[Complete]]&gt;0,Table4[[#This Row],[Weight]],0)</f>
        <v>0</v>
      </c>
      <c r="J139" s="9"/>
    </row>
    <row r="140" spans="1:10" x14ac:dyDescent="0.3">
      <c r="A140" s="7">
        <v>3</v>
      </c>
      <c r="B140" s="8">
        <v>4</v>
      </c>
      <c r="C140" s="8">
        <v>2</v>
      </c>
      <c r="D140">
        <v>1</v>
      </c>
      <c r="E140" t="s">
        <v>274</v>
      </c>
      <c r="F140" s="5">
        <v>42217</v>
      </c>
      <c r="G140">
        <v>5</v>
      </c>
      <c r="H140">
        <v>1</v>
      </c>
      <c r="I140" s="9">
        <f>IF(Table4[[#This Row],[Complete]]&gt;0,Table4[[#This Row],[Weight]],0)</f>
        <v>5</v>
      </c>
      <c r="J140" s="9"/>
    </row>
    <row r="141" spans="1:10" x14ac:dyDescent="0.3">
      <c r="A141" s="7">
        <v>3</v>
      </c>
      <c r="B141" s="8">
        <v>4</v>
      </c>
      <c r="C141" s="8">
        <v>2</v>
      </c>
      <c r="D141">
        <v>2</v>
      </c>
      <c r="E141" t="s">
        <v>275</v>
      </c>
      <c r="F141" s="5">
        <v>42248</v>
      </c>
      <c r="G141">
        <v>5</v>
      </c>
      <c r="H141">
        <v>1</v>
      </c>
      <c r="I141" s="9">
        <f>IF(Table4[[#This Row],[Complete]]&gt;0,Table4[[#This Row],[Weight]],0)</f>
        <v>5</v>
      </c>
      <c r="J141" s="9"/>
    </row>
    <row r="142" spans="1:10" x14ac:dyDescent="0.3">
      <c r="A142" s="7">
        <v>3</v>
      </c>
      <c r="B142" s="8">
        <v>4</v>
      </c>
      <c r="C142" s="8">
        <v>3</v>
      </c>
      <c r="D142">
        <v>1</v>
      </c>
      <c r="E142" t="s">
        <v>276</v>
      </c>
      <c r="F142" s="5">
        <v>42287</v>
      </c>
      <c r="G142">
        <v>3.5</v>
      </c>
      <c r="H142">
        <v>1</v>
      </c>
      <c r="I142" s="9">
        <f>IF(Table4[[#This Row],[Complete]]&gt;0,Table4[[#This Row],[Weight]],0)</f>
        <v>3.5</v>
      </c>
      <c r="J142" s="9"/>
    </row>
    <row r="143" spans="1:10" x14ac:dyDescent="0.3">
      <c r="A143" s="7">
        <v>3</v>
      </c>
      <c r="B143" s="8">
        <v>4</v>
      </c>
      <c r="C143" s="8">
        <v>3</v>
      </c>
      <c r="D143">
        <v>2</v>
      </c>
      <c r="E143" t="s">
        <v>277</v>
      </c>
      <c r="F143" s="5">
        <v>42384</v>
      </c>
      <c r="G143">
        <v>3.5</v>
      </c>
      <c r="H143">
        <v>0</v>
      </c>
      <c r="I143" s="9">
        <f>IF(Table4[[#This Row],[Complete]]&gt;0,Table4[[#This Row],[Weight]],0)</f>
        <v>0</v>
      </c>
      <c r="J143" s="9"/>
    </row>
    <row r="144" spans="1:10" x14ac:dyDescent="0.3">
      <c r="A144" s="7">
        <v>3</v>
      </c>
      <c r="B144" s="8">
        <v>4</v>
      </c>
      <c r="C144" s="8">
        <v>3</v>
      </c>
      <c r="D144">
        <v>3</v>
      </c>
      <c r="E144" t="s">
        <v>278</v>
      </c>
      <c r="F144" s="5">
        <v>42428</v>
      </c>
      <c r="G144">
        <v>3</v>
      </c>
      <c r="H144">
        <v>0</v>
      </c>
      <c r="I144" s="9">
        <f>IF(Table4[[#This Row],[Complete]]&gt;0,Table4[[#This Row],[Weight]],0)</f>
        <v>0</v>
      </c>
      <c r="J144" s="9"/>
    </row>
    <row r="145" spans="1:10" x14ac:dyDescent="0.3">
      <c r="A145" s="7">
        <v>3</v>
      </c>
      <c r="B145" s="8">
        <v>4</v>
      </c>
      <c r="C145" s="8">
        <v>4</v>
      </c>
      <c r="D145">
        <v>1</v>
      </c>
      <c r="E145" t="s">
        <v>279</v>
      </c>
      <c r="F145" s="5">
        <v>42389</v>
      </c>
      <c r="G145">
        <v>5</v>
      </c>
      <c r="H145">
        <v>0</v>
      </c>
      <c r="I145" s="9">
        <f>IF(Table4[[#This Row],[Complete]]&gt;0,Table4[[#This Row],[Weight]],0)</f>
        <v>0</v>
      </c>
      <c r="J145" s="9"/>
    </row>
    <row r="146" spans="1:10" x14ac:dyDescent="0.3">
      <c r="A146" s="7">
        <v>3</v>
      </c>
      <c r="B146" s="8">
        <v>4</v>
      </c>
      <c r="C146" s="8">
        <v>4</v>
      </c>
      <c r="D146">
        <v>2</v>
      </c>
      <c r="E146" t="s">
        <v>280</v>
      </c>
      <c r="F146" s="5">
        <v>42401</v>
      </c>
      <c r="G146">
        <v>5</v>
      </c>
      <c r="H146">
        <v>0</v>
      </c>
      <c r="I146" s="9">
        <f>IF(Table4[[#This Row],[Complete]]&gt;0,Table4[[#This Row],[Weight]],0)</f>
        <v>0</v>
      </c>
      <c r="J146" s="9"/>
    </row>
    <row r="147" spans="1:10" x14ac:dyDescent="0.3">
      <c r="A147" s="7">
        <v>3</v>
      </c>
      <c r="B147" s="8">
        <v>4</v>
      </c>
      <c r="C147" s="8">
        <v>5</v>
      </c>
      <c r="D147">
        <v>1</v>
      </c>
      <c r="E147" t="s">
        <v>318</v>
      </c>
      <c r="F147" s="5">
        <v>42338</v>
      </c>
      <c r="G147">
        <v>5</v>
      </c>
      <c r="H147">
        <v>1</v>
      </c>
      <c r="I147" s="9">
        <f>IF(Table4[[#This Row],[Complete]]&gt;0,Table4[[#This Row],[Weight]],0)</f>
        <v>5</v>
      </c>
      <c r="J147" s="9"/>
    </row>
    <row r="148" spans="1:10" x14ac:dyDescent="0.3">
      <c r="A148" s="7">
        <v>3</v>
      </c>
      <c r="B148" s="8">
        <v>4</v>
      </c>
      <c r="C148" s="8">
        <v>5</v>
      </c>
      <c r="D148">
        <v>2</v>
      </c>
      <c r="E148" t="s">
        <v>281</v>
      </c>
      <c r="F148" s="5">
        <v>42384</v>
      </c>
      <c r="G148">
        <v>5</v>
      </c>
      <c r="H148">
        <v>0</v>
      </c>
      <c r="I148" s="9">
        <f>IF(Table4[[#This Row],[Complete]]&gt;0,Table4[[#This Row],[Weight]],0)</f>
        <v>0</v>
      </c>
      <c r="J148" s="9"/>
    </row>
    <row r="149" spans="1:10" x14ac:dyDescent="0.3">
      <c r="A149" s="7">
        <v>3</v>
      </c>
      <c r="B149" s="8">
        <v>5</v>
      </c>
      <c r="C149" s="8">
        <v>1</v>
      </c>
      <c r="D149">
        <v>1</v>
      </c>
      <c r="E149" t="s">
        <v>282</v>
      </c>
      <c r="F149" s="5">
        <v>42401</v>
      </c>
      <c r="G149">
        <v>3.5</v>
      </c>
      <c r="H149">
        <v>1</v>
      </c>
      <c r="I149" s="9">
        <f>IF(Table4[[#This Row],[Complete]]&gt;0,Table4[[#This Row],[Weight]],0)</f>
        <v>3.5</v>
      </c>
      <c r="J149" s="9"/>
    </row>
    <row r="150" spans="1:10" x14ac:dyDescent="0.3">
      <c r="A150" s="7">
        <v>3</v>
      </c>
      <c r="B150" s="8">
        <v>5</v>
      </c>
      <c r="C150" s="8">
        <v>1</v>
      </c>
      <c r="D150">
        <v>2</v>
      </c>
      <c r="E150" t="s">
        <v>283</v>
      </c>
      <c r="F150" s="5">
        <v>42430</v>
      </c>
      <c r="G150">
        <v>3.5</v>
      </c>
      <c r="H150">
        <v>0</v>
      </c>
      <c r="I150" s="9">
        <f>IF(Table4[[#This Row],[Complete]]&gt;0,Table4[[#This Row],[Weight]],0)</f>
        <v>0</v>
      </c>
      <c r="J150" s="9"/>
    </row>
    <row r="151" spans="1:10" x14ac:dyDescent="0.3">
      <c r="A151" s="7">
        <v>3</v>
      </c>
      <c r="B151" s="8">
        <v>5</v>
      </c>
      <c r="C151" s="8">
        <v>1</v>
      </c>
      <c r="D151">
        <v>3</v>
      </c>
      <c r="E151" t="s">
        <v>284</v>
      </c>
      <c r="F151" s="5">
        <v>42491</v>
      </c>
      <c r="G151">
        <v>3</v>
      </c>
      <c r="H151">
        <v>0</v>
      </c>
      <c r="I151" s="9">
        <f>IF(Table4[[#This Row],[Complete]]&gt;0,Table4[[#This Row],[Weight]],0)</f>
        <v>0</v>
      </c>
      <c r="J151" s="9"/>
    </row>
    <row r="152" spans="1:10" x14ac:dyDescent="0.3">
      <c r="A152" s="7">
        <v>4</v>
      </c>
      <c r="B152" s="8">
        <v>1</v>
      </c>
      <c r="C152" s="8">
        <v>1</v>
      </c>
      <c r="D152">
        <v>1</v>
      </c>
      <c r="E152" t="s">
        <v>285</v>
      </c>
      <c r="F152" s="5">
        <v>42278</v>
      </c>
      <c r="G152">
        <v>4</v>
      </c>
      <c r="H152">
        <v>1</v>
      </c>
      <c r="I152" s="9">
        <f>IF(Table4[[#This Row],[Complete]]&gt;0,Table4[[#This Row],[Weight]],0)</f>
        <v>4</v>
      </c>
      <c r="J152" s="9"/>
    </row>
    <row r="153" spans="1:10" x14ac:dyDescent="0.3">
      <c r="A153" s="7">
        <v>4</v>
      </c>
      <c r="B153" s="8">
        <v>1</v>
      </c>
      <c r="C153" s="8">
        <v>1</v>
      </c>
      <c r="D153">
        <v>2</v>
      </c>
      <c r="E153" t="s">
        <v>286</v>
      </c>
      <c r="F153" s="5">
        <v>42384</v>
      </c>
      <c r="G153">
        <v>3</v>
      </c>
      <c r="H153">
        <v>0</v>
      </c>
      <c r="I153" s="9">
        <f>IF(Table4[[#This Row],[Complete]]&gt;0,Table4[[#This Row],[Weight]],0)</f>
        <v>0</v>
      </c>
      <c r="J153" s="9"/>
    </row>
    <row r="154" spans="1:10" x14ac:dyDescent="0.3">
      <c r="A154" s="7">
        <v>4</v>
      </c>
      <c r="B154" s="8">
        <v>1</v>
      </c>
      <c r="C154" s="8">
        <v>1</v>
      </c>
      <c r="D154">
        <v>3</v>
      </c>
      <c r="E154" t="s">
        <v>287</v>
      </c>
      <c r="F154" s="5">
        <v>42399</v>
      </c>
      <c r="G154">
        <v>3</v>
      </c>
      <c r="H154">
        <v>0</v>
      </c>
      <c r="I154" s="9">
        <f>IF(Table4[[#This Row],[Complete]]&gt;0,Table4[[#This Row],[Weight]],0)</f>
        <v>0</v>
      </c>
      <c r="J154" s="9"/>
    </row>
    <row r="155" spans="1:10" x14ac:dyDescent="0.3">
      <c r="A155" s="2">
        <v>4</v>
      </c>
      <c r="B155" s="4">
        <v>1</v>
      </c>
      <c r="C155" s="4">
        <v>2</v>
      </c>
      <c r="D155">
        <v>1</v>
      </c>
      <c r="E155" t="s">
        <v>288</v>
      </c>
      <c r="F155" s="5">
        <v>42308</v>
      </c>
      <c r="G155">
        <v>4</v>
      </c>
      <c r="H155">
        <v>1</v>
      </c>
      <c r="I155">
        <f>IF(Table4[[#This Row],[Complete]]&gt;0,Table4[[#This Row],[Weight]],0)</f>
        <v>4</v>
      </c>
      <c r="J155" s="9"/>
    </row>
    <row r="156" spans="1:10" x14ac:dyDescent="0.3">
      <c r="A156" s="1">
        <v>4</v>
      </c>
      <c r="B156" s="3">
        <v>1</v>
      </c>
      <c r="C156" s="3">
        <v>2</v>
      </c>
      <c r="D156">
        <v>2</v>
      </c>
      <c r="E156" t="s">
        <v>289</v>
      </c>
      <c r="F156" s="5">
        <v>42339</v>
      </c>
      <c r="G156">
        <v>3</v>
      </c>
      <c r="H156">
        <v>1</v>
      </c>
      <c r="I156">
        <f>IF(Table4[[#This Row],[Complete]]&gt;0,Table4[[#This Row],[Weight]],0)</f>
        <v>3</v>
      </c>
      <c r="J156" s="9"/>
    </row>
    <row r="157" spans="1:10" x14ac:dyDescent="0.3">
      <c r="A157" s="2">
        <v>4</v>
      </c>
      <c r="B157" s="4">
        <v>1</v>
      </c>
      <c r="C157" s="4">
        <v>2</v>
      </c>
      <c r="D157">
        <v>3</v>
      </c>
      <c r="E157" t="s">
        <v>290</v>
      </c>
      <c r="F157" s="5">
        <v>42384</v>
      </c>
      <c r="G157">
        <v>3</v>
      </c>
      <c r="H157">
        <v>0</v>
      </c>
      <c r="I157">
        <f>IF(Table4[[#This Row],[Complete]]&gt;0,Table4[[#This Row],[Weight]],0)</f>
        <v>0</v>
      </c>
      <c r="J157" s="9"/>
    </row>
    <row r="158" spans="1:10" x14ac:dyDescent="0.3">
      <c r="A158" s="1">
        <v>4</v>
      </c>
      <c r="B158" s="3">
        <v>2</v>
      </c>
      <c r="C158" s="3">
        <v>1</v>
      </c>
      <c r="D158">
        <v>1</v>
      </c>
      <c r="E158" t="s">
        <v>291</v>
      </c>
      <c r="F158" s="5">
        <v>42252</v>
      </c>
      <c r="G158">
        <v>10</v>
      </c>
      <c r="H158">
        <v>1</v>
      </c>
      <c r="I158">
        <f>IF(Table4[[#This Row],[Complete]]&gt;0,Table4[[#This Row],[Weight]],0)</f>
        <v>10</v>
      </c>
      <c r="J158" s="9"/>
    </row>
    <row r="159" spans="1:10" x14ac:dyDescent="0.3">
      <c r="A159" s="2">
        <v>4</v>
      </c>
      <c r="B159" s="4">
        <v>2</v>
      </c>
      <c r="C159" s="4">
        <v>2</v>
      </c>
      <c r="D159">
        <v>1</v>
      </c>
      <c r="E159" t="s">
        <v>319</v>
      </c>
      <c r="F159" s="5">
        <v>41547</v>
      </c>
      <c r="G159">
        <v>4</v>
      </c>
      <c r="H159">
        <v>1</v>
      </c>
      <c r="I159">
        <f>IF(Table4[[#This Row],[Complete]]&gt;0,Table4[[#This Row],[Weight]],0)</f>
        <v>4</v>
      </c>
      <c r="J159" s="9"/>
    </row>
    <row r="160" spans="1:10" x14ac:dyDescent="0.3">
      <c r="A160" s="1">
        <v>4</v>
      </c>
      <c r="B160" s="3">
        <v>2</v>
      </c>
      <c r="C160" s="3">
        <v>2</v>
      </c>
      <c r="D160">
        <v>2</v>
      </c>
      <c r="E160" t="s">
        <v>292</v>
      </c>
      <c r="F160" s="5">
        <v>42262</v>
      </c>
      <c r="G160">
        <v>3</v>
      </c>
      <c r="H160">
        <v>1</v>
      </c>
      <c r="I160">
        <f>IF(Table4[[#This Row],[Complete]]&gt;0,Table4[[#This Row],[Weight]],0)</f>
        <v>3</v>
      </c>
      <c r="J160" s="9"/>
    </row>
    <row r="161" spans="1:10" x14ac:dyDescent="0.3">
      <c r="A161" s="2">
        <v>4</v>
      </c>
      <c r="B161" s="4">
        <v>2</v>
      </c>
      <c r="C161" s="4">
        <v>2</v>
      </c>
      <c r="D161">
        <v>3</v>
      </c>
      <c r="E161" t="s">
        <v>293</v>
      </c>
      <c r="F161" s="5">
        <v>42368</v>
      </c>
      <c r="G161">
        <v>3</v>
      </c>
      <c r="H161">
        <v>0</v>
      </c>
      <c r="I161">
        <f>IF(Table4[[#This Row],[Complete]]&gt;0,Table4[[#This Row],[Weight]],0)</f>
        <v>0</v>
      </c>
      <c r="J161" s="9"/>
    </row>
    <row r="162" spans="1:10" x14ac:dyDescent="0.3">
      <c r="A162" s="1">
        <v>4</v>
      </c>
      <c r="B162" s="3">
        <v>3</v>
      </c>
      <c r="C162" s="3">
        <v>1</v>
      </c>
      <c r="D162">
        <v>1</v>
      </c>
      <c r="E162" t="s">
        <v>294</v>
      </c>
      <c r="F162" s="5">
        <v>42185</v>
      </c>
      <c r="G162">
        <v>2.5</v>
      </c>
      <c r="H162">
        <v>1</v>
      </c>
      <c r="I162">
        <f>IF(Table4[[#This Row],[Complete]]&gt;0,Table4[[#This Row],[Weight]],0)</f>
        <v>2.5</v>
      </c>
      <c r="J162" s="9"/>
    </row>
    <row r="163" spans="1:10" x14ac:dyDescent="0.3">
      <c r="A163" s="2">
        <v>4</v>
      </c>
      <c r="B163" s="4">
        <v>3</v>
      </c>
      <c r="C163" s="4">
        <v>1</v>
      </c>
      <c r="D163">
        <v>2</v>
      </c>
      <c r="E163" t="s">
        <v>295</v>
      </c>
      <c r="F163" s="5">
        <v>42185</v>
      </c>
      <c r="G163">
        <v>2.5</v>
      </c>
      <c r="H163">
        <v>1</v>
      </c>
      <c r="I163">
        <f>IF(Table4[[#This Row],[Complete]]&gt;0,Table4[[#This Row],[Weight]],0)</f>
        <v>2.5</v>
      </c>
      <c r="J163" s="9"/>
    </row>
    <row r="164" spans="1:10" x14ac:dyDescent="0.3">
      <c r="A164" s="1">
        <v>4</v>
      </c>
      <c r="B164" s="3">
        <v>3</v>
      </c>
      <c r="C164" s="3">
        <v>1</v>
      </c>
      <c r="D164">
        <v>3</v>
      </c>
      <c r="E164" t="s">
        <v>296</v>
      </c>
      <c r="F164" s="5">
        <v>42459</v>
      </c>
      <c r="G164">
        <v>2.5</v>
      </c>
      <c r="H164">
        <v>0</v>
      </c>
      <c r="I164">
        <f>IF(Table4[[#This Row],[Complete]]&gt;0,Table4[[#This Row],[Weight]],0)</f>
        <v>0</v>
      </c>
      <c r="J164" s="9"/>
    </row>
    <row r="165" spans="1:10" x14ac:dyDescent="0.3">
      <c r="A165" s="2">
        <v>4</v>
      </c>
      <c r="B165" s="4">
        <v>3</v>
      </c>
      <c r="C165" s="4">
        <v>1</v>
      </c>
      <c r="D165">
        <v>4</v>
      </c>
      <c r="E165" t="s">
        <v>297</v>
      </c>
      <c r="F165" s="5">
        <v>42459</v>
      </c>
      <c r="G165">
        <v>2.5</v>
      </c>
      <c r="H165">
        <v>0</v>
      </c>
      <c r="I165">
        <f>IF(Table4[[#This Row],[Complete]]&gt;0,Table4[[#This Row],[Weight]],0)</f>
        <v>0</v>
      </c>
      <c r="J165" s="9"/>
    </row>
    <row r="166" spans="1:10" x14ac:dyDescent="0.3">
      <c r="A166" s="1">
        <v>4</v>
      </c>
      <c r="B166" s="3">
        <v>4</v>
      </c>
      <c r="C166" s="3">
        <v>1</v>
      </c>
      <c r="D166">
        <v>1</v>
      </c>
      <c r="E166" t="s">
        <v>298</v>
      </c>
      <c r="F166" s="5">
        <v>42307</v>
      </c>
      <c r="G166">
        <v>3.5</v>
      </c>
      <c r="H166">
        <v>1</v>
      </c>
      <c r="I166">
        <f>IF(Table4[[#This Row],[Complete]]&gt;0,Table4[[#This Row],[Weight]],0)</f>
        <v>3.5</v>
      </c>
      <c r="J166" s="9"/>
    </row>
    <row r="167" spans="1:10" x14ac:dyDescent="0.3">
      <c r="A167" s="2">
        <v>4</v>
      </c>
      <c r="B167" s="4">
        <v>4</v>
      </c>
      <c r="C167" s="4">
        <v>1</v>
      </c>
      <c r="D167">
        <v>2</v>
      </c>
      <c r="E167" t="s">
        <v>299</v>
      </c>
      <c r="F167" s="5">
        <v>42368</v>
      </c>
      <c r="G167">
        <v>3</v>
      </c>
      <c r="H167">
        <v>0</v>
      </c>
      <c r="I167">
        <f>IF(Table4[[#This Row],[Complete]]&gt;0,Table4[[#This Row],[Weight]],0)</f>
        <v>0</v>
      </c>
      <c r="J167" s="9"/>
    </row>
    <row r="168" spans="1:10" x14ac:dyDescent="0.3">
      <c r="A168" s="1">
        <v>4</v>
      </c>
      <c r="B168" s="3">
        <v>4</v>
      </c>
      <c r="C168" s="3">
        <v>1</v>
      </c>
      <c r="D168">
        <v>3</v>
      </c>
      <c r="E168" t="s">
        <v>300</v>
      </c>
      <c r="F168" s="5">
        <v>42428</v>
      </c>
      <c r="G168">
        <v>3</v>
      </c>
      <c r="H168">
        <v>0</v>
      </c>
      <c r="I168">
        <f>IF(Table4[[#This Row],[Complete]]&gt;0,Table4[[#This Row],[Weight]],0)</f>
        <v>0</v>
      </c>
      <c r="J168" s="9"/>
    </row>
    <row r="169" spans="1:10" x14ac:dyDescent="0.3">
      <c r="A169" s="2">
        <v>4</v>
      </c>
      <c r="B169" s="4">
        <v>4</v>
      </c>
      <c r="C169" s="4">
        <v>2</v>
      </c>
      <c r="D169">
        <v>1</v>
      </c>
      <c r="E169" t="s">
        <v>301</v>
      </c>
      <c r="F169" s="5">
        <v>42338</v>
      </c>
      <c r="G169">
        <v>5</v>
      </c>
      <c r="H169">
        <v>0</v>
      </c>
      <c r="I169">
        <f>IF(Table4[[#This Row],[Complete]]&gt;0,Table4[[#This Row],[Weight]],0)</f>
        <v>0</v>
      </c>
      <c r="J169" s="9"/>
    </row>
    <row r="170" spans="1:10" x14ac:dyDescent="0.3">
      <c r="A170" s="2">
        <v>4</v>
      </c>
      <c r="B170" s="4">
        <v>4</v>
      </c>
      <c r="C170" s="4">
        <v>2</v>
      </c>
      <c r="D170">
        <v>2</v>
      </c>
      <c r="E170" t="s">
        <v>302</v>
      </c>
      <c r="F170" s="5">
        <v>42338</v>
      </c>
      <c r="G170">
        <v>5</v>
      </c>
      <c r="H170">
        <v>0</v>
      </c>
      <c r="I170">
        <f>IF(Table4[[#This Row],[Complete]]&gt;0,Table4[[#This Row],[Weight]],0)</f>
        <v>0</v>
      </c>
      <c r="J17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Perspectives</vt:lpstr>
      <vt:lpstr>Initiatives</vt:lpstr>
      <vt:lpstr>Actions</vt:lpstr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Mandie Lyons</dc:creator>
  <cp:lastModifiedBy>Mandie Lyons</cp:lastModifiedBy>
  <dcterms:created xsi:type="dcterms:W3CDTF">2015-11-05T14:10:57Z</dcterms:created>
  <dcterms:modified xsi:type="dcterms:W3CDTF">2015-12-31T20:53:30Z</dcterms:modified>
</cp:coreProperties>
</file>