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ameyers\OneDrive for Business\Documents\DSI\1 STRATEGIC PLANNING\MKC STRATEGIC PLANNING\MKC Dashboard\"/>
    </mc:Choice>
  </mc:AlternateContent>
  <bookViews>
    <workbookView xWindow="0" yWindow="0" windowWidth="17256" windowHeight="5952" activeTab="3"/>
  </bookViews>
  <sheets>
    <sheet name="Perspectives" sheetId="1" r:id="rId1"/>
    <sheet name="Objectives" sheetId="5" r:id="rId2"/>
    <sheet name="Initiatives" sheetId="2" r:id="rId3"/>
    <sheet name="Tasks" sheetId="7" r:id="rId4"/>
    <sheet name="Measures" sheetId="6" r:id="rId5"/>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0" i="7" l="1"/>
  <c r="H34" i="2" l="1"/>
  <c r="D9" i="5" l="1"/>
  <c r="D6" i="5"/>
  <c r="D5" i="5"/>
  <c r="D3" i="5"/>
  <c r="H35" i="2"/>
  <c r="H29" i="2"/>
  <c r="H28" i="2"/>
  <c r="H27" i="2"/>
  <c r="H26" i="2"/>
  <c r="H25" i="2"/>
  <c r="H23" i="2"/>
  <c r="H21" i="2"/>
  <c r="H20" i="2"/>
  <c r="H19" i="2"/>
  <c r="H18" i="2"/>
  <c r="H17" i="2"/>
  <c r="H16" i="2"/>
  <c r="H15" i="2"/>
  <c r="H14" i="2"/>
  <c r="H13" i="2"/>
  <c r="H10" i="2"/>
  <c r="H9" i="2"/>
  <c r="H8" i="2"/>
  <c r="H7" i="2"/>
  <c r="H6" i="2"/>
  <c r="H56" i="7" l="1"/>
  <c r="H10" i="7"/>
  <c r="H7" i="7"/>
  <c r="H4" i="7"/>
  <c r="H106" i="7" l="1"/>
  <c r="H105" i="7"/>
  <c r="H104" i="7"/>
  <c r="H103" i="7"/>
  <c r="H102" i="7"/>
  <c r="H101" i="7"/>
  <c r="H100" i="7"/>
  <c r="H99" i="7"/>
  <c r="H98" i="7"/>
  <c r="H97" i="7"/>
  <c r="H96" i="7"/>
  <c r="H95" i="7"/>
  <c r="H33" i="2" s="1"/>
  <c r="H94" i="7"/>
  <c r="H93" i="7"/>
  <c r="H92" i="7"/>
  <c r="H91" i="7"/>
  <c r="H90" i="7"/>
  <c r="H89" i="7"/>
  <c r="H31" i="2" s="1"/>
  <c r="H88" i="7"/>
  <c r="H87" i="7"/>
  <c r="H86" i="7"/>
  <c r="H85" i="7"/>
  <c r="H84" i="7"/>
  <c r="H83" i="7"/>
  <c r="H82" i="7"/>
  <c r="H81" i="7"/>
  <c r="H79" i="7"/>
  <c r="H78" i="7"/>
  <c r="H77" i="7"/>
  <c r="H76" i="7"/>
  <c r="H75" i="7"/>
  <c r="H74" i="7"/>
  <c r="H73" i="7"/>
  <c r="H72" i="7"/>
  <c r="H71" i="7"/>
  <c r="H70" i="7"/>
  <c r="H69" i="7"/>
  <c r="H68" i="7"/>
  <c r="H67" i="7"/>
  <c r="H66" i="7"/>
  <c r="H65" i="7"/>
  <c r="H64" i="7"/>
  <c r="H63" i="7"/>
  <c r="H62" i="7"/>
  <c r="H61" i="7"/>
  <c r="H60" i="7"/>
  <c r="H59" i="7"/>
  <c r="H58" i="7"/>
  <c r="H57" i="7"/>
  <c r="H55" i="7"/>
  <c r="H54" i="7"/>
  <c r="H53" i="7"/>
  <c r="H52" i="7"/>
  <c r="H51" i="7"/>
  <c r="H50" i="7"/>
  <c r="H49" i="7"/>
  <c r="H48" i="7"/>
  <c r="H47" i="7"/>
  <c r="H46" i="7"/>
  <c r="H45" i="7"/>
  <c r="H44" i="7"/>
  <c r="H43" i="7"/>
  <c r="H42" i="7"/>
  <c r="H41" i="7"/>
  <c r="H40" i="7"/>
  <c r="H39" i="7"/>
  <c r="H38" i="7"/>
  <c r="H37" i="7"/>
  <c r="H36" i="7"/>
  <c r="H35" i="7"/>
  <c r="H34" i="7"/>
  <c r="H33" i="7"/>
  <c r="H32" i="7"/>
  <c r="H12" i="2" s="1"/>
  <c r="H31" i="7"/>
  <c r="H30" i="7"/>
  <c r="H29" i="7"/>
  <c r="H11" i="2" s="1"/>
  <c r="H28" i="7"/>
  <c r="H27" i="7"/>
  <c r="H26" i="7"/>
  <c r="H25" i="7"/>
  <c r="H24" i="7"/>
  <c r="H23" i="7"/>
  <c r="H22" i="7"/>
  <c r="H21" i="7"/>
  <c r="H20" i="7"/>
  <c r="H19" i="7"/>
  <c r="H18" i="7"/>
  <c r="H17" i="7"/>
  <c r="H16" i="7"/>
  <c r="H15" i="7"/>
  <c r="H14" i="7"/>
  <c r="H13" i="7"/>
  <c r="H12" i="7"/>
  <c r="H11" i="7"/>
  <c r="H9" i="7"/>
  <c r="H8" i="7"/>
  <c r="H4" i="2" s="1"/>
  <c r="H6" i="7"/>
  <c r="H3" i="2" s="1"/>
  <c r="H5" i="7"/>
  <c r="H3" i="7"/>
  <c r="H2" i="7"/>
  <c r="H30" i="2" l="1"/>
  <c r="D10" i="5" s="1"/>
  <c r="H22" i="2"/>
  <c r="D7" i="5" s="1"/>
  <c r="D4" i="5"/>
  <c r="C3" i="1" s="1"/>
  <c r="H5" i="2"/>
  <c r="H2" i="2"/>
  <c r="H36" i="2"/>
  <c r="D12" i="5" s="1"/>
  <c r="H24" i="2"/>
  <c r="D8" i="5" s="1"/>
  <c r="H32" i="2"/>
  <c r="D11" i="5" s="1"/>
  <c r="C4" i="1" l="1"/>
  <c r="D2" i="5"/>
  <c r="C2" i="1" s="1"/>
  <c r="C5" i="1"/>
</calcChain>
</file>

<file path=xl/sharedStrings.xml><?xml version="1.0" encoding="utf-8"?>
<sst xmlns="http://schemas.openxmlformats.org/spreadsheetml/2006/main" count="284" uniqueCount="254">
  <si>
    <t>PID</t>
  </si>
  <si>
    <t>Description</t>
  </si>
  <si>
    <t>INID</t>
  </si>
  <si>
    <t>Champion</t>
  </si>
  <si>
    <t>Team</t>
  </si>
  <si>
    <t>Progress</t>
  </si>
  <si>
    <t>Measure</t>
  </si>
  <si>
    <t>Location consolidation plans</t>
  </si>
  <si>
    <t>Stakeholder</t>
  </si>
  <si>
    <t>Internal Processes</t>
  </si>
  <si>
    <t>Organizational Capacity</t>
  </si>
  <si>
    <t>Financial</t>
  </si>
  <si>
    <t>OBJID</t>
  </si>
  <si>
    <t>Make it easy to do business</t>
  </si>
  <si>
    <t>Improve key process efficiencies</t>
  </si>
  <si>
    <t>Enhance the customer experience</t>
  </si>
  <si>
    <t xml:space="preserve">Strengthen communications &amp; relationships </t>
  </si>
  <si>
    <t>Utilize new tools &amp; technology</t>
  </si>
  <si>
    <t>Renew facilities &amp; infrastructure</t>
  </si>
  <si>
    <t>Offer new products, programs &amp; services</t>
  </si>
  <si>
    <t>Attract, develop &amp; retain the best people</t>
  </si>
  <si>
    <t>Build the brand</t>
  </si>
  <si>
    <t>Drive out costs</t>
  </si>
  <si>
    <t>Increase profitability</t>
  </si>
  <si>
    <t>Customer experience survey project</t>
  </si>
  <si>
    <t>Merger partner plans</t>
  </si>
  <si>
    <t>Farmers of the future contact plan</t>
  </si>
  <si>
    <t>Location account communication plan</t>
  </si>
  <si>
    <t>MKC Direct program</t>
  </si>
  <si>
    <t>Employee reviews training plan</t>
  </si>
  <si>
    <t>Agronomy central dispatch investigation</t>
  </si>
  <si>
    <t>Grower portal project</t>
  </si>
  <si>
    <t>Mobile app project</t>
  </si>
  <si>
    <t>LOL agronomy operations study</t>
  </si>
  <si>
    <t>MID</t>
  </si>
  <si>
    <t>Customer Retention</t>
  </si>
  <si>
    <t>Target</t>
  </si>
  <si>
    <t>ROS</t>
  </si>
  <si>
    <t>Actual</t>
  </si>
  <si>
    <t>Initiative</t>
  </si>
  <si>
    <t>TASKID</t>
  </si>
  <si>
    <t>Due Date</t>
  </si>
  <si>
    <t>Weight</t>
  </si>
  <si>
    <t>Complete</t>
  </si>
  <si>
    <t>Fertilizer pricing plans</t>
  </si>
  <si>
    <t>"Emerging Producer" business growth tracking plan</t>
  </si>
  <si>
    <t>Landowners communication investigation</t>
  </si>
  <si>
    <t>MKC Story video project</t>
  </si>
  <si>
    <t>Custom application rig &amp; mobile asset study</t>
  </si>
  <si>
    <t>Benchmarking research project</t>
  </si>
  <si>
    <t>Cattle risk management business plan</t>
  </si>
  <si>
    <t>"Emerged Producer" engagement program</t>
  </si>
  <si>
    <t>Employee turnover research project</t>
  </si>
  <si>
    <t>Key employee recruitment plan</t>
  </si>
  <si>
    <t>Target marketing plan for seasonal PT help</t>
  </si>
  <si>
    <t>PA software implementation &amp; training plan</t>
  </si>
  <si>
    <t>Data solution research project</t>
  </si>
  <si>
    <t>Energy software project</t>
  </si>
  <si>
    <t>Annual ERP system review</t>
  </si>
  <si>
    <t>CRM utilization plan</t>
  </si>
  <si>
    <t>HR management software research project</t>
  </si>
  <si>
    <t>Expense management software study</t>
  </si>
  <si>
    <t>Agronomy center forecasting project</t>
  </si>
  <si>
    <t>Expense management training plan</t>
  </si>
  <si>
    <t>Custom application rate strategy</t>
  </si>
  <si>
    <t>Cost of production analysis tool</t>
  </si>
  <si>
    <t>Dave Spears</t>
  </si>
  <si>
    <t>Erik, Dave C., Nichole, Mandie</t>
  </si>
  <si>
    <t>Darin</t>
  </si>
  <si>
    <t>C-Suite</t>
  </si>
  <si>
    <t>Continue discussions with potential cooperative merger partners &amp; independent retailers.</t>
  </si>
  <si>
    <t>All business unit leaders, VPs of Ops, Erik</t>
  </si>
  <si>
    <t>Develop a proactive communications strategy with location accounts.</t>
  </si>
  <si>
    <t>Kent</t>
  </si>
  <si>
    <t>Troy, Matt, Doug</t>
  </si>
  <si>
    <t>Push fertilizer prices to customers.</t>
  </si>
  <si>
    <t>Troy, Devin</t>
  </si>
  <si>
    <t>Nichole</t>
  </si>
  <si>
    <t>Dave Spears, Dave C.</t>
  </si>
  <si>
    <t>Investigate &amp; develop a method to communicate with landowners the value of the cooperative and our services through the tenant.</t>
  </si>
  <si>
    <t>Matt</t>
  </si>
  <si>
    <t>Research and develop a customer facing mobile app.</t>
  </si>
  <si>
    <t>Phase 2 (website replacement)-Enhance the grower portal and establish YouTube training video.  Hold training sessions for basic navigation of existing customer portal.</t>
  </si>
  <si>
    <t>Ben, Troy, Nichole, Willie, Mandie, Devin</t>
  </si>
  <si>
    <t>Erik</t>
  </si>
  <si>
    <t>Troy</t>
  </si>
  <si>
    <t>Ross, Mandie</t>
  </si>
  <si>
    <t>Map out and execute steps for PA software implementation &amp; training.</t>
  </si>
  <si>
    <t>Dave Sell</t>
  </si>
  <si>
    <t>Mandie, Matt, Accounting</t>
  </si>
  <si>
    <t>Danny</t>
  </si>
  <si>
    <t>Nichole &amp; Mandie</t>
  </si>
  <si>
    <t>Devin, Kent, Marketing team</t>
  </si>
  <si>
    <t>Chris</t>
  </si>
  <si>
    <t>Matt, Mandie, Katie</t>
  </si>
  <si>
    <t>Jon</t>
  </si>
  <si>
    <t>Erik, Ted, Dave Spears, Dave Sell, Danny</t>
  </si>
  <si>
    <t>Evaluate existing and new property upgrades to drive market growth.  Include greenfield sites and bunkers.</t>
  </si>
  <si>
    <t>Doug, Troy, Kent, Willie, Nathan, Chris</t>
  </si>
  <si>
    <t>Roll out cash and carry program.</t>
  </si>
  <si>
    <t>Nathan</t>
  </si>
  <si>
    <t>Ops team</t>
  </si>
  <si>
    <t>Chris, Tricia, Devin, Matt, CJ, Sara</t>
  </si>
  <si>
    <t>Devin</t>
  </si>
  <si>
    <t>Dave Spears, Darin</t>
  </si>
  <si>
    <t>Jeff</t>
  </si>
  <si>
    <t>Research employee turnover and develop goals to benchmark against.</t>
  </si>
  <si>
    <t>Doug, Ops Managers</t>
  </si>
  <si>
    <t>Implement specific results of the LOL study as it pertains to agronomy operations.</t>
  </si>
  <si>
    <t>Doug</t>
  </si>
  <si>
    <t>Sr. Location Managers, Troy, Kent</t>
  </si>
  <si>
    <t>Monitor and evaluate success of forecasts by agronomy center and tie to an incentive plan.</t>
  </si>
  <si>
    <t>Ops team, HR</t>
  </si>
  <si>
    <t>Training on expense management initiatives for key employees.</t>
  </si>
  <si>
    <t>Kent, Devin, Matt</t>
  </si>
  <si>
    <t>Property upgrade &amp; greenfield site evaluations</t>
  </si>
  <si>
    <t>Develop a standardized method for cost of production analysis.</t>
  </si>
  <si>
    <t>Share of Wallet</t>
  </si>
  <si>
    <t>ROIC by Project</t>
  </si>
  <si>
    <t>Number of New Members</t>
  </si>
  <si>
    <t>Employee Turnover</t>
  </si>
  <si>
    <t>Grain Quality</t>
  </si>
  <si>
    <t>Avoidable Claims</t>
  </si>
  <si>
    <t>Return on Equity</t>
  </si>
  <si>
    <t>DueDate</t>
  </si>
  <si>
    <t xml:space="preserve">Find out if we can sub out survey to LOL </t>
  </si>
  <si>
    <t xml:space="preserve">Launch the survey </t>
  </si>
  <si>
    <t>Get results to HR for incentive planning</t>
  </si>
  <si>
    <t>1st quarter follow up - update &amp; review spreadsheet</t>
  </si>
  <si>
    <t xml:space="preserve">3rd quarter follow up - update &amp; review spreadsheet </t>
  </si>
  <si>
    <t>4th quarter follow up - update &amp; review spreadsheet</t>
  </si>
  <si>
    <t>Set up a meeting to go through the customer list</t>
  </si>
  <si>
    <t xml:space="preserve">Update the list and verify contact with the successful farmers of the future twice a year.  </t>
  </si>
  <si>
    <t>Identify which price sheet to use</t>
  </si>
  <si>
    <t>Identify which price levels</t>
  </si>
  <si>
    <t>Set up a meeting with champion team to discuss approach</t>
  </si>
  <si>
    <t>Visit with CRM team to determine if data can be structured there</t>
  </si>
  <si>
    <t>Set up account contact relationships</t>
  </si>
  <si>
    <t xml:space="preserve">Determine how to best track business growth or volume in dollars with EPs.  Possibly contingent upon CRM updates.  </t>
  </si>
  <si>
    <t>Follow up with Nichole on next steps</t>
  </si>
  <si>
    <t xml:space="preserve">Research production vendors </t>
  </si>
  <si>
    <t>Prep the shoot plan including participants and farm locations</t>
  </si>
  <si>
    <t xml:space="preserve">Begin filming </t>
  </si>
  <si>
    <t xml:space="preserve">Better tell the MKC story through video.  Capture the customer perspective and how we create value for them.  Consider a series around the 3 legged stool and how it all fits together.  Video could be used at customer meetings or in conjuction with employee trainings on our farm gate service approach.  </t>
  </si>
  <si>
    <t>Follow up with Matt in regards to defining the parts of phase 2</t>
  </si>
  <si>
    <t>Narrow down the vendors</t>
  </si>
  <si>
    <t>Define the MKC part of the project</t>
  </si>
  <si>
    <t>Rollout the TMA part of the project preharvest</t>
  </si>
  <si>
    <t>Pilot central dispatch in Groveland and Lindsborg</t>
  </si>
  <si>
    <t xml:space="preserve">Pilot in Manhattan </t>
  </si>
  <si>
    <t>Investigate central dispatch for agronomy operations.  Will pilot the plan in Lindsborg and Groveland first then Manhattan will follow.  Agworks version 4 is being tested now for software feasibility. Internal audits will be conducted on the work order process as well as operational efficiency decisions made after reviewing LDI's KPIs on a bi-weekly basis.</t>
  </si>
  <si>
    <t>Integrate GP and FieldAlytics</t>
  </si>
  <si>
    <t>Set up a meeting with Anne to determine formal training options</t>
  </si>
  <si>
    <t>Launch training and continue to use the data silo tool to clean up duplicates</t>
  </si>
  <si>
    <t xml:space="preserve">Define the project </t>
  </si>
  <si>
    <t>Follow up with Matt on next steps</t>
  </si>
  <si>
    <t>Research a data solution for pulling data from different systems and dashboards.  This is not an ALL employee forward facing application. This will be a site for IT to direct those whose job functions require data analysis to instead of making them visit multiple data points to get what they need.</t>
  </si>
  <si>
    <t>Define and design the project</t>
  </si>
  <si>
    <t>Select the software</t>
  </si>
  <si>
    <t>Finalize annual plan to review processes and procedures in our ERP system.  The annual plan is in place.  Currently reviewing the 2017 list and implementing recommendations from RSM.</t>
  </si>
  <si>
    <t>Follow up w/Danny on best review times &amp; determine next FY items to consider</t>
  </si>
  <si>
    <t>Prepare a training plan to teach navigation and functionality</t>
  </si>
  <si>
    <t>Still defining and designing-move CRM to dynamics 365 (in the cloud)</t>
  </si>
  <si>
    <t>Develop a strategy for best utilizing the CRM system.  This plan is still in the define and design phase.  Soon it will move to Dynamics 365 (in the cloud).  Timelines can change based on the upgrade strategy.  Training should include data entry, dashboard tools &amp; views, why we need contact data &amp; cutomer purchasing habits.  Consider including training refreshers via webinars in the training plan.</t>
  </si>
  <si>
    <t>Nichole, All business unit leaders, Jeff Jones, Dave Sell, Tony, Devin, Mandie</t>
  </si>
  <si>
    <t>Mandie, Aric, Anne</t>
  </si>
  <si>
    <t>Anne</t>
  </si>
  <si>
    <t>Nathan from IT, Jeff Jones, Jeff F., Willie</t>
  </si>
  <si>
    <t>Matt, Jeff Jones, Doug, Nathan, Ted, Dave Sell, Anne</t>
  </si>
  <si>
    <t>Devin, Nichole, Troy, Willie, Jeff Jones, Nathan Eck</t>
  </si>
  <si>
    <t>Jeff Frizell</t>
  </si>
  <si>
    <t>Erin, Anne</t>
  </si>
  <si>
    <t>Nichole, Hilary</t>
  </si>
  <si>
    <t xml:space="preserve">Follow up after RSM visit </t>
  </si>
  <si>
    <t>Create a brochure to include value added topics specifically for landowners</t>
  </si>
  <si>
    <t>Plan for distribution</t>
  </si>
  <si>
    <t>Build out campaign ideas</t>
  </si>
  <si>
    <t>Column1</t>
  </si>
  <si>
    <t>Intent</t>
  </si>
  <si>
    <t>Decide what to benchmark by sending a survey to growers</t>
  </si>
  <si>
    <t>Pilot benchmarking with 5 growers to start</t>
  </si>
  <si>
    <t>Get soil test data</t>
  </si>
  <si>
    <t>Benchmark (avg. price of grain by customer, avg. spend per acre + more) research project.  Investigate AgSolver project.</t>
  </si>
  <si>
    <t xml:space="preserve">Will update after TMA Planning Session </t>
  </si>
  <si>
    <t>Re-examine list of growers to participate</t>
  </si>
  <si>
    <t>Design the program content and budget</t>
  </si>
  <si>
    <t>Present the budget and look for sponsors</t>
  </si>
  <si>
    <t xml:space="preserve">Design and propose options to best engage with the "Emerged Producer" (those age 40-50). A field experience may be best in the summertime.  Will research the Edge Program. </t>
  </si>
  <si>
    <t>Decide what we need to train on now</t>
  </si>
  <si>
    <t>Develop the plan</t>
  </si>
  <si>
    <t>Begin training sessions</t>
  </si>
  <si>
    <t xml:space="preserve">Develop the process to create a survey to measure customer experience of targeted customers by pod.  HR is requesting results by the end of the FY for incentive purposes. </t>
  </si>
  <si>
    <t xml:space="preserve">Research is underway to choose the best software that will include performance management, electronic files, goals and training.  </t>
  </si>
  <si>
    <t>Met with RSM for potential solutions; awaiting results on recommended solutions.</t>
  </si>
  <si>
    <t>Training piece for administering reviews is complete as well as the protocol for development plans.  Next steps include education and formal roll out.  Added structure &amp; follow up to training request process for lessons learned.</t>
  </si>
  <si>
    <t xml:space="preserve">Research is underway for systems to identify employee skills and how to address them and prepare for future opportunity. </t>
  </si>
  <si>
    <t xml:space="preserve">Working with LDI on farm mobile PUC’s. Set up and ready for analytics. Metrics are in place. Awaiting farms to release acres to gain data.  </t>
  </si>
  <si>
    <t>Rework custom application rate strategy and visit more frequently.</t>
  </si>
  <si>
    <t>Follow up on specs for the scope of the project</t>
  </si>
  <si>
    <t>Start demos</t>
  </si>
  <si>
    <t>IT to draft the project scope</t>
  </si>
  <si>
    <t>Send out RFPs</t>
  </si>
  <si>
    <t>Determine software needs (testing Agworks version 4)</t>
  </si>
  <si>
    <t xml:space="preserve">Install 1st round of pucks </t>
  </si>
  <si>
    <t>Install 2nd round of pucks</t>
  </si>
  <si>
    <t>Phase one - discovery</t>
  </si>
  <si>
    <t>Assigned customer list and manual tracking method</t>
  </si>
  <si>
    <t>Decide on method to collect email addresses and cell phone numbers</t>
  </si>
  <si>
    <t>Evaluate KPIs (baselines are determined)</t>
  </si>
  <si>
    <t>Calculator is built</t>
  </si>
  <si>
    <t>FM's trained and using it</t>
  </si>
  <si>
    <t>Figure out how to store the data</t>
  </si>
  <si>
    <t>Erik, Nichole, VPs of Ops, Nathan Eck, Jeff Jones</t>
  </si>
  <si>
    <t>Get approval and begin implementing new energy software.  The design and software have been chosen.  Project will be reviewed again in AUG.</t>
  </si>
  <si>
    <t>Jeff F., Matt, Mandie, Erin, Chris, Ted, Erik, Hilary</t>
  </si>
  <si>
    <t>C-level executives</t>
  </si>
  <si>
    <t>High potential employee development plans</t>
  </si>
  <si>
    <t>Dave Spears, Danny, Ted, Hilary, Erik, Jeff J.</t>
  </si>
  <si>
    <t>Rolling out the business plan for cattle risk management focusing on existing owners who are raising livestock.</t>
  </si>
  <si>
    <t>Director of Ops, Erik, Jeff F., Hilary</t>
  </si>
  <si>
    <r>
      <t>Identify key roles that will become vacant in the near future and avenues to recruit and obtain quality candidates.</t>
    </r>
    <r>
      <rPr>
        <sz val="11"/>
        <color rgb="FF000000"/>
        <rFont val="Arial MT"/>
      </rPr>
      <t xml:space="preserve"> </t>
    </r>
    <r>
      <rPr>
        <sz val="10"/>
        <color rgb="FF000000"/>
        <rFont val="Arial MT"/>
      </rPr>
      <t>Target key employees and facilitate ongoing relationships with a recruitment mindset.</t>
    </r>
  </si>
  <si>
    <t>Targeting and recruit pool of seasonal PT help.  Advertising is active on social media and at locations.  Targeting schools, specifically bus drivers.</t>
  </si>
  <si>
    <t>Ted, Danny, Dave Spears, Ops Team, Dave Sell, Anne</t>
  </si>
  <si>
    <t>Customer Satisfaction</t>
  </si>
  <si>
    <t>New Member Revenue</t>
  </si>
  <si>
    <t>TBD</t>
  </si>
  <si>
    <t>Revisit in AUG</t>
  </si>
  <si>
    <t>Manhattan office remodel</t>
  </si>
  <si>
    <t>Agronomy terminal &amp; seed plant investigation</t>
  </si>
  <si>
    <t>Storage upgrades-Benton, Burns, Lindsborg, Walton &amp; Longford</t>
  </si>
  <si>
    <t>Design the protocol for development plans</t>
  </si>
  <si>
    <t>Develop how to share forward learning from training requests</t>
  </si>
  <si>
    <t>Education and formal roll out for development plans</t>
  </si>
  <si>
    <t>Research segments of turnover</t>
  </si>
  <si>
    <t>Develop goals for each segment</t>
  </si>
  <si>
    <t>Review results in AUG planning session</t>
  </si>
  <si>
    <t>Identify roles that will become vacant in the near future</t>
  </si>
  <si>
    <t>Identify avenues to recruit and obtain talent</t>
  </si>
  <si>
    <t xml:space="preserve">Document recruitment pathways </t>
  </si>
  <si>
    <t>Advertise on social media channels</t>
  </si>
  <si>
    <t>Create campaign to target school bus drivers</t>
  </si>
  <si>
    <t>Brainstorm other recruitment options</t>
  </si>
  <si>
    <t>Evaluate all non hub fertilizer assets</t>
  </si>
  <si>
    <t>Analyze where additonal grain storage would allow for seasonalized options</t>
  </si>
  <si>
    <t>Examine cardtrol location activity</t>
  </si>
  <si>
    <t xml:space="preserve">Phase two - evaluate physical assets </t>
  </si>
  <si>
    <t>Determine best approach</t>
  </si>
  <si>
    <t>Investigate location consolidation options and include cardtrol locations.</t>
  </si>
  <si>
    <t>Set up meetings with agronomy managers</t>
  </si>
  <si>
    <t>Complete forecasting with all locations</t>
  </si>
  <si>
    <t xml:space="preserve">Evaluate results </t>
  </si>
  <si>
    <t>Set up a meeting to discuss current strategy</t>
  </si>
  <si>
    <t>Decide on frequency of review</t>
  </si>
  <si>
    <t>Notify employee groups of any changes being made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</si>
</sst>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m\-yy;@"/>
    <numFmt numFmtId="165" formatCode="&quot;$&quot;#,##0"/>
  </numFmts>
  <fonts count="6">
    <font>
      <sz val="11"/>
      <color theme="1"/>
      <name val="Calibri"/>
      <family val="2"/>
      <scheme val="minor"/>
    </font>
    <font>
      <sz val="11"/>
      <color theme="1"/>
      <name val="Calibri"/>
      <family val="2"/>
      <scheme val="minor"/>
    </font>
    <font>
      <sz val="11"/>
      <color theme="1"/>
      <name val="Calibri"/>
      <scheme val="minor"/>
    </font>
    <font>
      <sz val="11"/>
      <name val="Calibri"/>
      <family val="2"/>
      <scheme val="minor"/>
    </font>
    <font>
      <sz val="10"/>
      <color rgb="FF000000"/>
      <name val="Arial MT"/>
    </font>
    <font>
      <sz val="11"/>
      <color rgb="FF000000"/>
      <name val="Arial MT"/>
    </font>
  </fonts>
  <fills count="5">
    <fill>
      <patternFill patternType="none"/>
    </fill>
    <fill>
      <patternFill patternType="gray125"/>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42">
    <xf numFmtId="0" fontId="0" fillId="0" borderId="0" xfId="0"/>
    <xf numFmtId="1" fontId="0" fillId="0" borderId="0" xfId="0" applyNumberFormat="1"/>
    <xf numFmtId="0" fontId="0" fillId="0" borderId="1" xfId="0" applyBorder="1" applyAlignment="1">
      <alignment horizontal="center" vertical="center"/>
    </xf>
    <xf numFmtId="1" fontId="0" fillId="0" borderId="1" xfId="0" applyNumberFormat="1" applyBorder="1" applyAlignment="1">
      <alignment horizontal="center" vertical="center"/>
    </xf>
    <xf numFmtId="0" fontId="0" fillId="0" borderId="1" xfId="0" applyBorder="1" applyAlignment="1">
      <alignment horizontal="left" vertical="center"/>
    </xf>
    <xf numFmtId="9" fontId="0" fillId="0" borderId="1" xfId="0" applyNumberFormat="1" applyBorder="1" applyAlignment="1">
      <alignment horizontal="left" vertical="center"/>
    </xf>
    <xf numFmtId="0" fontId="0" fillId="2" borderId="2" xfId="0" applyFont="1" applyFill="1" applyBorder="1"/>
    <xf numFmtId="0" fontId="0" fillId="2" borderId="3" xfId="0" applyFont="1" applyFill="1" applyBorder="1"/>
    <xf numFmtId="0" fontId="0" fillId="0" borderId="2" xfId="0" applyFont="1" applyBorder="1"/>
    <xf numFmtId="0" fontId="0" fillId="0" borderId="3" xfId="0" applyFont="1" applyBorder="1"/>
    <xf numFmtId="0" fontId="1" fillId="0" borderId="2" xfId="0" applyFont="1" applyFill="1" applyBorder="1"/>
    <xf numFmtId="0" fontId="1" fillId="0" borderId="3" xfId="0" applyFont="1" applyFill="1" applyBorder="1"/>
    <xf numFmtId="0" fontId="0" fillId="0" borderId="0" xfId="0" applyFill="1"/>
    <xf numFmtId="0" fontId="0" fillId="0" borderId="0" xfId="0" applyNumberFormat="1" applyFill="1"/>
    <xf numFmtId="0" fontId="0" fillId="2" borderId="4" xfId="0" applyFont="1" applyFill="1" applyBorder="1"/>
    <xf numFmtId="0" fontId="0" fillId="2" borderId="5" xfId="0" applyFont="1" applyFill="1" applyBorder="1"/>
    <xf numFmtId="0" fontId="0" fillId="0" borderId="2" xfId="0" applyFont="1" applyFill="1" applyBorder="1"/>
    <xf numFmtId="0" fontId="0" fillId="0" borderId="3" xfId="0" applyFont="1" applyFill="1" applyBorder="1"/>
    <xf numFmtId="0" fontId="0" fillId="0" borderId="0" xfId="0" applyNumberFormat="1"/>
    <xf numFmtId="0" fontId="2" fillId="2" borderId="2" xfId="0" applyFont="1" applyFill="1" applyBorder="1"/>
    <xf numFmtId="0" fontId="2" fillId="2" borderId="3" xfId="0" applyFont="1" applyFill="1" applyBorder="1"/>
    <xf numFmtId="0" fontId="2" fillId="0" borderId="2" xfId="0" applyFont="1" applyFill="1" applyBorder="1"/>
    <xf numFmtId="0" fontId="2" fillId="0" borderId="3" xfId="0" applyFont="1" applyFill="1" applyBorder="1"/>
    <xf numFmtId="0" fontId="3" fillId="0" borderId="0" xfId="0" applyFont="1" applyFill="1"/>
    <xf numFmtId="0" fontId="0" fillId="0" borderId="0" xfId="0" applyAlignment="1">
      <alignment wrapText="1"/>
    </xf>
    <xf numFmtId="0" fontId="0" fillId="0" borderId="1" xfId="0" applyBorder="1" applyAlignment="1">
      <alignment horizontal="left" vertical="center" wrapText="1"/>
    </xf>
    <xf numFmtId="0" fontId="2" fillId="3" borderId="2" xfId="0" applyFont="1" applyFill="1" applyBorder="1"/>
    <xf numFmtId="0" fontId="2" fillId="3" borderId="3" xfId="0" applyFont="1" applyFill="1" applyBorder="1"/>
    <xf numFmtId="0" fontId="0" fillId="3" borderId="2" xfId="0" applyFont="1" applyFill="1" applyBorder="1"/>
    <xf numFmtId="0" fontId="0" fillId="3" borderId="3" xfId="0" applyFont="1" applyFill="1" applyBorder="1"/>
    <xf numFmtId="0" fontId="1" fillId="4" borderId="2" xfId="0" applyFont="1" applyFill="1" applyBorder="1"/>
    <xf numFmtId="164" fontId="0" fillId="0" borderId="1" xfId="0" applyNumberFormat="1" applyBorder="1" applyAlignment="1">
      <alignment horizontal="left" vertical="center" wrapText="1"/>
    </xf>
    <xf numFmtId="1" fontId="0" fillId="0" borderId="0" xfId="0" applyNumberFormat="1" applyAlignment="1">
      <alignment horizontal="center" vertical="center"/>
    </xf>
    <xf numFmtId="9" fontId="0" fillId="0" borderId="1" xfId="0" applyNumberFormat="1" applyBorder="1" applyAlignment="1">
      <alignment horizontal="center" vertical="center"/>
    </xf>
    <xf numFmtId="14" fontId="0" fillId="0" borderId="0" xfId="0" applyNumberFormat="1" applyFill="1" applyAlignment="1">
      <alignment horizontal="center" vertical="center"/>
    </xf>
    <xf numFmtId="14" fontId="0" fillId="0" borderId="0" xfId="0" applyNumberFormat="1" applyAlignment="1">
      <alignment horizontal="center" vertical="center"/>
    </xf>
    <xf numFmtId="14" fontId="3" fillId="0" borderId="0" xfId="0" applyNumberFormat="1" applyFont="1" applyFill="1" applyAlignment="1">
      <alignment horizontal="center" vertical="center"/>
    </xf>
    <xf numFmtId="14" fontId="3" fillId="0" borderId="0" xfId="0" applyNumberFormat="1" applyFont="1" applyAlignment="1">
      <alignment horizontal="center" vertical="center"/>
    </xf>
    <xf numFmtId="165" fontId="0" fillId="0" borderId="1" xfId="0" applyNumberFormat="1" applyBorder="1" applyAlignment="1">
      <alignment horizontal="center" vertical="center"/>
    </xf>
    <xf numFmtId="9" fontId="0" fillId="0" borderId="1" xfId="1" applyFont="1" applyBorder="1" applyAlignment="1">
      <alignment horizontal="center" vertical="center"/>
    </xf>
    <xf numFmtId="49" fontId="0" fillId="0" borderId="1" xfId="0" applyNumberFormat="1" applyBorder="1" applyAlignment="1">
      <alignment horizontal="center" vertical="center"/>
    </xf>
    <xf numFmtId="0" fontId="4" fillId="0" borderId="0" xfId="0" applyFont="1" applyAlignment="1">
      <alignment horizontal="center" vertical="center" wrapText="1" readingOrder="1"/>
    </xf>
  </cellXfs>
  <cellStyles count="2">
    <cellStyle name="Normal" xfId="0" builtinId="0"/>
    <cellStyle name="Percent" xfId="1" builtinId="5"/>
  </cellStyles>
  <dxfs count="21">
    <dxf>
      <numFmt numFmtId="1" formatCode="0"/>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dxf>
    <dxf>
      <numFmt numFmtId="0" formatCode="General"/>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alignment horizontal="center" vertical="center" textRotation="0" indent="0" justifyLastLine="0" shrinkToFit="0" readingOrder="0"/>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409]mmmm\-yy;@"/>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indent="0" justifyLastLine="0" shrinkToFit="0" readingOrder="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C5" totalsRowShown="0">
  <autoFilter ref="A1:C5"/>
  <tableColumns count="3">
    <tableColumn id="1" name="PID"/>
    <tableColumn id="2" name="Description"/>
    <tableColumn id="3" name="Progress" dataDxfId="20">
      <calculatedColumnFormula>SUM(Objectives!D8:D9)</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5" name="Table16" displayName="Table16" ref="A1:D12" totalsRowShown="0">
  <autoFilter ref="A1:D12"/>
  <tableColumns count="4">
    <tableColumn id="1" name="PID"/>
    <tableColumn id="4" name="OBJID"/>
    <tableColumn id="2" name="Description"/>
    <tableColumn id="3" name="Column1" dataDxfId="19"/>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36" totalsRowShown="0" dataDxfId="18">
  <autoFilter ref="A1:H36"/>
  <tableColumns count="8">
    <tableColumn id="1" name="OBJID" dataDxfId="17"/>
    <tableColumn id="2" name="INID" dataDxfId="16"/>
    <tableColumn id="3" name="Initiative" dataDxfId="15"/>
    <tableColumn id="5" name="Champion" dataDxfId="14"/>
    <tableColumn id="4" name="Team" dataDxfId="13"/>
    <tableColumn id="8" name="Due Date" dataDxfId="12"/>
    <tableColumn id="7" name="Intent" dataDxfId="11"/>
    <tableColumn id="6" name="Progress" dataDxfId="10"/>
  </tableColumns>
  <tableStyleInfo name="TableStyleMedium2" showFirstColumn="0" showLastColumn="0" showRowStripes="1" showColumnStripes="0"/>
</table>
</file>

<file path=xl/tables/table4.xml><?xml version="1.0" encoding="utf-8"?>
<table xmlns="http://schemas.openxmlformats.org/spreadsheetml/2006/main" id="3" name="Table4" displayName="Table4" ref="A1:H106" totalsRowShown="0">
  <autoFilter ref="A1:H106"/>
  <tableColumns count="8">
    <tableColumn id="1" name="OBJID" dataDxfId="9"/>
    <tableColumn id="2" name="INID" dataDxfId="8"/>
    <tableColumn id="4" name="TASKID"/>
    <tableColumn id="5" name="Description"/>
    <tableColumn id="6" name="DueDate" dataDxfId="7"/>
    <tableColumn id="7" name="Weight"/>
    <tableColumn id="8" name="Complete"/>
    <tableColumn id="10" name="Measure" dataDxfId="6">
      <calculatedColumnFormula>IF(Table4[[#This Row],[Complete]]&gt;0,Table4[[#This Row],[Weight]],0)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6" name="Table27" displayName="Table27" ref="A1:E12" totalsRowShown="0" dataDxfId="5">
  <autoFilter ref="A1:E12"/>
  <tableColumns count="5">
    <tableColumn id="1" name="OBJID" dataDxfId="4"/>
    <tableColumn id="2" name="MID" dataDxfId="3"/>
    <tableColumn id="3" name="Measure" dataDxfId="2"/>
    <tableColumn id="4" name="Target" dataDxfId="1"/>
    <tableColumn id="6" name="Actua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
    </sheetView>
  </sheetViews>
  <sheetFormatPr defaultRowHeight="14.4"/>
  <cols>
    <col min="2" max="2" width="20.44140625" bestFit="1" customWidth="1"/>
    <col min="3" max="3" width="10.33203125" bestFit="1" customWidth="1"/>
  </cols>
  <sheetData>
    <row r="1" spans="1:3">
      <c r="A1" t="s">
        <v>0</v>
      </c>
      <c r="B1" t="s">
        <v>1</v>
      </c>
      <c r="C1" t="s">
        <v>5</v>
      </c>
    </row>
    <row r="2" spans="1:3">
      <c r="A2">
        <v>1</v>
      </c>
      <c r="B2" t="s">
        <v>8</v>
      </c>
      <c r="C2" s="1">
        <f>SUM(Objectives!D2:D3) / 2</f>
        <v>50.833333333333336</v>
      </c>
    </row>
    <row r="3" spans="1:3">
      <c r="A3">
        <v>2</v>
      </c>
      <c r="B3" t="s">
        <v>9</v>
      </c>
      <c r="C3" s="1">
        <f>SUM(Objectives!D4:D6) / 3</f>
        <v>17.222222222222225</v>
      </c>
    </row>
    <row r="4" spans="1:3">
      <c r="A4">
        <v>3</v>
      </c>
      <c r="B4" t="s">
        <v>10</v>
      </c>
      <c r="C4" s="1">
        <f>SUM(Objectives!D7:D10) / 4</f>
        <v>30.416666666666668</v>
      </c>
    </row>
    <row r="5" spans="1:3">
      <c r="A5">
        <v>4</v>
      </c>
      <c r="B5" t="s">
        <v>11</v>
      </c>
      <c r="C5" s="1">
        <f>SUM(Objectives!D11:D12) / 2</f>
        <v>24.375</v>
      </c>
    </row>
  </sheetData>
  <conditionalFormatting sqref="B2:C2 C3 B4:C5">
    <cfRule type="iconSet" priority="1">
      <iconSet iconSet="3Arrows">
        <cfvo type="percent" val="0"/>
        <cfvo type="percent" val="33"/>
        <cfvo type="percent" val="67"/>
      </iconSet>
    </cfRule>
  </conditionalFormatting>
  <conditionalFormatting sqref="B4:B5 B2">
    <cfRule type="colorScale" priority="6">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2" sqref="D12"/>
    </sheetView>
  </sheetViews>
  <sheetFormatPr defaultRowHeight="14.4"/>
  <cols>
    <col min="3" max="3" width="38.109375" bestFit="1" customWidth="1"/>
    <col min="4" max="4" width="10.33203125" bestFit="1" customWidth="1"/>
  </cols>
  <sheetData>
    <row r="1" spans="1:4">
      <c r="A1" t="s">
        <v>0</v>
      </c>
      <c r="B1" t="s">
        <v>12</v>
      </c>
      <c r="C1" t="s">
        <v>1</v>
      </c>
      <c r="D1" t="s">
        <v>177</v>
      </c>
    </row>
    <row r="2" spans="1:4">
      <c r="A2">
        <v>1</v>
      </c>
      <c r="B2">
        <v>1</v>
      </c>
      <c r="C2" t="s">
        <v>15</v>
      </c>
      <c r="D2" s="1">
        <f>SUM(Initiatives!H2:H5) / 3</f>
        <v>86.666666666666671</v>
      </c>
    </row>
    <row r="3" spans="1:4">
      <c r="A3">
        <v>1</v>
      </c>
      <c r="B3">
        <v>2</v>
      </c>
      <c r="C3" t="s">
        <v>16</v>
      </c>
      <c r="D3" s="1">
        <f>SUM(Initiatives!H6:H9) / 4</f>
        <v>15</v>
      </c>
    </row>
    <row r="4" spans="1:4">
      <c r="A4">
        <v>2</v>
      </c>
      <c r="B4">
        <v>3</v>
      </c>
      <c r="C4" t="s">
        <v>13</v>
      </c>
      <c r="D4" s="1">
        <f>SUM(Initiatives!H10:H12) / 3</f>
        <v>20</v>
      </c>
    </row>
    <row r="5" spans="1:4">
      <c r="A5">
        <v>2</v>
      </c>
      <c r="B5">
        <v>4</v>
      </c>
      <c r="C5" t="s">
        <v>17</v>
      </c>
      <c r="D5" s="1">
        <f>SUM(Initiatives!H13:H15) / 3</f>
        <v>31.666666666666668</v>
      </c>
    </row>
    <row r="6" spans="1:4">
      <c r="A6">
        <v>2</v>
      </c>
      <c r="B6">
        <v>5</v>
      </c>
      <c r="C6" t="s">
        <v>14</v>
      </c>
      <c r="D6" s="1">
        <f>SUM(Initiatives!H16:H19) / 4</f>
        <v>0</v>
      </c>
    </row>
    <row r="7" spans="1:4">
      <c r="A7">
        <v>3</v>
      </c>
      <c r="B7">
        <v>6</v>
      </c>
      <c r="C7" t="s">
        <v>21</v>
      </c>
      <c r="D7" s="1">
        <f>SUM(Initiatives!H20:H23) / 4</f>
        <v>25</v>
      </c>
    </row>
    <row r="8" spans="1:4">
      <c r="A8">
        <v>3</v>
      </c>
      <c r="B8">
        <v>7</v>
      </c>
      <c r="C8" t="s">
        <v>18</v>
      </c>
      <c r="D8" s="1">
        <f>Initiatives!H24</f>
        <v>65</v>
      </c>
    </row>
    <row r="9" spans="1:4">
      <c r="A9">
        <v>3</v>
      </c>
      <c r="B9">
        <v>8</v>
      </c>
      <c r="C9" t="s">
        <v>19</v>
      </c>
      <c r="D9" s="1">
        <f>SUM(Initiatives!H25:H27) / 3</f>
        <v>0</v>
      </c>
    </row>
    <row r="10" spans="1:4">
      <c r="A10">
        <v>3</v>
      </c>
      <c r="B10">
        <v>9</v>
      </c>
      <c r="C10" t="s">
        <v>20</v>
      </c>
      <c r="D10" s="1">
        <f>SUM(Initiatives!H28:H30) / 3</f>
        <v>31.666666666666668</v>
      </c>
    </row>
    <row r="11" spans="1:4">
      <c r="A11">
        <v>4</v>
      </c>
      <c r="B11">
        <v>10</v>
      </c>
      <c r="C11" t="s">
        <v>23</v>
      </c>
      <c r="D11" s="1">
        <f>SUM(Initiatives!H31:H32) / 2</f>
        <v>15</v>
      </c>
    </row>
    <row r="12" spans="1:4">
      <c r="A12">
        <v>4</v>
      </c>
      <c r="B12">
        <v>11</v>
      </c>
      <c r="C12" t="s">
        <v>22</v>
      </c>
      <c r="D12" s="1">
        <f>SUM(Initiatives!H33:H36) / 4</f>
        <v>33.75</v>
      </c>
    </row>
  </sheetData>
  <conditionalFormatting sqref="C2:C12">
    <cfRule type="colorScale" priority="2">
      <colorScale>
        <cfvo type="min"/>
        <cfvo type="percentile" val="50"/>
        <cfvo type="max"/>
        <color rgb="FFF8696B"/>
        <color rgb="FFFCFCFF"/>
        <color rgb="FF63BE7B"/>
      </colorScale>
    </cfRule>
  </conditionalFormatting>
  <conditionalFormatting sqref="C2:D12">
    <cfRule type="iconSet" priority="1">
      <iconSet iconSet="3Arrows">
        <cfvo type="percent" val="0"/>
        <cfvo type="percent" val="33"/>
        <cfvo type="percent" val="67"/>
      </iconSet>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6"/>
  <sheetViews>
    <sheetView topLeftCell="A25" zoomScale="70" zoomScaleNormal="70" workbookViewId="0">
      <selection activeCell="G32" sqref="G32"/>
    </sheetView>
  </sheetViews>
  <sheetFormatPr defaultRowHeight="14.4"/>
  <cols>
    <col min="3" max="3" width="42.88671875" bestFit="1" customWidth="1"/>
    <col min="4" max="4" width="16.21875" customWidth="1"/>
    <col min="5" max="6" width="39.21875" style="24" customWidth="1"/>
    <col min="7" max="7" width="59.6640625" style="24" customWidth="1"/>
    <col min="8" max="8" width="10.33203125" bestFit="1" customWidth="1"/>
  </cols>
  <sheetData>
    <row r="1" spans="1:8">
      <c r="A1" t="s">
        <v>12</v>
      </c>
      <c r="B1" t="s">
        <v>2</v>
      </c>
      <c r="C1" t="s">
        <v>39</v>
      </c>
      <c r="D1" t="s">
        <v>3</v>
      </c>
      <c r="E1" s="24" t="s">
        <v>4</v>
      </c>
      <c r="F1" s="24" t="s">
        <v>41</v>
      </c>
      <c r="G1" s="24" t="s">
        <v>178</v>
      </c>
      <c r="H1" t="s">
        <v>5</v>
      </c>
    </row>
    <row r="2" spans="1:8" ht="57.6">
      <c r="A2" s="2">
        <v>1</v>
      </c>
      <c r="B2" s="2">
        <v>1</v>
      </c>
      <c r="C2" s="4" t="s">
        <v>24</v>
      </c>
      <c r="D2" s="4" t="s">
        <v>66</v>
      </c>
      <c r="E2" s="25" t="s">
        <v>67</v>
      </c>
      <c r="F2" s="31">
        <v>43159</v>
      </c>
      <c r="G2" s="25" t="s">
        <v>191</v>
      </c>
      <c r="H2" s="32">
        <f>SUM(Tasks!H2:H4) * 10</f>
        <v>100</v>
      </c>
    </row>
    <row r="3" spans="1:8" ht="28.8">
      <c r="A3" s="2">
        <v>1</v>
      </c>
      <c r="B3" s="2">
        <v>2</v>
      </c>
      <c r="C3" s="4" t="s">
        <v>25</v>
      </c>
      <c r="D3" s="4" t="s">
        <v>68</v>
      </c>
      <c r="E3" s="25" t="s">
        <v>69</v>
      </c>
      <c r="F3" s="31">
        <v>43313</v>
      </c>
      <c r="G3" s="25" t="s">
        <v>70</v>
      </c>
      <c r="H3" s="32">
        <f>SUM(Tasks!H5:H7) * 10</f>
        <v>65</v>
      </c>
    </row>
    <row r="4" spans="1:8" ht="28.8">
      <c r="A4" s="2">
        <v>1</v>
      </c>
      <c r="B4" s="2">
        <v>3</v>
      </c>
      <c r="C4" s="4" t="s">
        <v>26</v>
      </c>
      <c r="D4" s="4" t="s">
        <v>66</v>
      </c>
      <c r="E4" s="25" t="s">
        <v>71</v>
      </c>
      <c r="F4" s="31">
        <v>43159</v>
      </c>
      <c r="G4" s="25" t="s">
        <v>132</v>
      </c>
      <c r="H4" s="32">
        <f>SUM(Tasks!H8:H10) * 10</f>
        <v>30</v>
      </c>
    </row>
    <row r="5" spans="1:8" ht="28.8">
      <c r="A5" s="2">
        <v>1</v>
      </c>
      <c r="B5" s="2">
        <v>4</v>
      </c>
      <c r="C5" s="4" t="s">
        <v>27</v>
      </c>
      <c r="D5" s="4" t="s">
        <v>66</v>
      </c>
      <c r="E5" s="25" t="s">
        <v>212</v>
      </c>
      <c r="F5" s="31">
        <v>43220</v>
      </c>
      <c r="G5" s="25" t="s">
        <v>72</v>
      </c>
      <c r="H5" s="32">
        <f>SUM(Tasks!H11:H13) * 10</f>
        <v>65</v>
      </c>
    </row>
    <row r="6" spans="1:8">
      <c r="A6" s="2">
        <v>2</v>
      </c>
      <c r="B6" s="2">
        <v>1</v>
      </c>
      <c r="C6" s="4" t="s">
        <v>44</v>
      </c>
      <c r="D6" s="4" t="s">
        <v>73</v>
      </c>
      <c r="E6" s="25" t="s">
        <v>74</v>
      </c>
      <c r="F6" s="31">
        <v>43281</v>
      </c>
      <c r="G6" s="25" t="s">
        <v>75</v>
      </c>
      <c r="H6" s="32">
        <f>SUM(Tasks!H14:H16) * 10</f>
        <v>0</v>
      </c>
    </row>
    <row r="7" spans="1:8" ht="28.8">
      <c r="A7" s="2">
        <v>2</v>
      </c>
      <c r="B7" s="2">
        <v>2</v>
      </c>
      <c r="C7" s="4" t="s">
        <v>45</v>
      </c>
      <c r="D7" s="4" t="s">
        <v>73</v>
      </c>
      <c r="E7" s="25" t="s">
        <v>76</v>
      </c>
      <c r="F7" s="31">
        <v>43311</v>
      </c>
      <c r="G7" s="25" t="s">
        <v>138</v>
      </c>
      <c r="H7" s="32">
        <f>SUM(Tasks!H17:H19) * 10</f>
        <v>0</v>
      </c>
    </row>
    <row r="8" spans="1:8" ht="28.8">
      <c r="A8" s="2">
        <v>2</v>
      </c>
      <c r="B8" s="2">
        <v>3</v>
      </c>
      <c r="C8" s="4" t="s">
        <v>46</v>
      </c>
      <c r="D8" s="4" t="s">
        <v>77</v>
      </c>
      <c r="E8" s="25" t="s">
        <v>78</v>
      </c>
      <c r="F8" s="31">
        <v>43220</v>
      </c>
      <c r="G8" s="25" t="s">
        <v>79</v>
      </c>
      <c r="H8" s="32">
        <f>SUM(Tasks!H20:H22) * 10</f>
        <v>30</v>
      </c>
    </row>
    <row r="9" spans="1:8" ht="86.4">
      <c r="A9" s="2">
        <v>2</v>
      </c>
      <c r="B9" s="2">
        <v>4</v>
      </c>
      <c r="C9" s="4" t="s">
        <v>47</v>
      </c>
      <c r="D9" s="4" t="s">
        <v>77</v>
      </c>
      <c r="E9" s="25" t="s">
        <v>167</v>
      </c>
      <c r="F9" s="31">
        <v>43221</v>
      </c>
      <c r="G9" s="25" t="s">
        <v>143</v>
      </c>
      <c r="H9" s="32">
        <f>SUM(Tasks!H23:H25) * 10</f>
        <v>30</v>
      </c>
    </row>
    <row r="10" spans="1:8" ht="43.2">
      <c r="A10" s="2">
        <v>3</v>
      </c>
      <c r="B10" s="2">
        <v>1</v>
      </c>
      <c r="C10" s="4" t="s">
        <v>31</v>
      </c>
      <c r="D10" s="4" t="s">
        <v>80</v>
      </c>
      <c r="E10" s="25" t="s">
        <v>164</v>
      </c>
      <c r="F10" s="31">
        <v>43250</v>
      </c>
      <c r="G10" s="25" t="s">
        <v>82</v>
      </c>
      <c r="H10" s="32">
        <f>SUM(Tasks!H26:H28) * 10</f>
        <v>0</v>
      </c>
    </row>
    <row r="11" spans="1:8">
      <c r="A11" s="2">
        <v>3</v>
      </c>
      <c r="B11" s="2">
        <v>2</v>
      </c>
      <c r="C11" s="4" t="s">
        <v>32</v>
      </c>
      <c r="D11" s="4" t="s">
        <v>80</v>
      </c>
      <c r="E11" s="25" t="s">
        <v>83</v>
      </c>
      <c r="F11" s="31">
        <v>43465</v>
      </c>
      <c r="G11" s="25" t="s">
        <v>81</v>
      </c>
      <c r="H11" s="32">
        <f>SUM(Tasks!H29:H31) *10</f>
        <v>30</v>
      </c>
    </row>
    <row r="12" spans="1:8" ht="100.8">
      <c r="A12" s="2">
        <v>3</v>
      </c>
      <c r="B12" s="2">
        <v>3</v>
      </c>
      <c r="C12" s="4" t="s">
        <v>30</v>
      </c>
      <c r="D12" s="4" t="s">
        <v>84</v>
      </c>
      <c r="E12" s="25" t="s">
        <v>168</v>
      </c>
      <c r="F12" s="31">
        <v>43160</v>
      </c>
      <c r="G12" s="25" t="s">
        <v>150</v>
      </c>
      <c r="H12" s="32">
        <f>SUM(Tasks!H32:H34) * 10</f>
        <v>30</v>
      </c>
    </row>
    <row r="13" spans="1:8" ht="28.8">
      <c r="A13" s="2">
        <v>4</v>
      </c>
      <c r="B13" s="2">
        <v>1</v>
      </c>
      <c r="C13" s="4" t="s">
        <v>55</v>
      </c>
      <c r="D13" s="4" t="s">
        <v>85</v>
      </c>
      <c r="E13" s="25" t="s">
        <v>86</v>
      </c>
      <c r="F13" s="31">
        <v>43405</v>
      </c>
      <c r="G13" s="25" t="s">
        <v>87</v>
      </c>
      <c r="H13" s="32">
        <f>SUM(Tasks!H35:H37) * 10</f>
        <v>30</v>
      </c>
    </row>
    <row r="14" spans="1:8" ht="72">
      <c r="A14" s="2">
        <v>4</v>
      </c>
      <c r="B14" s="2">
        <v>2</v>
      </c>
      <c r="C14" s="4" t="s">
        <v>56</v>
      </c>
      <c r="D14" s="4" t="s">
        <v>80</v>
      </c>
      <c r="E14" s="25" t="s">
        <v>165</v>
      </c>
      <c r="F14" s="31">
        <v>43220</v>
      </c>
      <c r="G14" s="25" t="s">
        <v>156</v>
      </c>
      <c r="H14" s="32">
        <f>SUM(Tasks!H38:H40) * 10</f>
        <v>0</v>
      </c>
    </row>
    <row r="15" spans="1:8" ht="43.2">
      <c r="A15" s="2">
        <v>4</v>
      </c>
      <c r="B15" s="2">
        <v>3</v>
      </c>
      <c r="C15" s="4" t="s">
        <v>57</v>
      </c>
      <c r="D15" s="4" t="s">
        <v>88</v>
      </c>
      <c r="E15" s="25" t="s">
        <v>89</v>
      </c>
      <c r="F15" s="31">
        <v>43342</v>
      </c>
      <c r="G15" s="25" t="s">
        <v>213</v>
      </c>
      <c r="H15" s="32">
        <f>SUM(Tasks!H41:H43) * 10</f>
        <v>65</v>
      </c>
    </row>
    <row r="16" spans="1:8" ht="43.2">
      <c r="A16" s="2">
        <v>5</v>
      </c>
      <c r="B16" s="2">
        <v>1</v>
      </c>
      <c r="C16" s="4" t="s">
        <v>58</v>
      </c>
      <c r="D16" s="4" t="s">
        <v>80</v>
      </c>
      <c r="E16" s="25" t="s">
        <v>90</v>
      </c>
      <c r="F16" s="31">
        <v>43342</v>
      </c>
      <c r="G16" s="25" t="s">
        <v>159</v>
      </c>
      <c r="H16" s="32">
        <f>SUM(Tasks!H44:H46) * 10</f>
        <v>0</v>
      </c>
    </row>
    <row r="17" spans="1:8" ht="86.4">
      <c r="A17" s="2">
        <v>5</v>
      </c>
      <c r="B17" s="2">
        <v>2</v>
      </c>
      <c r="C17" s="4" t="s">
        <v>59</v>
      </c>
      <c r="D17" s="4" t="s">
        <v>91</v>
      </c>
      <c r="E17" s="25" t="s">
        <v>92</v>
      </c>
      <c r="F17" s="31">
        <v>43342</v>
      </c>
      <c r="G17" s="25" t="s">
        <v>163</v>
      </c>
      <c r="H17" s="32">
        <f>SUM(Tasks!H47:H49) * 10</f>
        <v>0</v>
      </c>
    </row>
    <row r="18" spans="1:8" ht="38.4" customHeight="1">
      <c r="A18" s="2">
        <v>5</v>
      </c>
      <c r="B18" s="2">
        <v>3</v>
      </c>
      <c r="C18" s="4" t="s">
        <v>60</v>
      </c>
      <c r="D18" s="4" t="s">
        <v>166</v>
      </c>
      <c r="E18" s="25" t="s">
        <v>214</v>
      </c>
      <c r="F18" s="31">
        <v>43342</v>
      </c>
      <c r="G18" s="25" t="s">
        <v>192</v>
      </c>
      <c r="H18" s="32">
        <f>SUM(Tasks!H50:H52) * 10</f>
        <v>0</v>
      </c>
    </row>
    <row r="19" spans="1:8" ht="28.8">
      <c r="A19" s="2">
        <v>5</v>
      </c>
      <c r="B19" s="2">
        <v>4</v>
      </c>
      <c r="C19" s="4" t="s">
        <v>61</v>
      </c>
      <c r="D19" s="4" t="s">
        <v>93</v>
      </c>
      <c r="E19" s="25" t="s">
        <v>94</v>
      </c>
      <c r="F19" s="31">
        <v>43435</v>
      </c>
      <c r="G19" s="25" t="s">
        <v>193</v>
      </c>
      <c r="H19" s="32">
        <f>SUM(Tasks!H53:H55) * 10</f>
        <v>0</v>
      </c>
    </row>
    <row r="20" spans="1:8" ht="28.8">
      <c r="A20" s="2">
        <v>6</v>
      </c>
      <c r="B20" s="2">
        <v>1</v>
      </c>
      <c r="C20" s="4" t="s">
        <v>115</v>
      </c>
      <c r="D20" s="4" t="s">
        <v>95</v>
      </c>
      <c r="E20" s="25" t="s">
        <v>96</v>
      </c>
      <c r="F20" s="31">
        <v>43342</v>
      </c>
      <c r="G20" s="25" t="s">
        <v>97</v>
      </c>
      <c r="H20" s="32">
        <f>SUM(Tasks!H56:H58) * 10</f>
        <v>0</v>
      </c>
    </row>
    <row r="21" spans="1:8">
      <c r="A21" s="2">
        <v>6</v>
      </c>
      <c r="B21" s="2">
        <v>2</v>
      </c>
      <c r="C21" s="4" t="s">
        <v>28</v>
      </c>
      <c r="D21" s="4" t="s">
        <v>66</v>
      </c>
      <c r="E21" s="25" t="s">
        <v>98</v>
      </c>
      <c r="F21" s="31">
        <v>43250</v>
      </c>
      <c r="G21" s="25" t="s">
        <v>99</v>
      </c>
      <c r="H21" s="32">
        <f>SUM(Tasks!H59:H61) * 10</f>
        <v>0</v>
      </c>
    </row>
    <row r="22" spans="1:8" ht="57.6">
      <c r="A22" s="2">
        <v>6</v>
      </c>
      <c r="B22" s="2">
        <v>3</v>
      </c>
      <c r="C22" s="4" t="s">
        <v>29</v>
      </c>
      <c r="D22" s="4" t="s">
        <v>166</v>
      </c>
      <c r="E22" s="25" t="s">
        <v>215</v>
      </c>
      <c r="F22" s="31">
        <v>43189</v>
      </c>
      <c r="G22" s="25" t="s">
        <v>194</v>
      </c>
      <c r="H22" s="32">
        <f>SUM(Tasks!H62:H64) * 10</f>
        <v>100</v>
      </c>
    </row>
    <row r="23" spans="1:8" ht="28.8">
      <c r="A23" s="2">
        <v>6</v>
      </c>
      <c r="B23" s="2">
        <v>4</v>
      </c>
      <c r="C23" s="4" t="s">
        <v>216</v>
      </c>
      <c r="D23" s="4" t="s">
        <v>166</v>
      </c>
      <c r="E23" s="25" t="s">
        <v>217</v>
      </c>
      <c r="F23" s="31">
        <v>43342</v>
      </c>
      <c r="G23" s="25" t="s">
        <v>195</v>
      </c>
      <c r="H23" s="32">
        <f>SUM(Tasks!H65:H67) * 10</f>
        <v>0</v>
      </c>
    </row>
    <row r="24" spans="1:8" ht="28.8">
      <c r="A24" s="2">
        <v>7</v>
      </c>
      <c r="B24" s="2">
        <v>1</v>
      </c>
      <c r="C24" s="4" t="s">
        <v>48</v>
      </c>
      <c r="D24" s="4" t="s">
        <v>100</v>
      </c>
      <c r="E24" s="25" t="s">
        <v>101</v>
      </c>
      <c r="F24" s="31">
        <v>43495</v>
      </c>
      <c r="G24" s="25" t="s">
        <v>196</v>
      </c>
      <c r="H24" s="32">
        <f>SUM(Tasks!H68:H70) * 10</f>
        <v>65</v>
      </c>
    </row>
    <row r="25" spans="1:8" ht="28.8">
      <c r="A25" s="2">
        <v>8</v>
      </c>
      <c r="B25" s="2">
        <v>1</v>
      </c>
      <c r="C25" s="4" t="s">
        <v>49</v>
      </c>
      <c r="D25" s="4" t="s">
        <v>85</v>
      </c>
      <c r="E25" s="25" t="s">
        <v>102</v>
      </c>
      <c r="F25" s="31">
        <v>43464</v>
      </c>
      <c r="G25" s="25" t="s">
        <v>182</v>
      </c>
      <c r="H25" s="32">
        <f>SUM(Tasks!H71:H73) * 10</f>
        <v>0</v>
      </c>
    </row>
    <row r="26" spans="1:8" ht="26.4">
      <c r="A26" s="2">
        <v>8</v>
      </c>
      <c r="B26" s="2">
        <v>2</v>
      </c>
      <c r="C26" s="4" t="s">
        <v>50</v>
      </c>
      <c r="D26" s="4" t="s">
        <v>103</v>
      </c>
      <c r="E26" s="25" t="s">
        <v>104</v>
      </c>
      <c r="F26" s="31">
        <v>43189</v>
      </c>
      <c r="G26" s="41" t="s">
        <v>218</v>
      </c>
      <c r="H26" s="32">
        <f>SUM(Tasks!H74:H76) * 10</f>
        <v>0</v>
      </c>
    </row>
    <row r="27" spans="1:8" ht="43.2">
      <c r="A27" s="2">
        <v>8</v>
      </c>
      <c r="B27" s="2">
        <v>3</v>
      </c>
      <c r="C27" s="4" t="s">
        <v>51</v>
      </c>
      <c r="D27" s="4" t="s">
        <v>73</v>
      </c>
      <c r="E27" s="25" t="s">
        <v>169</v>
      </c>
      <c r="F27" s="31">
        <v>43281</v>
      </c>
      <c r="G27" s="25" t="s">
        <v>187</v>
      </c>
      <c r="H27" s="32">
        <f>SUM(Tasks!H77:H79) * 10</f>
        <v>0</v>
      </c>
    </row>
    <row r="28" spans="1:8">
      <c r="A28" s="2">
        <v>9</v>
      </c>
      <c r="B28" s="2">
        <v>1</v>
      </c>
      <c r="C28" s="4" t="s">
        <v>52</v>
      </c>
      <c r="D28" s="4" t="s">
        <v>170</v>
      </c>
      <c r="E28" s="25" t="s">
        <v>171</v>
      </c>
      <c r="F28" s="31">
        <v>43342</v>
      </c>
      <c r="G28" s="25" t="s">
        <v>106</v>
      </c>
      <c r="H28" s="32">
        <f>SUM(Tasks!H80:H82) * 10</f>
        <v>30</v>
      </c>
    </row>
    <row r="29" spans="1:8" ht="55.2">
      <c r="A29" s="2">
        <v>9</v>
      </c>
      <c r="B29" s="2">
        <v>2</v>
      </c>
      <c r="C29" s="4" t="s">
        <v>53</v>
      </c>
      <c r="D29" s="4" t="s">
        <v>166</v>
      </c>
      <c r="E29" s="25" t="s">
        <v>219</v>
      </c>
      <c r="F29" s="31">
        <v>43342</v>
      </c>
      <c r="G29" s="25" t="s">
        <v>220</v>
      </c>
      <c r="H29" s="32">
        <f>SUM(Tasks!H83:H85) * 10</f>
        <v>0</v>
      </c>
    </row>
    <row r="30" spans="1:8" ht="39.6">
      <c r="A30" s="2">
        <v>9</v>
      </c>
      <c r="B30" s="2">
        <v>3</v>
      </c>
      <c r="C30" s="4" t="s">
        <v>54</v>
      </c>
      <c r="D30" s="4" t="s">
        <v>105</v>
      </c>
      <c r="E30" s="25" t="s">
        <v>172</v>
      </c>
      <c r="F30" s="31">
        <v>43281</v>
      </c>
      <c r="G30" s="41" t="s">
        <v>221</v>
      </c>
      <c r="H30" s="32">
        <f>SUM(Tasks!H86:H88) *10</f>
        <v>65</v>
      </c>
    </row>
    <row r="31" spans="1:8" ht="28.8">
      <c r="A31" s="2">
        <v>10</v>
      </c>
      <c r="B31" s="2">
        <v>1</v>
      </c>
      <c r="C31" s="4" t="s">
        <v>7</v>
      </c>
      <c r="D31" s="4" t="s">
        <v>84</v>
      </c>
      <c r="E31" s="25" t="s">
        <v>222</v>
      </c>
      <c r="F31" s="31">
        <v>43464</v>
      </c>
      <c r="G31" s="25" t="s">
        <v>247</v>
      </c>
      <c r="H31" s="32">
        <f>SUM(Tasks!H89:H91) * 10</f>
        <v>0</v>
      </c>
    </row>
    <row r="32" spans="1:8" ht="28.8">
      <c r="A32" s="2">
        <v>10</v>
      </c>
      <c r="B32" s="2">
        <v>2</v>
      </c>
      <c r="C32" s="4" t="s">
        <v>33</v>
      </c>
      <c r="D32" s="4" t="s">
        <v>84</v>
      </c>
      <c r="E32" s="25" t="s">
        <v>107</v>
      </c>
      <c r="F32" s="31">
        <v>43159</v>
      </c>
      <c r="G32" s="25" t="s">
        <v>108</v>
      </c>
      <c r="H32" s="32">
        <f>SUM(Tasks!H92:H94) * 10</f>
        <v>30</v>
      </c>
    </row>
    <row r="33" spans="1:8" ht="28.8">
      <c r="A33" s="2">
        <v>11</v>
      </c>
      <c r="B33" s="2">
        <v>1</v>
      </c>
      <c r="C33" s="4" t="s">
        <v>62</v>
      </c>
      <c r="D33" s="4" t="s">
        <v>109</v>
      </c>
      <c r="E33" s="25" t="s">
        <v>110</v>
      </c>
      <c r="F33" s="31">
        <v>43252</v>
      </c>
      <c r="G33" s="25" t="s">
        <v>111</v>
      </c>
      <c r="H33" s="32">
        <f>SUM(Tasks!H95:H97) * 10</f>
        <v>0</v>
      </c>
    </row>
    <row r="34" spans="1:8" ht="28.8">
      <c r="A34" s="2">
        <v>11</v>
      </c>
      <c r="B34" s="2">
        <v>2</v>
      </c>
      <c r="C34" s="4" t="s">
        <v>63</v>
      </c>
      <c r="D34" s="4" t="s">
        <v>93</v>
      </c>
      <c r="E34" s="25" t="s">
        <v>112</v>
      </c>
      <c r="F34" s="31">
        <v>43160</v>
      </c>
      <c r="G34" s="25" t="s">
        <v>113</v>
      </c>
      <c r="H34" s="32">
        <f>SUM(Tasks!H98:H100) * 10</f>
        <v>65</v>
      </c>
    </row>
    <row r="35" spans="1:8">
      <c r="A35" s="2">
        <v>11</v>
      </c>
      <c r="B35" s="2">
        <v>3</v>
      </c>
      <c r="C35" s="4" t="s">
        <v>64</v>
      </c>
      <c r="D35" s="4" t="s">
        <v>66</v>
      </c>
      <c r="E35" s="25" t="s">
        <v>84</v>
      </c>
      <c r="F35" s="31">
        <v>43342</v>
      </c>
      <c r="G35" s="25" t="s">
        <v>197</v>
      </c>
      <c r="H35" s="32">
        <f>SUM(Tasks!H101:H103) * 10</f>
        <v>0</v>
      </c>
    </row>
    <row r="36" spans="1:8" ht="28.8">
      <c r="A36" s="2">
        <v>11</v>
      </c>
      <c r="B36" s="2">
        <v>4</v>
      </c>
      <c r="C36" s="4" t="s">
        <v>65</v>
      </c>
      <c r="D36" s="4" t="s">
        <v>85</v>
      </c>
      <c r="E36" s="25" t="s">
        <v>114</v>
      </c>
      <c r="F36" s="31">
        <v>43177</v>
      </c>
      <c r="G36" s="25" t="s">
        <v>116</v>
      </c>
      <c r="H36" s="32">
        <f>SUM(Tasks!H104:H106) * 10</f>
        <v>70</v>
      </c>
    </row>
  </sheetData>
  <conditionalFormatting sqref="H2:H36">
    <cfRule type="iconSet" priority="11">
      <iconSet iconSet="3Arrows">
        <cfvo type="percent" val="0"/>
        <cfvo type="percent" val="33"/>
        <cfvo type="percent" val="67"/>
      </iconSet>
    </cfRule>
  </conditionalFormatting>
  <pageMargins left="0.25" right="0.25" top="0.75" bottom="0.75" header="0.3" footer="0.3"/>
  <pageSetup scale="44"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tabSelected="1" topLeftCell="A85" workbookViewId="0">
      <selection activeCell="D104" sqref="D104"/>
    </sheetView>
  </sheetViews>
  <sheetFormatPr defaultRowHeight="14.4"/>
  <cols>
    <col min="4" max="4" width="70.21875" customWidth="1"/>
    <col min="5" max="5" width="10.88671875" bestFit="1" customWidth="1"/>
  </cols>
  <sheetData>
    <row r="1" spans="1:10">
      <c r="A1" t="s">
        <v>12</v>
      </c>
      <c r="B1" t="s">
        <v>2</v>
      </c>
      <c r="C1" t="s">
        <v>40</v>
      </c>
      <c r="D1" t="s">
        <v>1</v>
      </c>
      <c r="E1" t="s">
        <v>124</v>
      </c>
      <c r="F1" t="s">
        <v>42</v>
      </c>
      <c r="G1" t="s">
        <v>43</v>
      </c>
      <c r="H1" t="s">
        <v>6</v>
      </c>
    </row>
    <row r="2" spans="1:10">
      <c r="A2" s="6">
        <v>1</v>
      </c>
      <c r="B2" s="7">
        <v>1</v>
      </c>
      <c r="C2">
        <v>1</v>
      </c>
      <c r="D2" t="s">
        <v>125</v>
      </c>
      <c r="E2" s="35">
        <v>43084</v>
      </c>
      <c r="F2">
        <v>3</v>
      </c>
      <c r="G2">
        <v>1</v>
      </c>
      <c r="H2">
        <f>IF(Table4[[#This Row],[Complete]]&gt;0,Table4[[#This Row],[Weight]],0)</f>
        <v>3</v>
      </c>
    </row>
    <row r="3" spans="1:10" s="12" customFormat="1">
      <c r="A3" s="10">
        <v>1</v>
      </c>
      <c r="B3" s="11">
        <v>1</v>
      </c>
      <c r="C3" s="12">
        <v>2</v>
      </c>
      <c r="D3" s="12" t="s">
        <v>126</v>
      </c>
      <c r="E3" s="34">
        <v>43115</v>
      </c>
      <c r="F3" s="12">
        <v>3.5</v>
      </c>
      <c r="G3">
        <v>1</v>
      </c>
      <c r="H3" s="13">
        <f>IF(Table4[[#This Row],[Complete]]&gt;0,Table4[[#This Row],[Weight]],0)</f>
        <v>3.5</v>
      </c>
    </row>
    <row r="4" spans="1:10" s="12" customFormat="1">
      <c r="A4" s="19">
        <v>1</v>
      </c>
      <c r="B4" s="20">
        <v>1</v>
      </c>
      <c r="C4" s="12">
        <v>3</v>
      </c>
      <c r="D4" s="12" t="s">
        <v>127</v>
      </c>
      <c r="E4" s="34">
        <v>43159</v>
      </c>
      <c r="F4" s="12">
        <v>3.5</v>
      </c>
      <c r="G4">
        <v>1</v>
      </c>
      <c r="H4" s="13">
        <f>IF(Table4[[#This Row],[Complete]]&gt;0,Table4[[#This Row],[Weight]],0)</f>
        <v>3.5</v>
      </c>
    </row>
    <row r="5" spans="1:10">
      <c r="A5" s="8">
        <v>1</v>
      </c>
      <c r="B5" s="9">
        <v>2</v>
      </c>
      <c r="C5">
        <v>1</v>
      </c>
      <c r="D5" t="s">
        <v>129</v>
      </c>
      <c r="E5" s="35">
        <v>43040</v>
      </c>
      <c r="F5">
        <v>3</v>
      </c>
      <c r="G5">
        <v>1</v>
      </c>
      <c r="H5">
        <f>IF(Table4[[#This Row],[Complete]]&gt;0,Table4[[#This Row],[Weight]],0)</f>
        <v>3</v>
      </c>
    </row>
    <row r="6" spans="1:10" s="12" customFormat="1">
      <c r="A6" s="10">
        <v>1</v>
      </c>
      <c r="B6" s="11">
        <v>2</v>
      </c>
      <c r="C6" s="12">
        <v>2</v>
      </c>
      <c r="D6" s="12" t="s">
        <v>130</v>
      </c>
      <c r="E6" s="34">
        <v>43132</v>
      </c>
      <c r="F6" s="12">
        <v>3.5</v>
      </c>
      <c r="G6">
        <v>1</v>
      </c>
      <c r="H6" s="13">
        <f>IF(Table4[[#This Row],[Complete]]&gt;0,Table4[[#This Row],[Weight]],0)</f>
        <v>3.5</v>
      </c>
    </row>
    <row r="7" spans="1:10" s="12" customFormat="1">
      <c r="A7" s="26">
        <v>1</v>
      </c>
      <c r="B7" s="27">
        <v>2</v>
      </c>
      <c r="C7" s="12">
        <v>3</v>
      </c>
      <c r="D7" s="12" t="s">
        <v>128</v>
      </c>
      <c r="E7" s="34">
        <v>43221</v>
      </c>
      <c r="F7" s="12">
        <v>3.5</v>
      </c>
      <c r="G7">
        <v>0</v>
      </c>
      <c r="H7" s="13">
        <f>IF(Table4[[#This Row],[Complete]]&gt;0,Table4[[#This Row],[Weight]],0)</f>
        <v>0</v>
      </c>
    </row>
    <row r="8" spans="1:10">
      <c r="A8" s="14">
        <v>1</v>
      </c>
      <c r="B8" s="15">
        <v>3</v>
      </c>
      <c r="C8">
        <v>1</v>
      </c>
      <c r="D8" t="s">
        <v>131</v>
      </c>
      <c r="E8" s="35">
        <v>43115</v>
      </c>
      <c r="F8">
        <v>3</v>
      </c>
      <c r="G8">
        <v>1</v>
      </c>
      <c r="H8">
        <f>IF(Table4[[#This Row],[Complete]]&gt;0,Table4[[#This Row],[Weight]],0)</f>
        <v>3</v>
      </c>
      <c r="J8" s="12"/>
    </row>
    <row r="9" spans="1:10" s="12" customFormat="1">
      <c r="A9" s="10">
        <v>1</v>
      </c>
      <c r="B9" s="11">
        <v>3</v>
      </c>
      <c r="C9" s="12">
        <v>2</v>
      </c>
      <c r="E9" s="34"/>
      <c r="F9" s="12">
        <v>3.5</v>
      </c>
      <c r="G9">
        <v>0</v>
      </c>
      <c r="H9" s="13">
        <f>IF(Table4[[#This Row],[Complete]]&gt;0,Table4[[#This Row],[Weight]],0)</f>
        <v>0</v>
      </c>
    </row>
    <row r="10" spans="1:10" s="12" customFormat="1">
      <c r="A10" s="19">
        <v>1</v>
      </c>
      <c r="B10" s="20">
        <v>3</v>
      </c>
      <c r="C10" s="12">
        <v>3</v>
      </c>
      <c r="E10" s="34"/>
      <c r="F10" s="12">
        <v>3.5</v>
      </c>
      <c r="G10">
        <v>0</v>
      </c>
      <c r="H10" s="13">
        <f>IF(Table4[[#This Row],[Complete]]&gt;0,Table4[[#This Row],[Weight]],0)</f>
        <v>0</v>
      </c>
    </row>
    <row r="11" spans="1:10" s="12" customFormat="1">
      <c r="A11" s="16">
        <v>1</v>
      </c>
      <c r="B11" s="17">
        <v>4</v>
      </c>
      <c r="C11" s="12">
        <v>1</v>
      </c>
      <c r="D11" s="12" t="s">
        <v>206</v>
      </c>
      <c r="E11" s="34">
        <v>43084</v>
      </c>
      <c r="F11">
        <v>3</v>
      </c>
      <c r="G11">
        <v>1</v>
      </c>
      <c r="H11" s="13">
        <f>IF(Table4[[#This Row],[Complete]]&gt;0,Table4[[#This Row],[Weight]],0)</f>
        <v>3</v>
      </c>
    </row>
    <row r="12" spans="1:10" s="12" customFormat="1">
      <c r="A12" s="16">
        <v>1</v>
      </c>
      <c r="B12" s="17">
        <v>4</v>
      </c>
      <c r="C12" s="12">
        <v>2</v>
      </c>
      <c r="D12" s="12" t="s">
        <v>207</v>
      </c>
      <c r="E12" s="34">
        <v>43159</v>
      </c>
      <c r="F12" s="12">
        <v>3.5</v>
      </c>
      <c r="G12">
        <v>1</v>
      </c>
      <c r="H12" s="13">
        <f>IF(Table4[[#This Row],[Complete]]&gt;0,Table4[[#This Row],[Weight]],0)</f>
        <v>3.5</v>
      </c>
    </row>
    <row r="13" spans="1:10" s="12" customFormat="1">
      <c r="A13" s="28">
        <v>1</v>
      </c>
      <c r="B13" s="29">
        <v>4</v>
      </c>
      <c r="C13" s="12">
        <v>3</v>
      </c>
      <c r="D13" s="12" t="s">
        <v>176</v>
      </c>
      <c r="E13" s="34">
        <v>43189</v>
      </c>
      <c r="F13" s="12">
        <v>3.5</v>
      </c>
      <c r="G13">
        <v>0</v>
      </c>
      <c r="H13" s="13">
        <f>IF(Table4[[#This Row],[Complete]]&gt;0,Table4[[#This Row],[Weight]],0)</f>
        <v>0</v>
      </c>
    </row>
    <row r="14" spans="1:10">
      <c r="A14" s="16">
        <v>2</v>
      </c>
      <c r="B14" s="17">
        <v>1</v>
      </c>
      <c r="C14">
        <v>1</v>
      </c>
      <c r="D14" s="12" t="s">
        <v>135</v>
      </c>
      <c r="E14" s="35">
        <v>43099</v>
      </c>
      <c r="F14">
        <v>3</v>
      </c>
      <c r="G14">
        <v>0</v>
      </c>
      <c r="H14">
        <f>IF(Table4[[#This Row],[Complete]]&gt;0,Table4[[#This Row],[Weight]],0)</f>
        <v>0</v>
      </c>
      <c r="J14" s="12"/>
    </row>
    <row r="15" spans="1:10" s="12" customFormat="1">
      <c r="A15" s="10">
        <v>2</v>
      </c>
      <c r="B15" s="11">
        <v>1</v>
      </c>
      <c r="C15" s="12">
        <v>2</v>
      </c>
      <c r="D15" s="12" t="s">
        <v>133</v>
      </c>
      <c r="E15" s="35">
        <v>43130</v>
      </c>
      <c r="F15" s="12">
        <v>3.5</v>
      </c>
      <c r="G15">
        <v>0</v>
      </c>
      <c r="H15" s="13">
        <f>IF(Table4[[#This Row],[Complete]]&gt;0,Table4[[#This Row],[Weight]],0)</f>
        <v>0</v>
      </c>
    </row>
    <row r="16" spans="1:10">
      <c r="A16" s="10">
        <v>2</v>
      </c>
      <c r="B16" s="11">
        <v>1</v>
      </c>
      <c r="C16">
        <v>3</v>
      </c>
      <c r="D16" s="12" t="s">
        <v>134</v>
      </c>
      <c r="E16" s="34">
        <v>43159</v>
      </c>
      <c r="F16" s="12">
        <v>3.5</v>
      </c>
      <c r="G16">
        <v>0</v>
      </c>
      <c r="H16" s="18">
        <f>IF(Table4[[#This Row],[Complete]]&gt;0,Table4[[#This Row],[Weight]],0)</f>
        <v>0</v>
      </c>
      <c r="J16" s="12"/>
    </row>
    <row r="17" spans="1:10" s="12" customFormat="1">
      <c r="A17" s="10">
        <v>2</v>
      </c>
      <c r="B17" s="11">
        <v>2</v>
      </c>
      <c r="C17" s="12">
        <v>1</v>
      </c>
      <c r="D17" s="12" t="s">
        <v>136</v>
      </c>
      <c r="E17" s="34">
        <v>43130</v>
      </c>
      <c r="F17">
        <v>3</v>
      </c>
      <c r="G17">
        <v>0</v>
      </c>
      <c r="H17" s="13">
        <f>IF(Table4[[#This Row],[Complete]]&gt;0,Table4[[#This Row],[Weight]],0)</f>
        <v>0</v>
      </c>
    </row>
    <row r="18" spans="1:10">
      <c r="A18" s="8">
        <v>2</v>
      </c>
      <c r="B18" s="9">
        <v>2</v>
      </c>
      <c r="C18">
        <v>2</v>
      </c>
      <c r="D18" t="s">
        <v>137</v>
      </c>
      <c r="E18" s="35">
        <v>43159</v>
      </c>
      <c r="F18" s="12">
        <v>3.5</v>
      </c>
      <c r="G18">
        <v>0</v>
      </c>
      <c r="H18">
        <f>IF(Table4[[#This Row],[Complete]]&gt;0,Table4[[#This Row],[Weight]],0)</f>
        <v>0</v>
      </c>
      <c r="J18" s="12"/>
    </row>
    <row r="19" spans="1:10" s="12" customFormat="1">
      <c r="A19" s="10">
        <v>2</v>
      </c>
      <c r="B19" s="11">
        <v>2</v>
      </c>
      <c r="C19" s="12">
        <v>3</v>
      </c>
      <c r="E19" s="34"/>
      <c r="F19" s="12">
        <v>3.5</v>
      </c>
      <c r="G19">
        <v>0</v>
      </c>
      <c r="H19" s="13">
        <f>IF(Table4[[#This Row],[Complete]]&gt;0,Table4[[#This Row],[Weight]],0)</f>
        <v>0</v>
      </c>
    </row>
    <row r="20" spans="1:10">
      <c r="A20" s="10">
        <v>2</v>
      </c>
      <c r="B20" s="11">
        <v>3</v>
      </c>
      <c r="C20" s="12">
        <v>1</v>
      </c>
      <c r="D20" t="s">
        <v>139</v>
      </c>
      <c r="E20" s="35">
        <v>43084</v>
      </c>
      <c r="F20">
        <v>3</v>
      </c>
      <c r="G20">
        <v>1</v>
      </c>
      <c r="H20" s="18">
        <f>IF(Table4[[#This Row],[Complete]]&gt;0,Table4[[#This Row],[Weight]],0)</f>
        <v>3</v>
      </c>
      <c r="J20" s="12"/>
    </row>
    <row r="21" spans="1:10" s="12" customFormat="1">
      <c r="A21" s="16">
        <v>2</v>
      </c>
      <c r="B21" s="17">
        <v>3</v>
      </c>
      <c r="C21" s="12">
        <v>2</v>
      </c>
      <c r="D21" s="12" t="s">
        <v>174</v>
      </c>
      <c r="E21" s="34">
        <v>43159</v>
      </c>
      <c r="F21" s="12">
        <v>3.5</v>
      </c>
      <c r="G21">
        <v>0</v>
      </c>
      <c r="H21" s="13">
        <f>IF(Table4[[#This Row],[Complete]]&gt;0,Table4[[#This Row],[Weight]],0)</f>
        <v>0</v>
      </c>
    </row>
    <row r="22" spans="1:10">
      <c r="A22" s="16">
        <v>2</v>
      </c>
      <c r="B22" s="17">
        <v>3</v>
      </c>
      <c r="C22" s="12">
        <v>3</v>
      </c>
      <c r="D22" t="s">
        <v>175</v>
      </c>
      <c r="E22" s="35">
        <v>43189</v>
      </c>
      <c r="F22" s="12">
        <v>3.5</v>
      </c>
      <c r="G22">
        <v>0</v>
      </c>
      <c r="H22" s="18">
        <f>IF(Table4[[#This Row],[Complete]]&gt;0,Table4[[#This Row],[Weight]],0)</f>
        <v>0</v>
      </c>
      <c r="J22" s="12"/>
    </row>
    <row r="23" spans="1:10">
      <c r="A23" s="26">
        <v>2</v>
      </c>
      <c r="B23" s="27">
        <v>4</v>
      </c>
      <c r="C23" s="12">
        <v>1</v>
      </c>
      <c r="D23" t="s">
        <v>140</v>
      </c>
      <c r="E23" s="35">
        <v>43099</v>
      </c>
      <c r="F23">
        <v>3</v>
      </c>
      <c r="G23">
        <v>1</v>
      </c>
      <c r="H23" s="18">
        <f>IF(Table4[[#This Row],[Complete]]&gt;0,Table4[[#This Row],[Weight]],0)</f>
        <v>3</v>
      </c>
      <c r="J23" s="12"/>
    </row>
    <row r="24" spans="1:10">
      <c r="A24" s="21">
        <v>2</v>
      </c>
      <c r="B24" s="22">
        <v>4</v>
      </c>
      <c r="C24" s="12">
        <v>2</v>
      </c>
      <c r="D24" t="s">
        <v>141</v>
      </c>
      <c r="E24" s="35">
        <v>43159</v>
      </c>
      <c r="F24" s="12">
        <v>3.5</v>
      </c>
      <c r="G24">
        <v>0</v>
      </c>
      <c r="H24" s="18">
        <f>IF(Table4[[#This Row],[Complete]]&gt;0,Table4[[#This Row],[Weight]],0)</f>
        <v>0</v>
      </c>
      <c r="J24" s="12"/>
    </row>
    <row r="25" spans="1:10">
      <c r="A25" s="8">
        <v>2</v>
      </c>
      <c r="B25" s="9">
        <v>4</v>
      </c>
      <c r="C25">
        <v>3</v>
      </c>
      <c r="D25" s="12" t="s">
        <v>142</v>
      </c>
      <c r="E25" s="35">
        <v>43189</v>
      </c>
      <c r="F25" s="12">
        <v>3.5</v>
      </c>
      <c r="G25">
        <v>0</v>
      </c>
      <c r="H25">
        <f>IF(Table4[[#This Row],[Complete]]&gt;0,Table4[[#This Row],[Weight]],0)</f>
        <v>0</v>
      </c>
      <c r="J25" s="12"/>
    </row>
    <row r="26" spans="1:10" s="12" customFormat="1">
      <c r="A26" s="10">
        <v>3</v>
      </c>
      <c r="B26" s="11">
        <v>1</v>
      </c>
      <c r="C26" s="12">
        <v>1</v>
      </c>
      <c r="D26" s="12" t="s">
        <v>144</v>
      </c>
      <c r="E26" s="34">
        <v>43160</v>
      </c>
      <c r="F26">
        <v>3</v>
      </c>
      <c r="G26">
        <v>0</v>
      </c>
      <c r="H26" s="13">
        <f>IF(Table4[[#This Row],[Complete]]&gt;0,Table4[[#This Row],[Weight]],0)</f>
        <v>0</v>
      </c>
    </row>
    <row r="27" spans="1:10" s="12" customFormat="1">
      <c r="A27" s="8">
        <v>3</v>
      </c>
      <c r="B27" s="9">
        <v>1</v>
      </c>
      <c r="C27">
        <v>2</v>
      </c>
      <c r="E27" s="34"/>
      <c r="F27" s="12">
        <v>3.5</v>
      </c>
      <c r="G27">
        <v>0</v>
      </c>
      <c r="H27" s="13">
        <f>IF(Table4[[#This Row],[Complete]]&gt;0,Table4[[#This Row],[Weight]],0)</f>
        <v>0</v>
      </c>
    </row>
    <row r="28" spans="1:10" s="12" customFormat="1">
      <c r="A28" s="10">
        <v>3</v>
      </c>
      <c r="B28" s="11">
        <v>1</v>
      </c>
      <c r="C28" s="12">
        <v>3</v>
      </c>
      <c r="E28" s="34"/>
      <c r="F28" s="12">
        <v>3.5</v>
      </c>
      <c r="G28">
        <v>0</v>
      </c>
      <c r="H28" s="13">
        <f>IF(Table4[[#This Row],[Complete]]&gt;0,Table4[[#This Row],[Weight]],0)</f>
        <v>0</v>
      </c>
    </row>
    <row r="29" spans="1:10" s="12" customFormat="1">
      <c r="A29" s="10">
        <v>3</v>
      </c>
      <c r="B29" s="11">
        <v>2</v>
      </c>
      <c r="C29" s="12">
        <v>1</v>
      </c>
      <c r="D29" s="23" t="s">
        <v>145</v>
      </c>
      <c r="E29" s="36">
        <v>43100</v>
      </c>
      <c r="F29">
        <v>3</v>
      </c>
      <c r="G29">
        <v>1</v>
      </c>
      <c r="H29" s="12">
        <f>IF(Table4[[#This Row],[Complete]]&gt;0,Table4[[#This Row],[Weight]],0)</f>
        <v>3</v>
      </c>
    </row>
    <row r="30" spans="1:10">
      <c r="A30" s="16">
        <v>3</v>
      </c>
      <c r="B30" s="17">
        <v>2</v>
      </c>
      <c r="C30" s="12">
        <v>2</v>
      </c>
      <c r="D30" s="23" t="s">
        <v>146</v>
      </c>
      <c r="E30" s="37">
        <v>43130</v>
      </c>
      <c r="F30" s="12">
        <v>3.5</v>
      </c>
      <c r="G30">
        <v>0</v>
      </c>
      <c r="H30" s="18">
        <f>IF(Table4[[#This Row],[Complete]]&gt;0,Table4[[#This Row],[Weight]],0)</f>
        <v>0</v>
      </c>
    </row>
    <row r="31" spans="1:10" s="12" customFormat="1">
      <c r="A31" s="16">
        <v>3</v>
      </c>
      <c r="B31" s="17">
        <v>2</v>
      </c>
      <c r="C31" s="12">
        <v>3</v>
      </c>
      <c r="D31" s="23" t="s">
        <v>147</v>
      </c>
      <c r="E31" s="36">
        <v>43252</v>
      </c>
      <c r="F31" s="12">
        <v>3.5</v>
      </c>
      <c r="G31">
        <v>0</v>
      </c>
      <c r="H31" s="13">
        <f>IF(Table4[[#This Row],[Complete]]&gt;0,Table4[[#This Row],[Weight]],0)</f>
        <v>0</v>
      </c>
    </row>
    <row r="32" spans="1:10" s="12" customFormat="1">
      <c r="A32" s="19">
        <v>3</v>
      </c>
      <c r="B32" s="20">
        <v>3</v>
      </c>
      <c r="C32" s="12">
        <v>1</v>
      </c>
      <c r="D32" s="23" t="s">
        <v>148</v>
      </c>
      <c r="E32" s="36">
        <v>43130</v>
      </c>
      <c r="F32">
        <v>3</v>
      </c>
      <c r="G32">
        <v>1</v>
      </c>
      <c r="H32" s="13">
        <f>IF(Table4[[#This Row],[Complete]]&gt;0,Table4[[#This Row],[Weight]],0)</f>
        <v>3</v>
      </c>
    </row>
    <row r="33" spans="1:8" s="12" customFormat="1">
      <c r="A33" s="21">
        <v>3</v>
      </c>
      <c r="B33" s="22">
        <v>3</v>
      </c>
      <c r="C33" s="12">
        <v>2</v>
      </c>
      <c r="D33" s="12" t="s">
        <v>149</v>
      </c>
      <c r="E33" s="36">
        <v>43159</v>
      </c>
      <c r="F33" s="12">
        <v>3.5</v>
      </c>
      <c r="G33">
        <v>0</v>
      </c>
      <c r="H33" s="12">
        <f>IF(Table4[[#This Row],[Complete]]&gt;0,Table4[[#This Row],[Weight]],0)</f>
        <v>0</v>
      </c>
    </row>
    <row r="34" spans="1:8" s="12" customFormat="1">
      <c r="A34" s="8">
        <v>3</v>
      </c>
      <c r="B34" s="9">
        <v>3</v>
      </c>
      <c r="C34">
        <v>3</v>
      </c>
      <c r="D34" s="12" t="s">
        <v>202</v>
      </c>
      <c r="E34" s="36">
        <v>43189</v>
      </c>
      <c r="F34" s="12">
        <v>3.5</v>
      </c>
      <c r="G34">
        <v>0</v>
      </c>
      <c r="H34" s="13">
        <f>IF(Table4[[#This Row],[Complete]]&gt;0,Table4[[#This Row],[Weight]],0)</f>
        <v>0</v>
      </c>
    </row>
    <row r="35" spans="1:8" s="12" customFormat="1">
      <c r="A35" s="10">
        <v>4</v>
      </c>
      <c r="B35" s="11">
        <v>1</v>
      </c>
      <c r="C35" s="12">
        <v>1</v>
      </c>
      <c r="D35" s="12" t="s">
        <v>151</v>
      </c>
      <c r="E35" s="36">
        <v>43069</v>
      </c>
      <c r="F35">
        <v>3</v>
      </c>
      <c r="G35">
        <v>1</v>
      </c>
      <c r="H35" s="13">
        <f>IF(Table4[[#This Row],[Complete]]&gt;0,Table4[[#This Row],[Weight]],0)</f>
        <v>3</v>
      </c>
    </row>
    <row r="36" spans="1:8" s="12" customFormat="1">
      <c r="A36" s="8">
        <v>4</v>
      </c>
      <c r="B36" s="9">
        <v>1</v>
      </c>
      <c r="C36">
        <v>2</v>
      </c>
      <c r="D36" s="12" t="s">
        <v>152</v>
      </c>
      <c r="E36" s="36">
        <v>43099</v>
      </c>
      <c r="F36" s="12">
        <v>3.5</v>
      </c>
      <c r="G36">
        <v>0</v>
      </c>
      <c r="H36" s="13">
        <f>IF(Table4[[#This Row],[Complete]]&gt;0,Table4[[#This Row],[Weight]],0)</f>
        <v>0</v>
      </c>
    </row>
    <row r="37" spans="1:8" s="12" customFormat="1">
      <c r="A37" s="10">
        <v>4</v>
      </c>
      <c r="B37" s="11">
        <v>1</v>
      </c>
      <c r="C37" s="12">
        <v>3</v>
      </c>
      <c r="D37" s="12" t="s">
        <v>153</v>
      </c>
      <c r="E37" s="36">
        <v>43159</v>
      </c>
      <c r="F37" s="12">
        <v>3.5</v>
      </c>
      <c r="G37">
        <v>0</v>
      </c>
      <c r="H37" s="12">
        <f>IF(Table4[[#This Row],[Complete]]&gt;0,Table4[[#This Row],[Weight]],0)</f>
        <v>0</v>
      </c>
    </row>
    <row r="38" spans="1:8" s="12" customFormat="1">
      <c r="A38" s="10">
        <v>4</v>
      </c>
      <c r="B38" s="11">
        <v>2</v>
      </c>
      <c r="C38" s="12">
        <v>1</v>
      </c>
      <c r="D38" s="12" t="s">
        <v>154</v>
      </c>
      <c r="E38" s="36">
        <v>43159</v>
      </c>
      <c r="F38">
        <v>3</v>
      </c>
      <c r="G38">
        <v>0</v>
      </c>
      <c r="H38" s="13">
        <f>IF(Table4[[#This Row],[Complete]]&gt;0,Table4[[#This Row],[Weight]],0)</f>
        <v>0</v>
      </c>
    </row>
    <row r="39" spans="1:8" s="12" customFormat="1">
      <c r="A39" s="16">
        <v>4</v>
      </c>
      <c r="B39" s="17">
        <v>2</v>
      </c>
      <c r="C39" s="12">
        <v>2</v>
      </c>
      <c r="D39" s="12" t="s">
        <v>155</v>
      </c>
      <c r="E39" s="34">
        <v>43174</v>
      </c>
      <c r="F39" s="12">
        <v>3.5</v>
      </c>
      <c r="G39">
        <v>0</v>
      </c>
      <c r="H39" s="13">
        <f>IF(Table4[[#This Row],[Complete]]&gt;0,Table4[[#This Row],[Weight]],0)</f>
        <v>0</v>
      </c>
    </row>
    <row r="40" spans="1:8" s="12" customFormat="1">
      <c r="A40" s="16">
        <v>4</v>
      </c>
      <c r="B40" s="17">
        <v>2</v>
      </c>
      <c r="C40" s="12">
        <v>3</v>
      </c>
      <c r="E40" s="34"/>
      <c r="F40" s="12">
        <v>3.5</v>
      </c>
      <c r="G40">
        <v>0</v>
      </c>
      <c r="H40" s="12">
        <f>IF(Table4[[#This Row],[Complete]]&gt;0,Table4[[#This Row],[Weight]],0)</f>
        <v>0</v>
      </c>
    </row>
    <row r="41" spans="1:8" s="12" customFormat="1">
      <c r="A41" s="26">
        <v>4</v>
      </c>
      <c r="B41" s="27">
        <v>3</v>
      </c>
      <c r="C41" s="12">
        <v>1</v>
      </c>
      <c r="D41" s="12" t="s">
        <v>157</v>
      </c>
      <c r="E41" s="34">
        <v>43040</v>
      </c>
      <c r="F41">
        <v>3</v>
      </c>
      <c r="G41">
        <v>1</v>
      </c>
      <c r="H41" s="12">
        <f>IF(Table4[[#This Row],[Complete]]&gt;0,Table4[[#This Row],[Weight]],0)</f>
        <v>3</v>
      </c>
    </row>
    <row r="42" spans="1:8" s="12" customFormat="1">
      <c r="A42" s="21">
        <v>4</v>
      </c>
      <c r="B42" s="22">
        <v>3</v>
      </c>
      <c r="C42" s="12">
        <v>2</v>
      </c>
      <c r="D42" s="12" t="s">
        <v>158</v>
      </c>
      <c r="E42" s="34">
        <v>43070</v>
      </c>
      <c r="F42" s="12">
        <v>3.5</v>
      </c>
      <c r="G42">
        <v>1</v>
      </c>
      <c r="H42" s="13">
        <f>IF(Table4[[#This Row],[Complete]]&gt;0,Table4[[#This Row],[Weight]],0)</f>
        <v>3.5</v>
      </c>
    </row>
    <row r="43" spans="1:8" s="12" customFormat="1">
      <c r="A43" s="8">
        <v>4</v>
      </c>
      <c r="B43" s="9">
        <v>3</v>
      </c>
      <c r="C43">
        <v>3</v>
      </c>
      <c r="D43" s="12" t="s">
        <v>226</v>
      </c>
      <c r="E43" s="34">
        <v>43342</v>
      </c>
      <c r="F43" s="12">
        <v>3.5</v>
      </c>
      <c r="G43">
        <v>0</v>
      </c>
      <c r="H43" s="13">
        <f>IF(Table4[[#This Row],[Complete]]&gt;0,Table4[[#This Row],[Weight]],0)</f>
        <v>0</v>
      </c>
    </row>
    <row r="44" spans="1:8" s="12" customFormat="1">
      <c r="A44" s="16">
        <v>5</v>
      </c>
      <c r="B44" s="17">
        <v>1</v>
      </c>
      <c r="C44">
        <v>1</v>
      </c>
      <c r="D44" s="12" t="s">
        <v>160</v>
      </c>
      <c r="E44" s="34">
        <v>43130</v>
      </c>
      <c r="F44">
        <v>3</v>
      </c>
      <c r="G44">
        <v>0</v>
      </c>
      <c r="H44" s="13">
        <f>IF(Table4[[#This Row],[Complete]]&gt;0,Table4[[#This Row],[Weight]],0)</f>
        <v>0</v>
      </c>
    </row>
    <row r="45" spans="1:8" s="12" customFormat="1">
      <c r="A45" s="10">
        <v>5</v>
      </c>
      <c r="B45" s="11">
        <v>1</v>
      </c>
      <c r="C45" s="12">
        <v>2</v>
      </c>
      <c r="E45" s="34"/>
      <c r="F45" s="12">
        <v>3.5</v>
      </c>
      <c r="G45">
        <v>0</v>
      </c>
      <c r="H45" s="13">
        <f>IF(Table4[[#This Row],[Complete]]&gt;0,Table4[[#This Row],[Weight]],0)</f>
        <v>0</v>
      </c>
    </row>
    <row r="46" spans="1:8" s="12" customFormat="1">
      <c r="A46" s="10">
        <v>5</v>
      </c>
      <c r="B46" s="11">
        <v>1</v>
      </c>
      <c r="C46">
        <v>3</v>
      </c>
      <c r="E46" s="34"/>
      <c r="F46" s="12">
        <v>3.5</v>
      </c>
      <c r="G46">
        <v>0</v>
      </c>
      <c r="H46" s="13">
        <f>IF(Table4[[#This Row],[Complete]]&gt;0,Table4[[#This Row],[Weight]],0)</f>
        <v>0</v>
      </c>
    </row>
    <row r="47" spans="1:8" s="12" customFormat="1">
      <c r="A47" s="10">
        <v>5</v>
      </c>
      <c r="B47" s="11">
        <v>2</v>
      </c>
      <c r="C47" s="12">
        <v>1</v>
      </c>
      <c r="D47" s="12" t="s">
        <v>162</v>
      </c>
      <c r="E47" s="34">
        <v>43130</v>
      </c>
      <c r="F47">
        <v>3</v>
      </c>
      <c r="G47">
        <v>0</v>
      </c>
      <c r="H47" s="13">
        <f>IF(Table4[[#This Row],[Complete]]&gt;0,Table4[[#This Row],[Weight]],0)</f>
        <v>0</v>
      </c>
    </row>
    <row r="48" spans="1:8" s="12" customFormat="1">
      <c r="A48" s="8">
        <v>5</v>
      </c>
      <c r="B48" s="9">
        <v>2</v>
      </c>
      <c r="C48">
        <v>2</v>
      </c>
      <c r="D48" s="12" t="s">
        <v>161</v>
      </c>
      <c r="E48" s="34">
        <v>43189</v>
      </c>
      <c r="F48" s="12">
        <v>3.5</v>
      </c>
      <c r="G48">
        <v>0</v>
      </c>
      <c r="H48" s="13">
        <f>IF(Table4[[#This Row],[Complete]]&gt;0,Table4[[#This Row],[Weight]],0)</f>
        <v>0</v>
      </c>
    </row>
    <row r="49" spans="1:8" s="12" customFormat="1">
      <c r="A49" s="10">
        <v>5</v>
      </c>
      <c r="B49" s="11">
        <v>2</v>
      </c>
      <c r="C49" s="12">
        <v>3</v>
      </c>
      <c r="E49" s="34"/>
      <c r="F49" s="12">
        <v>3.5</v>
      </c>
      <c r="G49">
        <v>0</v>
      </c>
      <c r="H49" s="13">
        <f>IF(Table4[[#This Row],[Complete]]&gt;0,Table4[[#This Row],[Weight]],0)</f>
        <v>0</v>
      </c>
    </row>
    <row r="50" spans="1:8" s="12" customFormat="1">
      <c r="A50" s="10">
        <v>5</v>
      </c>
      <c r="B50" s="11">
        <v>3</v>
      </c>
      <c r="C50" s="12">
        <v>1</v>
      </c>
      <c r="D50" s="12" t="s">
        <v>198</v>
      </c>
      <c r="E50" s="34">
        <v>43159</v>
      </c>
      <c r="F50">
        <v>3</v>
      </c>
      <c r="G50">
        <v>0</v>
      </c>
      <c r="H50" s="13">
        <f>IF(Table4[[#This Row],[Complete]]&gt;0,Table4[[#This Row],[Weight]],0)</f>
        <v>0</v>
      </c>
    </row>
    <row r="51" spans="1:8" s="12" customFormat="1">
      <c r="A51" s="16">
        <v>5</v>
      </c>
      <c r="B51" s="17">
        <v>3</v>
      </c>
      <c r="C51" s="12">
        <v>2</v>
      </c>
      <c r="D51" s="12" t="s">
        <v>201</v>
      </c>
      <c r="E51" s="34">
        <v>43189</v>
      </c>
      <c r="F51" s="12">
        <v>3.5</v>
      </c>
      <c r="G51">
        <v>0</v>
      </c>
      <c r="H51" s="13">
        <f>IF(Table4[[#This Row],[Complete]]&gt;0,Table4[[#This Row],[Weight]],0)</f>
        <v>0</v>
      </c>
    </row>
    <row r="52" spans="1:8" s="12" customFormat="1">
      <c r="A52" s="16">
        <v>5</v>
      </c>
      <c r="B52" s="17">
        <v>3</v>
      </c>
      <c r="C52" s="12">
        <v>3</v>
      </c>
      <c r="D52" s="12" t="s">
        <v>199</v>
      </c>
      <c r="E52" s="34">
        <v>43221</v>
      </c>
      <c r="F52" s="12">
        <v>3.5</v>
      </c>
      <c r="G52">
        <v>0</v>
      </c>
      <c r="H52" s="13">
        <f>IF(Table4[[#This Row],[Complete]]&gt;0,Table4[[#This Row],[Weight]],0)</f>
        <v>0</v>
      </c>
    </row>
    <row r="53" spans="1:8" s="12" customFormat="1">
      <c r="A53" s="26">
        <v>5</v>
      </c>
      <c r="B53" s="27">
        <v>4</v>
      </c>
      <c r="C53" s="12">
        <v>1</v>
      </c>
      <c r="D53" s="12" t="s">
        <v>173</v>
      </c>
      <c r="E53" s="34">
        <v>43099</v>
      </c>
      <c r="F53">
        <v>3</v>
      </c>
      <c r="G53">
        <v>0</v>
      </c>
      <c r="H53" s="13">
        <f>IF(Table4[[#This Row],[Complete]]&gt;0,Table4[[#This Row],[Weight]],0)</f>
        <v>0</v>
      </c>
    </row>
    <row r="54" spans="1:8" s="12" customFormat="1">
      <c r="A54" s="21">
        <v>5</v>
      </c>
      <c r="B54" s="22">
        <v>4</v>
      </c>
      <c r="C54" s="12">
        <v>2</v>
      </c>
      <c r="E54" s="34"/>
      <c r="F54" s="12">
        <v>3.5</v>
      </c>
      <c r="G54">
        <v>0</v>
      </c>
      <c r="H54" s="13">
        <f>IF(Table4[[#This Row],[Complete]]&gt;0,Table4[[#This Row],[Weight]],0)</f>
        <v>0</v>
      </c>
    </row>
    <row r="55" spans="1:8" s="12" customFormat="1">
      <c r="A55" s="8">
        <v>5</v>
      </c>
      <c r="B55" s="9">
        <v>4</v>
      </c>
      <c r="C55">
        <v>3</v>
      </c>
      <c r="E55" s="34"/>
      <c r="F55" s="12">
        <v>3.5</v>
      </c>
      <c r="G55">
        <v>0</v>
      </c>
      <c r="H55" s="13">
        <f>IF(Table4[[#This Row],[Complete]]&gt;0,Table4[[#This Row],[Weight]],0)</f>
        <v>0</v>
      </c>
    </row>
    <row r="56" spans="1:8" s="12" customFormat="1">
      <c r="A56" s="19">
        <v>6</v>
      </c>
      <c r="B56" s="20">
        <v>1</v>
      </c>
      <c r="C56">
        <v>1</v>
      </c>
      <c r="D56" s="12" t="s">
        <v>227</v>
      </c>
      <c r="E56" s="34">
        <v>43281</v>
      </c>
      <c r="F56">
        <v>3</v>
      </c>
      <c r="G56">
        <v>0</v>
      </c>
      <c r="H56" s="13">
        <f>IF(Table4[[#This Row],[Complete]]&gt;0,Table4[[#This Row],[Weight]],0)</f>
        <v>0</v>
      </c>
    </row>
    <row r="57" spans="1:8" s="12" customFormat="1">
      <c r="A57" s="10">
        <v>6</v>
      </c>
      <c r="B57" s="11">
        <v>1</v>
      </c>
      <c r="C57" s="12">
        <v>2</v>
      </c>
      <c r="D57" s="12" t="s">
        <v>229</v>
      </c>
      <c r="E57" s="34">
        <v>43373</v>
      </c>
      <c r="F57" s="12">
        <v>3.5</v>
      </c>
      <c r="G57">
        <v>0</v>
      </c>
      <c r="H57" s="13">
        <f>IF(Table4[[#This Row],[Complete]]&gt;0,Table4[[#This Row],[Weight]],0)</f>
        <v>0</v>
      </c>
    </row>
    <row r="58" spans="1:8" s="12" customFormat="1">
      <c r="A58" s="10">
        <v>6</v>
      </c>
      <c r="B58" s="11">
        <v>1</v>
      </c>
      <c r="C58">
        <v>3</v>
      </c>
      <c r="D58" s="12" t="s">
        <v>228</v>
      </c>
      <c r="E58" s="34">
        <v>43464</v>
      </c>
      <c r="F58" s="12">
        <v>3.5</v>
      </c>
      <c r="G58">
        <v>0</v>
      </c>
      <c r="H58" s="13">
        <f>IF(Table4[[#This Row],[Complete]]&gt;0,Table4[[#This Row],[Weight]],0)</f>
        <v>0</v>
      </c>
    </row>
    <row r="59" spans="1:8" s="12" customFormat="1">
      <c r="A59" s="10">
        <v>6</v>
      </c>
      <c r="B59" s="11">
        <v>2</v>
      </c>
      <c r="C59" s="12">
        <v>1</v>
      </c>
      <c r="E59" s="34"/>
      <c r="F59">
        <v>3</v>
      </c>
      <c r="G59">
        <v>0</v>
      </c>
      <c r="H59" s="13">
        <f>IF(Table4[[#This Row],[Complete]]&gt;0,Table4[[#This Row],[Weight]],0)</f>
        <v>0</v>
      </c>
    </row>
    <row r="60" spans="1:8" s="12" customFormat="1">
      <c r="A60" s="10">
        <v>6</v>
      </c>
      <c r="B60" s="9">
        <v>2</v>
      </c>
      <c r="C60">
        <v>2</v>
      </c>
      <c r="E60" s="34"/>
      <c r="F60" s="12">
        <v>3.5</v>
      </c>
      <c r="G60">
        <v>0</v>
      </c>
      <c r="H60" s="13">
        <f>IF(Table4[[#This Row],[Complete]]&gt;0,Table4[[#This Row],[Weight]],0)</f>
        <v>0</v>
      </c>
    </row>
    <row r="61" spans="1:8" s="12" customFormat="1">
      <c r="A61" s="10">
        <v>6</v>
      </c>
      <c r="B61" s="11">
        <v>2</v>
      </c>
      <c r="C61" s="12">
        <v>3</v>
      </c>
      <c r="E61" s="34"/>
      <c r="F61" s="12">
        <v>3.5</v>
      </c>
      <c r="G61">
        <v>0</v>
      </c>
      <c r="H61" s="13">
        <f>IF(Table4[[#This Row],[Complete]]&gt;0,Table4[[#This Row],[Weight]],0)</f>
        <v>0</v>
      </c>
    </row>
    <row r="62" spans="1:8" s="12" customFormat="1">
      <c r="A62" s="10">
        <v>6</v>
      </c>
      <c r="B62" s="11">
        <v>3</v>
      </c>
      <c r="C62" s="12">
        <v>1</v>
      </c>
      <c r="D62" s="12" t="s">
        <v>230</v>
      </c>
      <c r="E62" s="34">
        <v>43189</v>
      </c>
      <c r="F62">
        <v>3</v>
      </c>
      <c r="G62">
        <v>1</v>
      </c>
      <c r="H62" s="13">
        <f>IF(Table4[[#This Row],[Complete]]&gt;0,Table4[[#This Row],[Weight]],0)</f>
        <v>3</v>
      </c>
    </row>
    <row r="63" spans="1:8" s="12" customFormat="1">
      <c r="A63" s="10">
        <v>6</v>
      </c>
      <c r="B63" s="17">
        <v>3</v>
      </c>
      <c r="C63" s="12">
        <v>2</v>
      </c>
      <c r="D63" s="12" t="s">
        <v>232</v>
      </c>
      <c r="E63" s="34">
        <v>43189</v>
      </c>
      <c r="F63" s="12">
        <v>3.5</v>
      </c>
      <c r="G63">
        <v>1</v>
      </c>
      <c r="H63" s="13">
        <f>IF(Table4[[#This Row],[Complete]]&gt;0,Table4[[#This Row],[Weight]],0)</f>
        <v>3.5</v>
      </c>
    </row>
    <row r="64" spans="1:8" s="12" customFormat="1">
      <c r="A64" s="10">
        <v>6</v>
      </c>
      <c r="B64" s="17">
        <v>3</v>
      </c>
      <c r="C64" s="12">
        <v>3</v>
      </c>
      <c r="D64" s="12" t="s">
        <v>231</v>
      </c>
      <c r="E64" s="34">
        <v>43189</v>
      </c>
      <c r="F64" s="12">
        <v>3.5</v>
      </c>
      <c r="G64">
        <v>1</v>
      </c>
      <c r="H64" s="13">
        <f>IF(Table4[[#This Row],[Complete]]&gt;0,Table4[[#This Row],[Weight]],0)</f>
        <v>3.5</v>
      </c>
    </row>
    <row r="65" spans="1:8">
      <c r="A65" s="30">
        <v>6</v>
      </c>
      <c r="B65" s="27">
        <v>4</v>
      </c>
      <c r="C65" s="12">
        <v>1</v>
      </c>
      <c r="D65" t="s">
        <v>200</v>
      </c>
      <c r="E65" s="34">
        <v>43159</v>
      </c>
      <c r="F65">
        <v>3</v>
      </c>
      <c r="G65">
        <v>0</v>
      </c>
      <c r="H65">
        <f>IF(Table4[[#This Row],[Complete]]&gt;0,Table4[[#This Row],[Weight]],0)</f>
        <v>0</v>
      </c>
    </row>
    <row r="66" spans="1:8" s="12" customFormat="1">
      <c r="A66" s="10">
        <v>6</v>
      </c>
      <c r="B66" s="22">
        <v>4</v>
      </c>
      <c r="C66" s="12">
        <v>2</v>
      </c>
      <c r="D66" s="12" t="s">
        <v>201</v>
      </c>
      <c r="E66" s="34">
        <v>43189</v>
      </c>
      <c r="F66" s="12">
        <v>3.5</v>
      </c>
      <c r="G66">
        <v>0</v>
      </c>
      <c r="H66" s="12">
        <f>IF(Table4[[#This Row],[Complete]]&gt;0,Table4[[#This Row],[Weight]],0)</f>
        <v>0</v>
      </c>
    </row>
    <row r="67" spans="1:8" s="12" customFormat="1">
      <c r="A67" s="10">
        <v>6</v>
      </c>
      <c r="B67" s="9">
        <v>4</v>
      </c>
      <c r="C67">
        <v>3</v>
      </c>
      <c r="D67" s="12" t="s">
        <v>199</v>
      </c>
      <c r="E67" s="34">
        <v>43221</v>
      </c>
      <c r="F67" s="12">
        <v>3.5</v>
      </c>
      <c r="G67">
        <v>0</v>
      </c>
      <c r="H67" s="12">
        <f>IF(Table4[[#This Row],[Complete]]&gt;0,Table4[[#This Row],[Weight]],0)</f>
        <v>0</v>
      </c>
    </row>
    <row r="68" spans="1:8" s="12" customFormat="1">
      <c r="A68" s="16">
        <v>7</v>
      </c>
      <c r="B68" s="17">
        <v>1</v>
      </c>
      <c r="C68" s="12">
        <v>1</v>
      </c>
      <c r="D68" s="12" t="s">
        <v>203</v>
      </c>
      <c r="E68" s="34">
        <v>43069</v>
      </c>
      <c r="F68">
        <v>3</v>
      </c>
      <c r="G68">
        <v>1</v>
      </c>
      <c r="H68" s="12">
        <f>IF(Table4[[#This Row],[Complete]]&gt;0,Table4[[#This Row],[Weight]],0)</f>
        <v>3</v>
      </c>
    </row>
    <row r="69" spans="1:8" s="12" customFormat="1">
      <c r="A69" s="10">
        <v>7</v>
      </c>
      <c r="B69" s="11">
        <v>1</v>
      </c>
      <c r="C69" s="12">
        <v>2</v>
      </c>
      <c r="D69" s="12" t="s">
        <v>204</v>
      </c>
      <c r="E69" s="34">
        <v>43159</v>
      </c>
      <c r="F69" s="12">
        <v>3.5</v>
      </c>
      <c r="G69">
        <v>1</v>
      </c>
      <c r="H69" s="13">
        <f>IF(Table4[[#This Row],[Complete]]&gt;0,Table4[[#This Row],[Weight]],0)</f>
        <v>3.5</v>
      </c>
    </row>
    <row r="70" spans="1:8" s="12" customFormat="1">
      <c r="A70" s="10">
        <v>7</v>
      </c>
      <c r="B70" s="11">
        <v>1</v>
      </c>
      <c r="C70" s="12">
        <v>3</v>
      </c>
      <c r="D70" s="12" t="s">
        <v>208</v>
      </c>
      <c r="E70" s="34">
        <v>43342</v>
      </c>
      <c r="F70" s="12">
        <v>3.5</v>
      </c>
      <c r="G70">
        <v>0</v>
      </c>
      <c r="H70" s="13">
        <f>IF(Table4[[#This Row],[Complete]]&gt;0,Table4[[#This Row],[Weight]],0)</f>
        <v>0</v>
      </c>
    </row>
    <row r="71" spans="1:8" s="12" customFormat="1">
      <c r="A71" s="26">
        <v>8</v>
      </c>
      <c r="B71" s="27">
        <v>1</v>
      </c>
      <c r="C71">
        <v>1</v>
      </c>
      <c r="D71" s="12" t="s">
        <v>179</v>
      </c>
      <c r="E71" s="34">
        <v>43130</v>
      </c>
      <c r="F71">
        <v>3</v>
      </c>
      <c r="G71">
        <v>0</v>
      </c>
      <c r="H71" s="13">
        <f>IF(Table4[[#This Row],[Complete]]&gt;0,Table4[[#This Row],[Weight]],0)</f>
        <v>0</v>
      </c>
    </row>
    <row r="72" spans="1:8" s="12" customFormat="1">
      <c r="A72" s="19">
        <v>8</v>
      </c>
      <c r="B72" s="11">
        <v>1</v>
      </c>
      <c r="C72" s="12">
        <v>2</v>
      </c>
      <c r="D72" s="12" t="s">
        <v>181</v>
      </c>
      <c r="E72" s="34">
        <v>43159</v>
      </c>
      <c r="F72" s="12">
        <v>3.5</v>
      </c>
      <c r="G72">
        <v>0</v>
      </c>
      <c r="H72" s="13">
        <f>IF(Table4[[#This Row],[Complete]]&gt;0,Table4[[#This Row],[Weight]],0)</f>
        <v>0</v>
      </c>
    </row>
    <row r="73" spans="1:8" s="12" customFormat="1">
      <c r="A73" s="26">
        <v>8</v>
      </c>
      <c r="B73" s="11">
        <v>1</v>
      </c>
      <c r="C73">
        <v>3</v>
      </c>
      <c r="D73" s="12" t="s">
        <v>180</v>
      </c>
      <c r="E73" s="34">
        <v>43189</v>
      </c>
      <c r="F73" s="12">
        <v>3.5</v>
      </c>
      <c r="G73">
        <v>0</v>
      </c>
      <c r="H73" s="12">
        <f>IF(Table4[[#This Row],[Complete]]&gt;0,Table4[[#This Row],[Weight]],0)</f>
        <v>0</v>
      </c>
    </row>
    <row r="74" spans="1:8" s="12" customFormat="1">
      <c r="A74" s="19">
        <v>8</v>
      </c>
      <c r="B74" s="11">
        <v>2</v>
      </c>
      <c r="C74" s="12">
        <v>1</v>
      </c>
      <c r="D74" s="12" t="s">
        <v>183</v>
      </c>
      <c r="E74" s="36">
        <v>43130</v>
      </c>
      <c r="F74">
        <v>3</v>
      </c>
      <c r="G74">
        <v>0</v>
      </c>
      <c r="H74" s="13">
        <f>IF(Table4[[#This Row],[Complete]]&gt;0,Table4[[#This Row],[Weight]],0)</f>
        <v>0</v>
      </c>
    </row>
    <row r="75" spans="1:8" s="12" customFormat="1">
      <c r="A75" s="26">
        <v>8</v>
      </c>
      <c r="B75" s="9">
        <v>2</v>
      </c>
      <c r="C75">
        <v>2</v>
      </c>
      <c r="E75" s="36"/>
      <c r="F75" s="12">
        <v>3.5</v>
      </c>
      <c r="G75">
        <v>0</v>
      </c>
      <c r="H75" s="13">
        <f>IF(Table4[[#This Row],[Complete]]&gt;0,Table4[[#This Row],[Weight]],0)</f>
        <v>0</v>
      </c>
    </row>
    <row r="76" spans="1:8" s="12" customFormat="1">
      <c r="A76" s="19">
        <v>8</v>
      </c>
      <c r="B76" s="11">
        <v>2</v>
      </c>
      <c r="C76" s="12">
        <v>3</v>
      </c>
      <c r="E76" s="36"/>
      <c r="F76" s="12">
        <v>3.5</v>
      </c>
      <c r="G76">
        <v>0</v>
      </c>
      <c r="H76" s="12">
        <f>IF(Table4[[#This Row],[Complete]]&gt;0,Table4[[#This Row],[Weight]],0)</f>
        <v>0</v>
      </c>
    </row>
    <row r="77" spans="1:8" s="12" customFormat="1">
      <c r="A77" s="26">
        <v>8</v>
      </c>
      <c r="B77" s="11">
        <v>3</v>
      </c>
      <c r="C77" s="12">
        <v>1</v>
      </c>
      <c r="D77" s="12" t="s">
        <v>184</v>
      </c>
      <c r="E77" s="34">
        <v>43130</v>
      </c>
      <c r="F77">
        <v>3</v>
      </c>
      <c r="G77">
        <v>0</v>
      </c>
      <c r="H77" s="12">
        <f>IF(Table4[[#This Row],[Complete]]&gt;0,Table4[[#This Row],[Weight]],0)</f>
        <v>0</v>
      </c>
    </row>
    <row r="78" spans="1:8" s="12" customFormat="1">
      <c r="A78" s="19">
        <v>8</v>
      </c>
      <c r="B78" s="17">
        <v>3</v>
      </c>
      <c r="C78" s="12">
        <v>2</v>
      </c>
      <c r="D78" s="12" t="s">
        <v>185</v>
      </c>
      <c r="E78" s="34">
        <v>43189</v>
      </c>
      <c r="F78" s="12">
        <v>3.5</v>
      </c>
      <c r="G78">
        <v>0</v>
      </c>
      <c r="H78" s="13">
        <f>IF(Table4[[#This Row],[Complete]]&gt;0,Table4[[#This Row],[Weight]],0)</f>
        <v>0</v>
      </c>
    </row>
    <row r="79" spans="1:8" s="12" customFormat="1">
      <c r="A79" s="26">
        <v>8</v>
      </c>
      <c r="B79" s="17">
        <v>3</v>
      </c>
      <c r="C79" s="12">
        <v>3</v>
      </c>
      <c r="D79" s="12" t="s">
        <v>186</v>
      </c>
      <c r="E79" s="34">
        <v>43250</v>
      </c>
      <c r="F79" s="12">
        <v>3.5</v>
      </c>
      <c r="G79">
        <v>0</v>
      </c>
      <c r="H79" s="13">
        <f>IF(Table4[[#This Row],[Complete]]&gt;0,Table4[[#This Row],[Weight]],0)</f>
        <v>0</v>
      </c>
    </row>
    <row r="80" spans="1:8" s="12" customFormat="1">
      <c r="A80" s="19">
        <v>9</v>
      </c>
      <c r="B80" s="20">
        <v>1</v>
      </c>
      <c r="C80">
        <v>1</v>
      </c>
      <c r="D80" s="23" t="s">
        <v>233</v>
      </c>
      <c r="E80" s="34">
        <v>43189</v>
      </c>
      <c r="F80">
        <v>3</v>
      </c>
      <c r="G80">
        <v>1</v>
      </c>
      <c r="H80" s="13">
        <f>IF(Table4[[#This Row],[Complete]]&gt;0,Table4[[#This Row],[Weight]],0)</f>
        <v>3</v>
      </c>
    </row>
    <row r="81" spans="1:8" s="12" customFormat="1">
      <c r="A81" s="26">
        <v>9</v>
      </c>
      <c r="B81" s="11">
        <v>1</v>
      </c>
      <c r="C81" s="12">
        <v>2</v>
      </c>
      <c r="D81" s="12" t="s">
        <v>234</v>
      </c>
      <c r="E81" s="34">
        <v>43220</v>
      </c>
      <c r="F81" s="12">
        <v>3.5</v>
      </c>
      <c r="G81">
        <v>0</v>
      </c>
      <c r="H81" s="13">
        <f>IF(Table4[[#This Row],[Complete]]&gt;0,Table4[[#This Row],[Weight]],0)</f>
        <v>0</v>
      </c>
    </row>
    <row r="82" spans="1:8" s="12" customFormat="1">
      <c r="A82" s="19">
        <v>9</v>
      </c>
      <c r="B82" s="11">
        <v>1</v>
      </c>
      <c r="C82">
        <v>3</v>
      </c>
      <c r="D82" s="12" t="s">
        <v>235</v>
      </c>
      <c r="E82" s="34">
        <v>43342</v>
      </c>
      <c r="F82" s="12">
        <v>3.5</v>
      </c>
      <c r="G82">
        <v>0</v>
      </c>
      <c r="H82" s="13">
        <f>IF(Table4[[#This Row],[Complete]]&gt;0,Table4[[#This Row],[Weight]],0)</f>
        <v>0</v>
      </c>
    </row>
    <row r="83" spans="1:8" s="12" customFormat="1">
      <c r="A83" s="26">
        <v>9</v>
      </c>
      <c r="B83" s="11">
        <v>2</v>
      </c>
      <c r="C83" s="12">
        <v>1</v>
      </c>
      <c r="D83" s="12" t="s">
        <v>236</v>
      </c>
      <c r="E83" s="34">
        <v>43189</v>
      </c>
      <c r="F83">
        <v>3</v>
      </c>
      <c r="G83">
        <v>0</v>
      </c>
      <c r="H83" s="13">
        <f>IF(Table4[[#This Row],[Complete]]&gt;0,Table4[[#This Row],[Weight]],0)</f>
        <v>0</v>
      </c>
    </row>
    <row r="84" spans="1:8" s="12" customFormat="1">
      <c r="A84" s="19">
        <v>9</v>
      </c>
      <c r="B84" s="9">
        <v>2</v>
      </c>
      <c r="C84">
        <v>2</v>
      </c>
      <c r="D84" s="12" t="s">
        <v>237</v>
      </c>
      <c r="E84" s="34">
        <v>43220</v>
      </c>
      <c r="F84" s="12">
        <v>3.5</v>
      </c>
      <c r="G84">
        <v>0</v>
      </c>
      <c r="H84" s="13">
        <f>IF(Table4[[#This Row],[Complete]]&gt;0,Table4[[#This Row],[Weight]],0)</f>
        <v>0</v>
      </c>
    </row>
    <row r="85" spans="1:8" s="12" customFormat="1">
      <c r="A85" s="26">
        <v>9</v>
      </c>
      <c r="B85" s="11">
        <v>2</v>
      </c>
      <c r="C85" s="12">
        <v>3</v>
      </c>
      <c r="D85" s="12" t="s">
        <v>238</v>
      </c>
      <c r="E85" s="34">
        <v>43281</v>
      </c>
      <c r="F85" s="12">
        <v>3.5</v>
      </c>
      <c r="G85">
        <v>0</v>
      </c>
      <c r="H85" s="13">
        <f>IF(Table4[[#This Row],[Complete]]&gt;0,Table4[[#This Row],[Weight]],0)</f>
        <v>0</v>
      </c>
    </row>
    <row r="86" spans="1:8" s="12" customFormat="1">
      <c r="A86" s="19">
        <v>9</v>
      </c>
      <c r="B86" s="11">
        <v>3</v>
      </c>
      <c r="C86" s="12">
        <v>1</v>
      </c>
      <c r="D86" s="12" t="s">
        <v>239</v>
      </c>
      <c r="E86" s="34">
        <v>43160</v>
      </c>
      <c r="F86">
        <v>3</v>
      </c>
      <c r="G86">
        <v>1</v>
      </c>
      <c r="H86" s="12">
        <f>IF(Table4[[#This Row],[Complete]]&gt;0,Table4[[#This Row],[Weight]],0)</f>
        <v>3</v>
      </c>
    </row>
    <row r="87" spans="1:8" s="12" customFormat="1">
      <c r="A87" s="26">
        <v>9</v>
      </c>
      <c r="B87" s="17">
        <v>3</v>
      </c>
      <c r="C87" s="12">
        <v>2</v>
      </c>
      <c r="D87" s="12" t="s">
        <v>240</v>
      </c>
      <c r="E87" s="34">
        <v>43189</v>
      </c>
      <c r="F87" s="12">
        <v>3.5</v>
      </c>
      <c r="G87">
        <v>1</v>
      </c>
      <c r="H87" s="13">
        <f>IF(Table4[[#This Row],[Complete]]&gt;0,Table4[[#This Row],[Weight]],0)</f>
        <v>3.5</v>
      </c>
    </row>
    <row r="88" spans="1:8" s="12" customFormat="1">
      <c r="A88" s="19">
        <v>9</v>
      </c>
      <c r="B88" s="17">
        <v>3</v>
      </c>
      <c r="C88" s="12">
        <v>3</v>
      </c>
      <c r="D88" s="12" t="s">
        <v>241</v>
      </c>
      <c r="E88" s="36">
        <v>43281</v>
      </c>
      <c r="F88" s="12">
        <v>3.5</v>
      </c>
      <c r="G88">
        <v>0</v>
      </c>
      <c r="H88" s="13">
        <f>IF(Table4[[#This Row],[Complete]]&gt;0,Table4[[#This Row],[Weight]],0)</f>
        <v>0</v>
      </c>
    </row>
    <row r="89" spans="1:8" s="12" customFormat="1">
      <c r="A89" s="26">
        <v>10</v>
      </c>
      <c r="B89" s="27">
        <v>1</v>
      </c>
      <c r="C89">
        <v>1</v>
      </c>
      <c r="D89" s="23" t="s">
        <v>242</v>
      </c>
      <c r="E89" s="36">
        <v>43252</v>
      </c>
      <c r="F89">
        <v>3</v>
      </c>
      <c r="G89">
        <v>0</v>
      </c>
      <c r="H89" s="12">
        <f>IF(Table4[[#This Row],[Complete]]&gt;0,Table4[[#This Row],[Weight]],0)</f>
        <v>0</v>
      </c>
    </row>
    <row r="90" spans="1:8" s="12" customFormat="1">
      <c r="A90" s="19">
        <v>10</v>
      </c>
      <c r="B90" s="11">
        <v>1</v>
      </c>
      <c r="C90" s="12">
        <v>2</v>
      </c>
      <c r="D90" s="23" t="s">
        <v>243</v>
      </c>
      <c r="E90" s="36">
        <v>43313</v>
      </c>
      <c r="F90" s="12">
        <v>3.5</v>
      </c>
      <c r="G90">
        <v>0</v>
      </c>
      <c r="H90" s="13">
        <f>IF(Table4[[#This Row],[Complete]]&gt;0,Table4[[#This Row],[Weight]],0)</f>
        <v>0</v>
      </c>
    </row>
    <row r="91" spans="1:8" s="12" customFormat="1">
      <c r="A91" s="26">
        <v>10</v>
      </c>
      <c r="B91" s="11">
        <v>1</v>
      </c>
      <c r="C91">
        <v>3</v>
      </c>
      <c r="D91" s="23" t="s">
        <v>244</v>
      </c>
      <c r="E91" s="36">
        <v>43464</v>
      </c>
      <c r="F91" s="12">
        <v>3.5</v>
      </c>
      <c r="G91">
        <v>0</v>
      </c>
      <c r="H91" s="13">
        <f>IF(Table4[[#This Row],[Complete]]&gt;0,Table4[[#This Row],[Weight]],0)</f>
        <v>0</v>
      </c>
    </row>
    <row r="92" spans="1:8" s="12" customFormat="1">
      <c r="A92" s="19">
        <v>10</v>
      </c>
      <c r="B92" s="11">
        <v>2</v>
      </c>
      <c r="C92" s="12">
        <v>1</v>
      </c>
      <c r="D92" s="23" t="s">
        <v>205</v>
      </c>
      <c r="E92" s="36">
        <v>43099</v>
      </c>
      <c r="F92">
        <v>3</v>
      </c>
      <c r="G92">
        <v>1</v>
      </c>
      <c r="H92" s="12">
        <f>IF(Table4[[#This Row],[Complete]]&gt;0,Table4[[#This Row],[Weight]],0)</f>
        <v>3</v>
      </c>
    </row>
    <row r="93" spans="1:8" s="12" customFormat="1">
      <c r="A93" s="26">
        <v>10</v>
      </c>
      <c r="B93" s="9">
        <v>2</v>
      </c>
      <c r="C93">
        <v>2</v>
      </c>
      <c r="D93" s="23" t="s">
        <v>245</v>
      </c>
      <c r="E93" s="36">
        <v>43313</v>
      </c>
      <c r="F93" s="12">
        <v>3.5</v>
      </c>
      <c r="G93">
        <v>0</v>
      </c>
      <c r="H93" s="13">
        <f>IF(Table4[[#This Row],[Complete]]&gt;0,Table4[[#This Row],[Weight]],0)</f>
        <v>0</v>
      </c>
    </row>
    <row r="94" spans="1:8" s="12" customFormat="1">
      <c r="A94" s="19">
        <v>10</v>
      </c>
      <c r="B94" s="11">
        <v>2</v>
      </c>
      <c r="C94" s="12">
        <v>3</v>
      </c>
      <c r="D94" s="12" t="s">
        <v>246</v>
      </c>
      <c r="E94" s="34">
        <v>43464</v>
      </c>
      <c r="F94" s="12">
        <v>3.5</v>
      </c>
      <c r="G94">
        <v>0</v>
      </c>
      <c r="H94" s="13">
        <f>IF(Table4[[#This Row],[Complete]]&gt;0,Table4[[#This Row],[Weight]],0)</f>
        <v>0</v>
      </c>
    </row>
    <row r="95" spans="1:8" s="12" customFormat="1">
      <c r="A95" s="26">
        <v>11</v>
      </c>
      <c r="B95" s="27">
        <v>1</v>
      </c>
      <c r="C95">
        <v>1</v>
      </c>
      <c r="D95" t="s">
        <v>248</v>
      </c>
      <c r="E95" s="35">
        <v>43189</v>
      </c>
      <c r="F95">
        <v>3</v>
      </c>
      <c r="G95">
        <v>0</v>
      </c>
      <c r="H95" s="12">
        <f>IF(Table4[[#This Row],[Complete]]&gt;0,Table4[[#This Row],[Weight]],0)</f>
        <v>0</v>
      </c>
    </row>
    <row r="96" spans="1:8" s="12" customFormat="1">
      <c r="A96" s="19">
        <v>11</v>
      </c>
      <c r="B96" s="11">
        <v>1</v>
      </c>
      <c r="C96" s="12">
        <v>2</v>
      </c>
      <c r="D96" s="12" t="s">
        <v>249</v>
      </c>
      <c r="E96" s="34">
        <v>43221</v>
      </c>
      <c r="F96" s="12">
        <v>3.5</v>
      </c>
      <c r="G96">
        <v>0</v>
      </c>
      <c r="H96" s="13">
        <f>IF(Table4[[#This Row],[Complete]]&gt;0,Table4[[#This Row],[Weight]],0)</f>
        <v>0</v>
      </c>
    </row>
    <row r="97" spans="1:8" s="12" customFormat="1">
      <c r="A97" s="26">
        <v>11</v>
      </c>
      <c r="B97" s="11">
        <v>1</v>
      </c>
      <c r="C97">
        <v>3</v>
      </c>
      <c r="D97" s="12" t="s">
        <v>250</v>
      </c>
      <c r="E97" s="36">
        <v>43342</v>
      </c>
      <c r="F97" s="12">
        <v>3.5</v>
      </c>
      <c r="G97">
        <v>0</v>
      </c>
      <c r="H97" s="12">
        <f>IF(Table4[[#This Row],[Complete]]&gt;0,Table4[[#This Row],[Weight]],0)</f>
        <v>0</v>
      </c>
    </row>
    <row r="98" spans="1:8" s="12" customFormat="1">
      <c r="A98" s="19">
        <v>11</v>
      </c>
      <c r="B98" s="11">
        <v>2</v>
      </c>
      <c r="C98" s="12">
        <v>1</v>
      </c>
      <c r="D98" s="12" t="s">
        <v>188</v>
      </c>
      <c r="E98" s="36">
        <v>43069</v>
      </c>
      <c r="F98">
        <v>3</v>
      </c>
      <c r="G98">
        <v>1</v>
      </c>
      <c r="H98" s="13">
        <f>IF(Table4[[#This Row],[Complete]]&gt;0,Table4[[#This Row],[Weight]],0)</f>
        <v>3</v>
      </c>
    </row>
    <row r="99" spans="1:8" s="12" customFormat="1">
      <c r="A99" s="26">
        <v>11</v>
      </c>
      <c r="B99" s="9">
        <v>2</v>
      </c>
      <c r="C99">
        <v>2</v>
      </c>
      <c r="D99" s="12" t="s">
        <v>189</v>
      </c>
      <c r="E99" s="34">
        <v>43099</v>
      </c>
      <c r="F99" s="12">
        <v>3.5</v>
      </c>
      <c r="G99">
        <v>1</v>
      </c>
      <c r="H99" s="13">
        <f>IF(Table4[[#This Row],[Complete]]&gt;0,Table4[[#This Row],[Weight]],0)</f>
        <v>3.5</v>
      </c>
    </row>
    <row r="100" spans="1:8" s="12" customFormat="1">
      <c r="A100" s="19">
        <v>11</v>
      </c>
      <c r="B100" s="11">
        <v>2</v>
      </c>
      <c r="C100" s="12">
        <v>3</v>
      </c>
      <c r="D100" s="12" t="s">
        <v>190</v>
      </c>
      <c r="E100" s="34">
        <v>43130</v>
      </c>
      <c r="F100" s="12">
        <v>3.5</v>
      </c>
      <c r="G100">
        <v>0</v>
      </c>
      <c r="H100" s="13">
        <f>IF(Table4[[#This Row],[Complete]]&gt;0,Table4[[#This Row],[Weight]],0)</f>
        <v>0</v>
      </c>
    </row>
    <row r="101" spans="1:8" s="12" customFormat="1">
      <c r="A101" s="26">
        <v>11</v>
      </c>
      <c r="B101" s="11">
        <v>3</v>
      </c>
      <c r="C101" s="12">
        <v>1</v>
      </c>
      <c r="D101" s="12" t="s">
        <v>251</v>
      </c>
      <c r="E101" s="34">
        <v>43189</v>
      </c>
      <c r="F101">
        <v>3</v>
      </c>
      <c r="G101">
        <v>0</v>
      </c>
      <c r="H101" s="13">
        <f>IF(Table4[[#This Row],[Complete]]&gt;0,Table4[[#This Row],[Weight]],0)</f>
        <v>0</v>
      </c>
    </row>
    <row r="102" spans="1:8" s="12" customFormat="1">
      <c r="A102" s="19">
        <v>11</v>
      </c>
      <c r="B102" s="17">
        <v>3</v>
      </c>
      <c r="C102" s="12">
        <v>2</v>
      </c>
      <c r="D102" s="12" t="s">
        <v>252</v>
      </c>
      <c r="E102" s="36">
        <v>43220</v>
      </c>
      <c r="F102" s="12">
        <v>3.5</v>
      </c>
      <c r="G102">
        <v>0</v>
      </c>
      <c r="H102" s="12">
        <f>IF(Table4[[#This Row],[Complete]]&gt;0,Table4[[#This Row],[Weight]],0)</f>
        <v>0</v>
      </c>
    </row>
    <row r="103" spans="1:8" s="12" customFormat="1">
      <c r="A103" s="26">
        <v>11</v>
      </c>
      <c r="B103" s="17">
        <v>3</v>
      </c>
      <c r="C103" s="12">
        <v>3</v>
      </c>
      <c r="D103" s="12" t="s">
        <v>253</v>
      </c>
      <c r="E103" s="36">
        <v>43342</v>
      </c>
      <c r="F103" s="12">
        <v>3.5</v>
      </c>
      <c r="G103">
        <v>0</v>
      </c>
      <c r="H103" s="13">
        <f>IF(Table4[[#This Row],[Complete]]&gt;0,Table4[[#This Row],[Weight]],0)</f>
        <v>0</v>
      </c>
    </row>
    <row r="104" spans="1:8" s="12" customFormat="1">
      <c r="A104" s="19">
        <v>11</v>
      </c>
      <c r="B104" s="20">
        <v>4</v>
      </c>
      <c r="C104" s="12">
        <v>1</v>
      </c>
      <c r="D104" s="12" t="s">
        <v>209</v>
      </c>
      <c r="E104" s="34">
        <v>43100</v>
      </c>
      <c r="F104">
        <v>3.5</v>
      </c>
      <c r="G104">
        <v>1</v>
      </c>
      <c r="H104" s="13">
        <f>IF(Table4[[#This Row],[Complete]]&gt;0,Table4[[#This Row],[Weight]],0)</f>
        <v>3.5</v>
      </c>
    </row>
    <row r="105" spans="1:8" s="12" customFormat="1">
      <c r="A105" s="26">
        <v>11</v>
      </c>
      <c r="B105" s="22">
        <v>4</v>
      </c>
      <c r="C105" s="12">
        <v>2</v>
      </c>
      <c r="D105" s="12" t="s">
        <v>210</v>
      </c>
      <c r="E105" s="34">
        <v>43130</v>
      </c>
      <c r="F105" s="12">
        <v>3.5</v>
      </c>
      <c r="G105">
        <v>1</v>
      </c>
      <c r="H105" s="13">
        <f>IF(Table4[[#This Row],[Complete]]&gt;0,Table4[[#This Row],[Weight]],0)</f>
        <v>3.5</v>
      </c>
    </row>
    <row r="106" spans="1:8" s="12" customFormat="1">
      <c r="A106" s="19">
        <v>11</v>
      </c>
      <c r="B106" s="9">
        <v>4</v>
      </c>
      <c r="C106">
        <v>3</v>
      </c>
      <c r="D106" s="12" t="s">
        <v>211</v>
      </c>
      <c r="E106" s="34">
        <v>43159</v>
      </c>
      <c r="F106" s="12">
        <v>3</v>
      </c>
      <c r="G106">
        <v>0</v>
      </c>
      <c r="H106" s="13">
        <f>IF(Table4[[#This Row],[Complete]]&gt;0,Table4[[#This Row],[Weight]],0)</f>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C17" sqref="C17"/>
    </sheetView>
  </sheetViews>
  <sheetFormatPr defaultRowHeight="14.4"/>
  <cols>
    <col min="3" max="3" width="39.21875" bestFit="1" customWidth="1"/>
    <col min="4" max="5" width="10.5546875" bestFit="1" customWidth="1"/>
  </cols>
  <sheetData>
    <row r="1" spans="1:6">
      <c r="A1" t="s">
        <v>12</v>
      </c>
      <c r="B1" t="s">
        <v>34</v>
      </c>
      <c r="C1" t="s">
        <v>6</v>
      </c>
      <c r="D1" t="s">
        <v>36</v>
      </c>
      <c r="E1" t="s">
        <v>38</v>
      </c>
    </row>
    <row r="2" spans="1:6">
      <c r="A2" s="2">
        <v>1</v>
      </c>
      <c r="B2" s="2">
        <v>1</v>
      </c>
      <c r="C2" s="4" t="s">
        <v>35</v>
      </c>
      <c r="D2" s="5">
        <v>0.95</v>
      </c>
      <c r="E2" s="3"/>
      <c r="F2" s="1"/>
    </row>
    <row r="3" spans="1:6">
      <c r="A3" s="2">
        <v>1</v>
      </c>
      <c r="B3" s="2">
        <v>2</v>
      </c>
      <c r="C3" s="4" t="s">
        <v>223</v>
      </c>
      <c r="D3" s="5">
        <v>0.85</v>
      </c>
      <c r="E3" s="33">
        <v>0.83</v>
      </c>
      <c r="F3" s="1"/>
    </row>
    <row r="4" spans="1:6">
      <c r="A4" s="2">
        <v>1</v>
      </c>
      <c r="B4" s="2">
        <v>3</v>
      </c>
      <c r="C4" s="4" t="s">
        <v>117</v>
      </c>
      <c r="D4" s="5">
        <v>0.6</v>
      </c>
      <c r="E4" s="33">
        <v>0.51</v>
      </c>
      <c r="F4" s="1"/>
    </row>
    <row r="5" spans="1:6">
      <c r="A5" s="2">
        <v>2</v>
      </c>
      <c r="B5" s="2">
        <v>1</v>
      </c>
      <c r="C5" s="4" t="s">
        <v>121</v>
      </c>
      <c r="D5" s="4">
        <v>0</v>
      </c>
      <c r="E5" s="40">
        <v>1.7500000000000002E-2</v>
      </c>
      <c r="F5" s="1"/>
    </row>
    <row r="6" spans="1:6">
      <c r="A6" s="2">
        <v>2</v>
      </c>
      <c r="B6" s="2">
        <v>2</v>
      </c>
      <c r="C6" s="4" t="s">
        <v>122</v>
      </c>
      <c r="D6" s="38">
        <v>125000</v>
      </c>
      <c r="E6" s="38">
        <v>104533</v>
      </c>
      <c r="F6" s="1"/>
    </row>
    <row r="7" spans="1:6">
      <c r="A7" s="2">
        <v>3</v>
      </c>
      <c r="B7" s="2">
        <v>1</v>
      </c>
      <c r="C7" s="4" t="s">
        <v>118</v>
      </c>
      <c r="D7" s="5">
        <v>0.08</v>
      </c>
      <c r="E7" s="3"/>
      <c r="F7" s="1"/>
    </row>
    <row r="8" spans="1:6">
      <c r="A8" s="2">
        <v>3</v>
      </c>
      <c r="B8" s="2">
        <v>2</v>
      </c>
      <c r="C8" s="4" t="s">
        <v>119</v>
      </c>
      <c r="D8" s="4">
        <v>225</v>
      </c>
      <c r="E8" s="3">
        <v>186</v>
      </c>
      <c r="F8" s="1"/>
    </row>
    <row r="9" spans="1:6">
      <c r="A9" s="2">
        <v>3</v>
      </c>
      <c r="B9" s="2">
        <v>3</v>
      </c>
      <c r="C9" s="4" t="s">
        <v>224</v>
      </c>
      <c r="D9" s="4" t="s">
        <v>225</v>
      </c>
      <c r="E9" s="3"/>
      <c r="F9" s="1"/>
    </row>
    <row r="10" spans="1:6">
      <c r="A10" s="2">
        <v>3</v>
      </c>
      <c r="B10" s="2">
        <v>3</v>
      </c>
      <c r="C10" s="4" t="s">
        <v>120</v>
      </c>
      <c r="D10" s="5">
        <v>0.15</v>
      </c>
      <c r="E10" s="39">
        <v>0.15</v>
      </c>
      <c r="F10" s="1"/>
    </row>
    <row r="11" spans="1:6">
      <c r="A11" s="2">
        <v>4</v>
      </c>
      <c r="B11" s="2">
        <v>1</v>
      </c>
      <c r="C11" s="4" t="s">
        <v>123</v>
      </c>
      <c r="D11" s="5">
        <v>0.08</v>
      </c>
      <c r="E11" s="33">
        <v>0.12180000000000001</v>
      </c>
      <c r="F11" s="1"/>
    </row>
    <row r="12" spans="1:6">
      <c r="A12" s="2">
        <v>4</v>
      </c>
      <c r="B12" s="2">
        <v>2</v>
      </c>
      <c r="C12" s="4" t="s">
        <v>37</v>
      </c>
      <c r="D12" s="5">
        <v>0.02</v>
      </c>
      <c r="E12" s="33">
        <v>4.3900000000000002E-2</v>
      </c>
      <c r="F12" s="1"/>
    </row>
  </sheetData>
  <conditionalFormatting sqref="D6">
    <cfRule type="iconSet" priority="2">
      <iconSet iconSet="3Arrows">
        <cfvo type="percent" val="0"/>
        <cfvo type="percent" val="33"/>
        <cfvo type="percent" val="67"/>
      </iconSet>
    </cfRule>
  </conditionalFormatting>
  <conditionalFormatting sqref="E12">
    <cfRule type="iconSet" priority="1">
      <iconSet iconSet="3Arrows">
        <cfvo type="percent" val="0"/>
        <cfvo type="percent" val="33"/>
        <cfvo type="percent" val="67"/>
      </iconSet>
    </cfRule>
  </conditionalFormatting>
  <conditionalFormatting sqref="E2:F11 F12">
    <cfRule type="iconSet" priority="12">
      <iconSet iconSet="3Arrows">
        <cfvo type="percent" val="0"/>
        <cfvo type="percent" val="33"/>
        <cfvo type="percent" val="67"/>
      </iconSet>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Perspectives</vt:lpstr>
      <vt:lpstr>Objectives</vt:lpstr>
      <vt:lpstr>Initiatives</vt:lpstr>
      <vt:lpstr>Tasks</vt:lpstr>
      <vt:lpstr>Measures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Mandie Lyons</dc:creator>
  <cp:lastModifiedBy>Amy Meyers</cp:lastModifiedBy>
  <cp:lastPrinted>2017-10-16T14:44:52Z</cp:lastPrinted>
  <dcterms:created xsi:type="dcterms:W3CDTF">2015-11-05T14:10:57Z</dcterms:created>
  <dcterms:modified xsi:type="dcterms:W3CDTF">2018-03-12T16:23:20Z</dcterms:modified>
</cp:coreProperties>
</file>