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14208" windowHeight="5688" activeTab="5"/>
  </bookViews>
  <sheets>
    <sheet name="Crop Forecast Acres" sheetId="1" r:id="rId1"/>
    <sheet name="Chart1" sheetId="5" r:id="rId2"/>
    <sheet name="Sheet1" sheetId="4" r:id="rId3"/>
    <sheet name="Crop Budget" sheetId="2" r:id="rId4"/>
    <sheet name="Lookups" sheetId="3" r:id="rId5"/>
    <sheet name="Test" sheetId="6" r:id="rId6"/>
  </sheet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6" l="1"/>
  <c r="G29" i="6"/>
  <c r="I29" i="6" s="1"/>
  <c r="G28" i="6"/>
  <c r="I28" i="6" s="1"/>
  <c r="G27" i="6"/>
  <c r="I27" i="6" s="1"/>
  <c r="G26" i="6"/>
  <c r="I26" i="6" s="1"/>
  <c r="G25" i="6"/>
  <c r="I25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8" i="6"/>
  <c r="I18" i="6" s="1"/>
  <c r="I30" i="6" s="1"/>
  <c r="G3" i="6"/>
  <c r="I3" i="6" s="1"/>
  <c r="G4" i="6"/>
  <c r="I4" i="6" s="1"/>
  <c r="G5" i="6"/>
  <c r="I5" i="6" s="1"/>
  <c r="G12" i="6"/>
  <c r="I12" i="6" s="1"/>
  <c r="G2" i="6"/>
  <c r="I2" i="6" s="1"/>
  <c r="G6" i="6"/>
  <c r="I6" i="6" s="1"/>
  <c r="G7" i="6"/>
  <c r="I7" i="6" s="1"/>
  <c r="G13" i="6"/>
  <c r="I13" i="6" s="1"/>
  <c r="G8" i="6"/>
  <c r="I8" i="6" s="1"/>
  <c r="G9" i="6"/>
  <c r="I9" i="6" s="1"/>
  <c r="G10" i="6"/>
  <c r="I10" i="6" s="1"/>
  <c r="G11" i="6"/>
  <c r="I11" i="6" s="1"/>
  <c r="I14" i="6" l="1"/>
  <c r="E78" i="2"/>
  <c r="E74" i="2"/>
  <c r="E70" i="2"/>
  <c r="E66" i="2"/>
  <c r="E62" i="2"/>
</calcChain>
</file>

<file path=xl/sharedStrings.xml><?xml version="1.0" encoding="utf-8"?>
<sst xmlns="http://schemas.openxmlformats.org/spreadsheetml/2006/main" count="688" uniqueCount="41">
  <si>
    <t>AccountId</t>
  </si>
  <si>
    <t>Acres</t>
  </si>
  <si>
    <t>Crop Name</t>
  </si>
  <si>
    <t>Alfalfa</t>
  </si>
  <si>
    <t>Barley</t>
  </si>
  <si>
    <t>Beans</t>
  </si>
  <si>
    <t>Canola</t>
  </si>
  <si>
    <t>Corn</t>
  </si>
  <si>
    <t>Milo</t>
  </si>
  <si>
    <t>Oats</t>
  </si>
  <si>
    <t>Sunflowers</t>
  </si>
  <si>
    <t>Wheat</t>
  </si>
  <si>
    <t>Crop Type</t>
  </si>
  <si>
    <t>Double Crop</t>
  </si>
  <si>
    <t>Dry Land</t>
  </si>
  <si>
    <t>Irrigated</t>
  </si>
  <si>
    <t>Product Category</t>
  </si>
  <si>
    <t>Application</t>
  </si>
  <si>
    <t>Chemical</t>
  </si>
  <si>
    <t>Fertilizer</t>
  </si>
  <si>
    <t>Seed</t>
  </si>
  <si>
    <t>Fiscal Year</t>
  </si>
  <si>
    <t>Category</t>
  </si>
  <si>
    <t>Crop Year</t>
  </si>
  <si>
    <t>Dollars Per Acre</t>
  </si>
  <si>
    <t>Sum of Dollars Per Acre</t>
  </si>
  <si>
    <t>Row Labels</t>
  </si>
  <si>
    <t>Grand Total</t>
  </si>
  <si>
    <t>Column Labels</t>
  </si>
  <si>
    <t>2017-DW</t>
  </si>
  <si>
    <t>2017- KSU</t>
  </si>
  <si>
    <t>2016-DW</t>
  </si>
  <si>
    <t>2017-TMA</t>
  </si>
  <si>
    <t>Crop</t>
  </si>
  <si>
    <t>Prod Cost</t>
  </si>
  <si>
    <t>Total</t>
  </si>
  <si>
    <t>ASVC</t>
  </si>
  <si>
    <t>CHEM</t>
  </si>
  <si>
    <t>FERT</t>
  </si>
  <si>
    <t>SEED</t>
  </si>
  <si>
    <t>17 Cost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</si>
</sst>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1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44" fontId="0" fillId="0" borderId="0" xfId="0" applyNumberFormat="1" applyFont="1"/>
    <xf numFmtId="165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28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[SoW-DataEntry.xlsx]Sheet1!PivotTable18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1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1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1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Application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Sheet1!$A$6:$A$20</c:f>
              <c:multiLvlStrCache>
                <c:ptCount val="8"/>
                <c:lvl>
                  <c:pt idx="0">
                    <c:v>Dry Land</c:v>
                  </c:pt>
                  <c:pt idx="1">
                    <c:v>Irrigated</c:v>
                  </c:pt>
                  <c:pt idx="2">
                    <c:v>Dry Land</c:v>
                  </c:pt>
                  <c:pt idx="3">
                    <c:v>Irrigated</c:v>
                  </c:pt>
                  <c:pt idx="4">
                    <c:v>Dry Land</c:v>
                  </c:pt>
                  <c:pt idx="5">
                    <c:v>Dry Land</c:v>
                  </c:pt>
                  <c:pt idx="6">
                    <c:v>Dry Land</c:v>
                  </c:pt>
                  <c:pt idx="7">
                    <c:v>Dry Land</c:v>
                  </c:pt>
                </c:lvl>
                <c:lvl>
                  <c:pt idx="0">
                    <c:v>Beans</c:v>
                  </c:pt>
                  <c:pt idx="2">
                    <c:v>Corn</c:v>
                  </c:pt>
                  <c:pt idx="4">
                    <c:v>Wheat</c:v>
                  </c:pt>
                  <c:pt idx="5">
                    <c:v>Canola</c:v>
                  </c:pt>
                  <c:pt idx="6">
                    <c:v>Sunflowers</c:v>
                  </c:pt>
                  <c:pt idx="7">
                    <c:v>Milo</c:v>
                  </c:pt>
                </c:lvl>
              </c:multiLvlStrCache>
            </c:multiLvlStrRef>
          </c:cat>
          <c:val>
            <c:numRef>
              <c:f>Sheet1!$B$6:$B$20</c:f>
              <c:numCache>
                <c:formatCode>General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3-41DA-892E-AAF9F656E6B7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Chemical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Sheet1!$A$6:$A$20</c:f>
              <c:multiLvlStrCache>
                <c:ptCount val="8"/>
                <c:lvl>
                  <c:pt idx="0">
                    <c:v>Dry Land</c:v>
                  </c:pt>
                  <c:pt idx="1">
                    <c:v>Irrigated</c:v>
                  </c:pt>
                  <c:pt idx="2">
                    <c:v>Dry Land</c:v>
                  </c:pt>
                  <c:pt idx="3">
                    <c:v>Irrigated</c:v>
                  </c:pt>
                  <c:pt idx="4">
                    <c:v>Dry Land</c:v>
                  </c:pt>
                  <c:pt idx="5">
                    <c:v>Dry Land</c:v>
                  </c:pt>
                  <c:pt idx="6">
                    <c:v>Dry Land</c:v>
                  </c:pt>
                  <c:pt idx="7">
                    <c:v>Dry Land</c:v>
                  </c:pt>
                </c:lvl>
                <c:lvl>
                  <c:pt idx="0">
                    <c:v>Beans</c:v>
                  </c:pt>
                  <c:pt idx="2">
                    <c:v>Corn</c:v>
                  </c:pt>
                  <c:pt idx="4">
                    <c:v>Wheat</c:v>
                  </c:pt>
                  <c:pt idx="5">
                    <c:v>Canola</c:v>
                  </c:pt>
                  <c:pt idx="6">
                    <c:v>Sunflowers</c:v>
                  </c:pt>
                  <c:pt idx="7">
                    <c:v>Milo</c:v>
                  </c:pt>
                </c:lvl>
              </c:multiLvlStrCache>
            </c:multiLvlStrRef>
          </c:cat>
          <c:val>
            <c:numRef>
              <c:f>Sheet1!$C$6:$C$20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61</c:v>
                </c:pt>
                <c:pt idx="3">
                  <c:v>82</c:v>
                </c:pt>
                <c:pt idx="4">
                  <c:v>15</c:v>
                </c:pt>
                <c:pt idx="5">
                  <c:v>20</c:v>
                </c:pt>
                <c:pt idx="6">
                  <c:v>22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4-4ADD-AF9F-AA70D1B08794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Fertilizer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Sheet1!$A$6:$A$20</c:f>
              <c:multiLvlStrCache>
                <c:ptCount val="8"/>
                <c:lvl>
                  <c:pt idx="0">
                    <c:v>Dry Land</c:v>
                  </c:pt>
                  <c:pt idx="1">
                    <c:v>Irrigated</c:v>
                  </c:pt>
                  <c:pt idx="2">
                    <c:v>Dry Land</c:v>
                  </c:pt>
                  <c:pt idx="3">
                    <c:v>Irrigated</c:v>
                  </c:pt>
                  <c:pt idx="4">
                    <c:v>Dry Land</c:v>
                  </c:pt>
                  <c:pt idx="5">
                    <c:v>Dry Land</c:v>
                  </c:pt>
                  <c:pt idx="6">
                    <c:v>Dry Land</c:v>
                  </c:pt>
                  <c:pt idx="7">
                    <c:v>Dry Land</c:v>
                  </c:pt>
                </c:lvl>
                <c:lvl>
                  <c:pt idx="0">
                    <c:v>Beans</c:v>
                  </c:pt>
                  <c:pt idx="2">
                    <c:v>Corn</c:v>
                  </c:pt>
                  <c:pt idx="4">
                    <c:v>Wheat</c:v>
                  </c:pt>
                  <c:pt idx="5">
                    <c:v>Canola</c:v>
                  </c:pt>
                  <c:pt idx="6">
                    <c:v>Sunflowers</c:v>
                  </c:pt>
                  <c:pt idx="7">
                    <c:v>Milo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68</c:v>
                </c:pt>
                <c:pt idx="3">
                  <c:v>140</c:v>
                </c:pt>
                <c:pt idx="4">
                  <c:v>50</c:v>
                </c:pt>
                <c:pt idx="5">
                  <c:v>31</c:v>
                </c:pt>
                <c:pt idx="6">
                  <c:v>16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4-4ADD-AF9F-AA70D1B08794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Seed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Sheet1!$A$6:$A$20</c:f>
              <c:multiLvlStrCache>
                <c:ptCount val="8"/>
                <c:lvl>
                  <c:pt idx="0">
                    <c:v>Dry Land</c:v>
                  </c:pt>
                  <c:pt idx="1">
                    <c:v>Irrigated</c:v>
                  </c:pt>
                  <c:pt idx="2">
                    <c:v>Dry Land</c:v>
                  </c:pt>
                  <c:pt idx="3">
                    <c:v>Irrigated</c:v>
                  </c:pt>
                  <c:pt idx="4">
                    <c:v>Dry Land</c:v>
                  </c:pt>
                  <c:pt idx="5">
                    <c:v>Dry Land</c:v>
                  </c:pt>
                  <c:pt idx="6">
                    <c:v>Dry Land</c:v>
                  </c:pt>
                  <c:pt idx="7">
                    <c:v>Dry Land</c:v>
                  </c:pt>
                </c:lvl>
                <c:lvl>
                  <c:pt idx="0">
                    <c:v>Beans</c:v>
                  </c:pt>
                  <c:pt idx="2">
                    <c:v>Corn</c:v>
                  </c:pt>
                  <c:pt idx="4">
                    <c:v>Wheat</c:v>
                  </c:pt>
                  <c:pt idx="5">
                    <c:v>Canola</c:v>
                  </c:pt>
                  <c:pt idx="6">
                    <c:v>Sunflowers</c:v>
                  </c:pt>
                  <c:pt idx="7">
                    <c:v>Milo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General</c:formatCode>
                <c:ptCount val="8"/>
                <c:pt idx="0">
                  <c:v>50</c:v>
                </c:pt>
                <c:pt idx="1">
                  <c:v>90</c:v>
                </c:pt>
                <c:pt idx="2">
                  <c:v>65</c:v>
                </c:pt>
                <c:pt idx="3">
                  <c:v>97</c:v>
                </c:pt>
                <c:pt idx="4">
                  <c:v>12</c:v>
                </c:pt>
                <c:pt idx="5">
                  <c:v>30</c:v>
                </c:pt>
                <c:pt idx="6">
                  <c:v>33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4-4ADD-AF9F-AA70D1B087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2240016"/>
        <c:axId val="1373416144"/>
      </c:lineChart>
      <c:catAx>
        <c:axId val="11322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16144"/>
        <c:crosses val="autoZero"/>
        <c:auto val="1"/>
        <c:lblAlgn val="ctr"/>
        <c:lblOffset val="100"/>
        <c:noMultiLvlLbl val="0"/>
      </c:catAx>
      <c:valAx>
        <c:axId val="13734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25" right="0.25" top="0.25" bottom="0.2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58985" cy="7186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BE250-2CFF-4F6B-9C9D-9596FE8D1A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oy Walker" refreshedDate="42873.694014120367" createdVersion="6" refreshedVersion="6" minRefreshableVersion="3" recordCount="152">
  <cacheSource type="worksheet">
    <worksheetSource name="Table6"/>
  </cacheSource>
  <cacheFields count="5">
    <cacheField name="Crop Year" numFmtId="0">
      <sharedItems containsMixedTypes="1" containsNumber="1" containsInteger="1" minValue="2014" maxValue="2017" count="7">
        <n v="2016"/>
        <n v="2015"/>
        <n v="2014"/>
        <s v="2017- KSU"/>
        <s v="2017-DW"/>
        <s v="2016-DW"/>
        <n v="2017"/>
      </sharedItems>
    </cacheField>
    <cacheField name="Crop Name" numFmtId="0">
      <sharedItems count="6">
        <s v="Beans"/>
        <s v="Corn"/>
        <s v="Wheat"/>
        <s v="Canola"/>
        <s v="Sunflowers"/>
        <s v="Milo"/>
      </sharedItems>
    </cacheField>
    <cacheField name="Crop Type" numFmtId="0">
      <sharedItems count="2">
        <s v="Dry Land"/>
        <s v="Irrigated"/>
      </sharedItems>
    </cacheField>
    <cacheField name="Category" numFmtId="0">
      <sharedItems count="4">
        <s v="Application"/>
        <s v="Chemical"/>
        <s v="Fertilizer"/>
        <s v="Seed"/>
      </sharedItems>
    </cacheField>
    <cacheField name="Dollars Per Acre" numFmtId="44">
      <sharedItems containsSemiMixedTypes="0" containsString="0" containsNumber="1" minValue="4.4800000000000004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x v="0"/>
    <x v="0"/>
    <x v="0"/>
    <x v="0"/>
    <n v="9.77"/>
  </r>
  <r>
    <x v="0"/>
    <x v="0"/>
    <x v="0"/>
    <x v="1"/>
    <n v="43"/>
  </r>
  <r>
    <x v="0"/>
    <x v="0"/>
    <x v="0"/>
    <x v="2"/>
    <n v="14.42"/>
  </r>
  <r>
    <x v="0"/>
    <x v="0"/>
    <x v="0"/>
    <x v="3"/>
    <n v="57.58"/>
  </r>
  <r>
    <x v="0"/>
    <x v="0"/>
    <x v="1"/>
    <x v="0"/>
    <n v="20.43"/>
  </r>
  <r>
    <x v="0"/>
    <x v="0"/>
    <x v="1"/>
    <x v="1"/>
    <n v="44"/>
  </r>
  <r>
    <x v="0"/>
    <x v="0"/>
    <x v="1"/>
    <x v="2"/>
    <n v="37.549999999999997"/>
  </r>
  <r>
    <x v="0"/>
    <x v="0"/>
    <x v="1"/>
    <x v="3"/>
    <n v="82.94"/>
  </r>
  <r>
    <x v="0"/>
    <x v="1"/>
    <x v="0"/>
    <x v="0"/>
    <n v="15.31"/>
  </r>
  <r>
    <x v="0"/>
    <x v="1"/>
    <x v="0"/>
    <x v="1"/>
    <n v="46"/>
  </r>
  <r>
    <x v="0"/>
    <x v="1"/>
    <x v="0"/>
    <x v="2"/>
    <n v="72.09"/>
  </r>
  <r>
    <x v="0"/>
    <x v="1"/>
    <x v="0"/>
    <x v="3"/>
    <n v="64.77"/>
  </r>
  <r>
    <x v="0"/>
    <x v="1"/>
    <x v="1"/>
    <x v="0"/>
    <n v="36.22"/>
  </r>
  <r>
    <x v="0"/>
    <x v="1"/>
    <x v="1"/>
    <x v="1"/>
    <n v="65"/>
  </r>
  <r>
    <x v="0"/>
    <x v="1"/>
    <x v="1"/>
    <x v="2"/>
    <n v="90.92"/>
  </r>
  <r>
    <x v="0"/>
    <x v="1"/>
    <x v="1"/>
    <x v="3"/>
    <n v="105.46"/>
  </r>
  <r>
    <x v="0"/>
    <x v="2"/>
    <x v="0"/>
    <x v="0"/>
    <n v="7.96"/>
  </r>
  <r>
    <x v="0"/>
    <x v="2"/>
    <x v="0"/>
    <x v="1"/>
    <n v="22"/>
  </r>
  <r>
    <x v="0"/>
    <x v="2"/>
    <x v="0"/>
    <x v="2"/>
    <n v="42.97"/>
  </r>
  <r>
    <x v="0"/>
    <x v="2"/>
    <x v="0"/>
    <x v="3"/>
    <n v="16.170000000000002"/>
  </r>
  <r>
    <x v="1"/>
    <x v="0"/>
    <x v="0"/>
    <x v="0"/>
    <n v="9.23"/>
  </r>
  <r>
    <x v="1"/>
    <x v="0"/>
    <x v="0"/>
    <x v="1"/>
    <n v="43.2"/>
  </r>
  <r>
    <x v="1"/>
    <x v="0"/>
    <x v="0"/>
    <x v="2"/>
    <n v="15.1"/>
  </r>
  <r>
    <x v="1"/>
    <x v="0"/>
    <x v="0"/>
    <x v="3"/>
    <n v="55.43"/>
  </r>
  <r>
    <x v="1"/>
    <x v="0"/>
    <x v="1"/>
    <x v="0"/>
    <n v="18.5"/>
  </r>
  <r>
    <x v="1"/>
    <x v="0"/>
    <x v="1"/>
    <x v="1"/>
    <n v="43.45"/>
  </r>
  <r>
    <x v="1"/>
    <x v="0"/>
    <x v="1"/>
    <x v="2"/>
    <n v="38.68"/>
  </r>
  <r>
    <x v="1"/>
    <x v="0"/>
    <x v="1"/>
    <x v="3"/>
    <n v="73.290000000000006"/>
  </r>
  <r>
    <x v="1"/>
    <x v="1"/>
    <x v="0"/>
    <x v="0"/>
    <n v="14.33"/>
  </r>
  <r>
    <x v="1"/>
    <x v="1"/>
    <x v="0"/>
    <x v="1"/>
    <n v="45.98"/>
  </r>
  <r>
    <x v="1"/>
    <x v="1"/>
    <x v="0"/>
    <x v="2"/>
    <n v="79.430000000000007"/>
  </r>
  <r>
    <x v="1"/>
    <x v="1"/>
    <x v="0"/>
    <x v="3"/>
    <n v="62.85"/>
  </r>
  <r>
    <x v="1"/>
    <x v="1"/>
    <x v="1"/>
    <x v="0"/>
    <n v="33"/>
  </r>
  <r>
    <x v="1"/>
    <x v="1"/>
    <x v="1"/>
    <x v="1"/>
    <n v="64.67"/>
  </r>
  <r>
    <x v="1"/>
    <x v="1"/>
    <x v="1"/>
    <x v="2"/>
    <n v="107.81"/>
  </r>
  <r>
    <x v="1"/>
    <x v="1"/>
    <x v="1"/>
    <x v="3"/>
    <n v="99.33"/>
  </r>
  <r>
    <x v="1"/>
    <x v="2"/>
    <x v="0"/>
    <x v="0"/>
    <n v="7.35"/>
  </r>
  <r>
    <x v="1"/>
    <x v="2"/>
    <x v="0"/>
    <x v="1"/>
    <n v="30.01"/>
  </r>
  <r>
    <x v="1"/>
    <x v="2"/>
    <x v="0"/>
    <x v="2"/>
    <n v="47.39"/>
  </r>
  <r>
    <x v="1"/>
    <x v="2"/>
    <x v="0"/>
    <x v="3"/>
    <n v="15.23"/>
  </r>
  <r>
    <x v="2"/>
    <x v="0"/>
    <x v="0"/>
    <x v="0"/>
    <n v="8.15"/>
  </r>
  <r>
    <x v="2"/>
    <x v="0"/>
    <x v="0"/>
    <x v="1"/>
    <n v="36.69"/>
  </r>
  <r>
    <x v="2"/>
    <x v="0"/>
    <x v="0"/>
    <x v="2"/>
    <n v="16.07"/>
  </r>
  <r>
    <x v="2"/>
    <x v="0"/>
    <x v="0"/>
    <x v="3"/>
    <n v="54.12"/>
  </r>
  <r>
    <x v="2"/>
    <x v="0"/>
    <x v="1"/>
    <x v="0"/>
    <n v="16.18"/>
  </r>
  <r>
    <x v="2"/>
    <x v="0"/>
    <x v="1"/>
    <x v="1"/>
    <n v="38.5"/>
  </r>
  <r>
    <x v="2"/>
    <x v="0"/>
    <x v="1"/>
    <x v="2"/>
    <n v="40.97"/>
  </r>
  <r>
    <x v="2"/>
    <x v="0"/>
    <x v="1"/>
    <x v="3"/>
    <n v="73.099999999999994"/>
  </r>
  <r>
    <x v="2"/>
    <x v="1"/>
    <x v="0"/>
    <x v="0"/>
    <n v="12.56"/>
  </r>
  <r>
    <x v="2"/>
    <x v="1"/>
    <x v="0"/>
    <x v="1"/>
    <n v="35.74"/>
  </r>
  <r>
    <x v="2"/>
    <x v="1"/>
    <x v="0"/>
    <x v="2"/>
    <n v="86.39"/>
  </r>
  <r>
    <x v="2"/>
    <x v="1"/>
    <x v="0"/>
    <x v="3"/>
    <n v="64.64"/>
  </r>
  <r>
    <x v="2"/>
    <x v="1"/>
    <x v="1"/>
    <x v="0"/>
    <n v="29.01"/>
  </r>
  <r>
    <x v="2"/>
    <x v="1"/>
    <x v="1"/>
    <x v="1"/>
    <n v="79.72"/>
  </r>
  <r>
    <x v="2"/>
    <x v="1"/>
    <x v="1"/>
    <x v="2"/>
    <n v="107.88"/>
  </r>
  <r>
    <x v="2"/>
    <x v="1"/>
    <x v="1"/>
    <x v="3"/>
    <n v="98.63"/>
  </r>
  <r>
    <x v="2"/>
    <x v="2"/>
    <x v="0"/>
    <x v="0"/>
    <n v="7.12"/>
  </r>
  <r>
    <x v="2"/>
    <x v="2"/>
    <x v="0"/>
    <x v="1"/>
    <n v="19.84"/>
  </r>
  <r>
    <x v="2"/>
    <x v="2"/>
    <x v="0"/>
    <x v="2"/>
    <n v="48.34"/>
  </r>
  <r>
    <x v="2"/>
    <x v="2"/>
    <x v="0"/>
    <x v="3"/>
    <n v="13.49"/>
  </r>
  <r>
    <x v="3"/>
    <x v="0"/>
    <x v="0"/>
    <x v="0"/>
    <n v="22.57"/>
  </r>
  <r>
    <x v="3"/>
    <x v="0"/>
    <x v="0"/>
    <x v="1"/>
    <n v="30.82"/>
  </r>
  <r>
    <x v="3"/>
    <x v="0"/>
    <x v="0"/>
    <x v="2"/>
    <n v="15.28"/>
  </r>
  <r>
    <x v="3"/>
    <x v="0"/>
    <x v="0"/>
    <x v="3"/>
    <n v="52"/>
  </r>
  <r>
    <x v="3"/>
    <x v="0"/>
    <x v="1"/>
    <x v="0"/>
    <n v="24.08"/>
  </r>
  <r>
    <x v="3"/>
    <x v="0"/>
    <x v="1"/>
    <x v="1"/>
    <n v="14.96"/>
  </r>
  <r>
    <x v="3"/>
    <x v="0"/>
    <x v="1"/>
    <x v="2"/>
    <n v="23.97"/>
  </r>
  <r>
    <x v="3"/>
    <x v="0"/>
    <x v="1"/>
    <x v="3"/>
    <n v="56"/>
  </r>
  <r>
    <x v="3"/>
    <x v="1"/>
    <x v="0"/>
    <x v="0"/>
    <n v="27.13"/>
  </r>
  <r>
    <x v="3"/>
    <x v="1"/>
    <x v="0"/>
    <x v="1"/>
    <n v="41.13"/>
  </r>
  <r>
    <x v="3"/>
    <x v="1"/>
    <x v="0"/>
    <x v="2"/>
    <n v="38.909999999999997"/>
  </r>
  <r>
    <x v="3"/>
    <x v="1"/>
    <x v="0"/>
    <x v="3"/>
    <n v="64.47"/>
  </r>
  <r>
    <x v="3"/>
    <x v="1"/>
    <x v="1"/>
    <x v="0"/>
    <n v="36.72"/>
  </r>
  <r>
    <x v="3"/>
    <x v="1"/>
    <x v="1"/>
    <x v="1"/>
    <n v="24.82"/>
  </r>
  <r>
    <x v="3"/>
    <x v="1"/>
    <x v="1"/>
    <x v="2"/>
    <n v="81.93"/>
  </r>
  <r>
    <x v="3"/>
    <x v="1"/>
    <x v="1"/>
    <x v="3"/>
    <n v="120"/>
  </r>
  <r>
    <x v="3"/>
    <x v="2"/>
    <x v="0"/>
    <x v="0"/>
    <n v="14.07"/>
  </r>
  <r>
    <x v="3"/>
    <x v="2"/>
    <x v="0"/>
    <x v="1"/>
    <n v="4.4800000000000004"/>
  </r>
  <r>
    <x v="3"/>
    <x v="2"/>
    <x v="0"/>
    <x v="2"/>
    <n v="40.39"/>
  </r>
  <r>
    <x v="3"/>
    <x v="2"/>
    <x v="0"/>
    <x v="3"/>
    <n v="24.3"/>
  </r>
  <r>
    <x v="4"/>
    <x v="0"/>
    <x v="0"/>
    <x v="0"/>
    <n v="10"/>
  </r>
  <r>
    <x v="4"/>
    <x v="0"/>
    <x v="0"/>
    <x v="1"/>
    <n v="29"/>
  </r>
  <r>
    <x v="4"/>
    <x v="0"/>
    <x v="0"/>
    <x v="2"/>
    <n v="25"/>
  </r>
  <r>
    <x v="4"/>
    <x v="0"/>
    <x v="0"/>
    <x v="3"/>
    <n v="63"/>
  </r>
  <r>
    <x v="4"/>
    <x v="0"/>
    <x v="1"/>
    <x v="0"/>
    <n v="10"/>
  </r>
  <r>
    <x v="4"/>
    <x v="0"/>
    <x v="1"/>
    <x v="1"/>
    <n v="29"/>
  </r>
  <r>
    <x v="4"/>
    <x v="0"/>
    <x v="1"/>
    <x v="2"/>
    <n v="32"/>
  </r>
  <r>
    <x v="4"/>
    <x v="0"/>
    <x v="1"/>
    <x v="3"/>
    <n v="68"/>
  </r>
  <r>
    <x v="4"/>
    <x v="1"/>
    <x v="0"/>
    <x v="0"/>
    <n v="10"/>
  </r>
  <r>
    <x v="4"/>
    <x v="1"/>
    <x v="0"/>
    <x v="1"/>
    <n v="48"/>
  </r>
  <r>
    <x v="4"/>
    <x v="1"/>
    <x v="0"/>
    <x v="2"/>
    <n v="70"/>
  </r>
  <r>
    <x v="4"/>
    <x v="1"/>
    <x v="0"/>
    <x v="3"/>
    <n v="71"/>
  </r>
  <r>
    <x v="4"/>
    <x v="1"/>
    <x v="1"/>
    <x v="0"/>
    <n v="10"/>
  </r>
  <r>
    <x v="4"/>
    <x v="1"/>
    <x v="1"/>
    <x v="1"/>
    <n v="48"/>
  </r>
  <r>
    <x v="4"/>
    <x v="1"/>
    <x v="1"/>
    <x v="2"/>
    <n v="100"/>
  </r>
  <r>
    <x v="4"/>
    <x v="1"/>
    <x v="1"/>
    <x v="3"/>
    <n v="112"/>
  </r>
  <r>
    <x v="4"/>
    <x v="2"/>
    <x v="0"/>
    <x v="0"/>
    <n v="10"/>
  </r>
  <r>
    <x v="4"/>
    <x v="2"/>
    <x v="0"/>
    <x v="1"/>
    <n v="12"/>
  </r>
  <r>
    <x v="4"/>
    <x v="2"/>
    <x v="0"/>
    <x v="2"/>
    <n v="47"/>
  </r>
  <r>
    <x v="4"/>
    <x v="2"/>
    <x v="0"/>
    <x v="3"/>
    <n v="16"/>
  </r>
  <r>
    <x v="5"/>
    <x v="0"/>
    <x v="0"/>
    <x v="0"/>
    <n v="10"/>
  </r>
  <r>
    <x v="5"/>
    <x v="0"/>
    <x v="0"/>
    <x v="1"/>
    <n v="31"/>
  </r>
  <r>
    <x v="5"/>
    <x v="0"/>
    <x v="0"/>
    <x v="2"/>
    <n v="30"/>
  </r>
  <r>
    <x v="5"/>
    <x v="0"/>
    <x v="0"/>
    <x v="3"/>
    <n v="66"/>
  </r>
  <r>
    <x v="5"/>
    <x v="0"/>
    <x v="1"/>
    <x v="0"/>
    <n v="10"/>
  </r>
  <r>
    <x v="5"/>
    <x v="0"/>
    <x v="1"/>
    <x v="1"/>
    <n v="31"/>
  </r>
  <r>
    <x v="5"/>
    <x v="0"/>
    <x v="1"/>
    <x v="2"/>
    <n v="38"/>
  </r>
  <r>
    <x v="5"/>
    <x v="0"/>
    <x v="1"/>
    <x v="3"/>
    <n v="72"/>
  </r>
  <r>
    <x v="5"/>
    <x v="1"/>
    <x v="0"/>
    <x v="0"/>
    <n v="10"/>
  </r>
  <r>
    <x v="5"/>
    <x v="1"/>
    <x v="0"/>
    <x v="1"/>
    <n v="51"/>
  </r>
  <r>
    <x v="5"/>
    <x v="1"/>
    <x v="0"/>
    <x v="2"/>
    <n v="82"/>
  </r>
  <r>
    <x v="5"/>
    <x v="1"/>
    <x v="0"/>
    <x v="3"/>
    <n v="75"/>
  </r>
  <r>
    <x v="5"/>
    <x v="1"/>
    <x v="1"/>
    <x v="0"/>
    <n v="10"/>
  </r>
  <r>
    <x v="5"/>
    <x v="1"/>
    <x v="1"/>
    <x v="1"/>
    <n v="51"/>
  </r>
  <r>
    <x v="5"/>
    <x v="1"/>
    <x v="1"/>
    <x v="2"/>
    <n v="118"/>
  </r>
  <r>
    <x v="5"/>
    <x v="1"/>
    <x v="1"/>
    <x v="3"/>
    <n v="118"/>
  </r>
  <r>
    <x v="5"/>
    <x v="2"/>
    <x v="0"/>
    <x v="0"/>
    <n v="10"/>
  </r>
  <r>
    <x v="5"/>
    <x v="2"/>
    <x v="0"/>
    <x v="1"/>
    <n v="13"/>
  </r>
  <r>
    <x v="5"/>
    <x v="2"/>
    <x v="0"/>
    <x v="2"/>
    <n v="54"/>
  </r>
  <r>
    <x v="5"/>
    <x v="2"/>
    <x v="0"/>
    <x v="3"/>
    <n v="17"/>
  </r>
  <r>
    <x v="6"/>
    <x v="0"/>
    <x v="0"/>
    <x v="0"/>
    <n v="20"/>
  </r>
  <r>
    <x v="6"/>
    <x v="0"/>
    <x v="0"/>
    <x v="1"/>
    <n v="65"/>
  </r>
  <r>
    <x v="6"/>
    <x v="0"/>
    <x v="0"/>
    <x v="2"/>
    <n v="10"/>
  </r>
  <r>
    <x v="6"/>
    <x v="0"/>
    <x v="0"/>
    <x v="3"/>
    <n v="50"/>
  </r>
  <r>
    <x v="6"/>
    <x v="0"/>
    <x v="1"/>
    <x v="0"/>
    <n v="15"/>
  </r>
  <r>
    <x v="6"/>
    <x v="0"/>
    <x v="1"/>
    <x v="1"/>
    <n v="65"/>
  </r>
  <r>
    <x v="6"/>
    <x v="0"/>
    <x v="1"/>
    <x v="2"/>
    <n v="30"/>
  </r>
  <r>
    <x v="6"/>
    <x v="0"/>
    <x v="1"/>
    <x v="3"/>
    <n v="90"/>
  </r>
  <r>
    <x v="6"/>
    <x v="1"/>
    <x v="0"/>
    <x v="0"/>
    <n v="15"/>
  </r>
  <r>
    <x v="6"/>
    <x v="1"/>
    <x v="0"/>
    <x v="1"/>
    <n v="61"/>
  </r>
  <r>
    <x v="6"/>
    <x v="1"/>
    <x v="0"/>
    <x v="2"/>
    <n v="68"/>
  </r>
  <r>
    <x v="6"/>
    <x v="1"/>
    <x v="0"/>
    <x v="3"/>
    <n v="65"/>
  </r>
  <r>
    <x v="6"/>
    <x v="1"/>
    <x v="1"/>
    <x v="0"/>
    <n v="15"/>
  </r>
  <r>
    <x v="6"/>
    <x v="1"/>
    <x v="1"/>
    <x v="1"/>
    <n v="82"/>
  </r>
  <r>
    <x v="6"/>
    <x v="1"/>
    <x v="1"/>
    <x v="2"/>
    <n v="140"/>
  </r>
  <r>
    <x v="6"/>
    <x v="1"/>
    <x v="1"/>
    <x v="3"/>
    <n v="97"/>
  </r>
  <r>
    <x v="6"/>
    <x v="2"/>
    <x v="0"/>
    <x v="0"/>
    <n v="10"/>
  </r>
  <r>
    <x v="6"/>
    <x v="2"/>
    <x v="0"/>
    <x v="1"/>
    <n v="15"/>
  </r>
  <r>
    <x v="6"/>
    <x v="2"/>
    <x v="0"/>
    <x v="2"/>
    <n v="50"/>
  </r>
  <r>
    <x v="6"/>
    <x v="2"/>
    <x v="0"/>
    <x v="3"/>
    <n v="12"/>
  </r>
  <r>
    <x v="6"/>
    <x v="3"/>
    <x v="0"/>
    <x v="0"/>
    <n v="15"/>
  </r>
  <r>
    <x v="6"/>
    <x v="3"/>
    <x v="0"/>
    <x v="1"/>
    <n v="20"/>
  </r>
  <r>
    <x v="6"/>
    <x v="3"/>
    <x v="0"/>
    <x v="2"/>
    <n v="31"/>
  </r>
  <r>
    <x v="6"/>
    <x v="3"/>
    <x v="0"/>
    <x v="3"/>
    <n v="30"/>
  </r>
  <r>
    <x v="6"/>
    <x v="4"/>
    <x v="0"/>
    <x v="0"/>
    <n v="17"/>
  </r>
  <r>
    <x v="6"/>
    <x v="4"/>
    <x v="0"/>
    <x v="1"/>
    <n v="22"/>
  </r>
  <r>
    <x v="6"/>
    <x v="4"/>
    <x v="0"/>
    <x v="2"/>
    <n v="16"/>
  </r>
  <r>
    <x v="6"/>
    <x v="4"/>
    <x v="0"/>
    <x v="3"/>
    <n v="33"/>
  </r>
  <r>
    <x v="6"/>
    <x v="5"/>
    <x v="0"/>
    <x v="0"/>
    <n v="15"/>
  </r>
  <r>
    <x v="6"/>
    <x v="5"/>
    <x v="0"/>
    <x v="1"/>
    <n v="8"/>
  </r>
  <r>
    <x v="6"/>
    <x v="5"/>
    <x v="0"/>
    <x v="2"/>
    <n v="44"/>
  </r>
  <r>
    <x v="6"/>
    <x v="5"/>
    <x v="0"/>
    <x v="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20" firstHeaderRow="1" firstDataRow="2" firstDataCol="1" rowPageCount="1" colPageCount="1"/>
  <pivotFields count="5">
    <pivotField axis="axisPage" multipleItemSelectionAllowed="1" showAll="0">
      <items count="8">
        <item h="1" x="2"/>
        <item h="1" x="1"/>
        <item h="1" x="0"/>
        <item x="6"/>
        <item h="1" x="3"/>
        <item h="1" x="4"/>
        <item h="1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sd="0" x="0"/>
        <item sd="0"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44" showAll="0"/>
  </pivotFields>
  <rowFields count="2">
    <field x="1"/>
    <field x="2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Dollars Per Acre" fld="4" baseField="0" baseItem="0"/>
  </dataFields>
  <chartFormats count="4"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able5" displayName="Table5" ref="A1:F20" totalsRowShown="0">
  <autoFilter ref="A1:F20"/>
  <tableColumns count="6">
    <tableColumn id="1" name="AccountId"/>
    <tableColumn id="2" name="Crop Year"/>
    <tableColumn id="3" name="Crop Name"/>
    <tableColumn id="4" name="Crop Type"/>
    <tableColumn id="5" name="Category"/>
    <tableColumn id="6" name="Acres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E153" totalsRowShown="0">
  <autoFilter ref="A1:E153"/>
  <sortState ref="A2:E61">
    <sortCondition descending="1" ref="A1:A61"/>
  </sortState>
  <tableColumns count="5">
    <tableColumn id="1" name="Crop Year"/>
    <tableColumn id="2" name="Crop Name"/>
    <tableColumn id="3" name="Crop Type"/>
    <tableColumn id="4" name="Category"/>
    <tableColumn id="5" name="Dollars Per Acre" dataCellStyle="Currency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1" name="tblCropName" displayName="tblCropName" ref="A1:A10" totalsRowShown="0">
  <autoFilter ref="A1:A10"/>
  <tableColumns count="1">
    <tableColumn id="1" name="Crop Na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blCropType" displayName="tblCropType" ref="C1:C4" totalsRowShown="0">
  <autoFilter ref="C1:C4"/>
  <tableColumns count="1">
    <tableColumn id="1" name="Crop Typ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blProdCat" displayName="tblProdCat" ref="E1:E5" totalsRowShown="0">
  <autoFilter ref="E1:E5"/>
  <tableColumns count="1">
    <tableColumn id="1" name="Product Categor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tblFiscalYear" displayName="tblFiscalYear" ref="G1:G16" totalsRowShown="0">
  <autoFilter ref="G1:G16"/>
  <tableColumns count="1">
    <tableColumn id="1" name="Fiscal Year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I14" totalsRowCount="1">
  <autoFilter ref="A1:I13">
    <filterColumn colId="7">
      <customFilters>
        <customFilter operator="notEqual" val=" "/>
      </customFilters>
    </filterColumn>
  </autoFilter>
  <sortState ref="A2:I13">
    <sortCondition ref="B1:B13"/>
  </sortState>
  <tableColumns count="9">
    <tableColumn id="1" name="Crop" totalsRowLabel="Total"/>
    <tableColumn id="2" name="Crop Type"/>
    <tableColumn id="6" name="ASVC" dataDxfId="27" totalsRowDxfId="26" dataCellStyle="Currency"/>
    <tableColumn id="9" name="CHEM" dataDxfId="25" totalsRowDxfId="24" dataCellStyle="Currency"/>
    <tableColumn id="8" name="FERT" dataDxfId="23" totalsRowDxfId="22" dataCellStyle="Currency"/>
    <tableColumn id="7" name="SEED" dataDxfId="21" totalsRowDxfId="20" dataCellStyle="Currency"/>
    <tableColumn id="10" name="17 Cost All" dataDxfId="19" totalsRowDxfId="18" dataCellStyle="Currency">
      <calculatedColumnFormula>SUM(Table7[[#This Row],[ASVC]:[SEED]])</calculatedColumnFormula>
    </tableColumn>
    <tableColumn id="4" name="Acres" dataDxfId="17" totalsRowDxfId="16" dataCellStyle="Comma"/>
    <tableColumn id="5" name="Prod Cost" totalsRowFunction="sum" dataDxfId="15" totalsRowDxfId="14" dataCellStyle="Currency">
      <calculatedColumnFormula>Table7[[#This Row],[17 Cost All]]*Table7[[#This Row],[Acres]]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8" name="Table79" displayName="Table79" ref="A17:I30" totalsRowCount="1">
  <autoFilter ref="A17:I29">
    <filterColumn colId="7">
      <customFilters>
        <customFilter operator="notEqual" val=" "/>
      </customFilters>
    </filterColumn>
  </autoFilter>
  <sortState ref="A18:I29">
    <sortCondition ref="B1:B13"/>
  </sortState>
  <tableColumns count="9">
    <tableColumn id="1" name="Crop" totalsRowLabel="Total"/>
    <tableColumn id="2" name="Crop Type"/>
    <tableColumn id="6" name="ASVC" dataDxfId="13" totalsRowDxfId="12" dataCellStyle="Currency"/>
    <tableColumn id="9" name="CHEM" dataDxfId="11" totalsRowDxfId="10" dataCellStyle="Currency"/>
    <tableColumn id="8" name="FERT" dataDxfId="9" totalsRowDxfId="8" dataCellStyle="Currency"/>
    <tableColumn id="7" name="SEED" dataDxfId="7" totalsRowDxfId="6" dataCellStyle="Currency"/>
    <tableColumn id="10" name="17 Cost All" dataDxfId="5" totalsRowDxfId="4" dataCellStyle="Currency">
      <calculatedColumnFormula>SUM(Table79[[#This Row],[ASVC]:[SEED]])</calculatedColumnFormula>
    </tableColumn>
    <tableColumn id="4" name="Acres" totalsRowFunction="sum" dataDxfId="3" totalsRowDxfId="2" dataCellStyle="Comma"/>
    <tableColumn id="5" name="Prod Cost" totalsRowFunction="sum" dataDxfId="1" totalsRowDxfId="0" dataCellStyle="Currency">
      <calculatedColumnFormula>Table79[[#This Row],[17 Cost All]]*Table79[[#This Row],[Acres]]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5.77734375" customWidth="1"/>
    <col min="2" max="2" width="12.77734375" customWidth="1"/>
    <col min="3" max="4" width="15.77734375" customWidth="1"/>
    <col min="5" max="5" width="20.77734375" customWidth="1"/>
    <col min="6" max="6" width="15.77734375" customWidth="1"/>
  </cols>
  <sheetData>
    <row r="1" spans="1:6" x14ac:dyDescent="0.3">
      <c r="A1" t="s">
        <v>0</v>
      </c>
      <c r="B1" t="s">
        <v>23</v>
      </c>
      <c r="C1" t="s">
        <v>2</v>
      </c>
      <c r="D1" t="s">
        <v>12</v>
      </c>
      <c r="E1" t="s">
        <v>22</v>
      </c>
      <c r="F1" t="s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Lookups!$A$2:$A$10</xm:f>
          </x14:formula1>
          <xm:sqref>C2:C20</xm:sqref>
        </x14:dataValidation>
        <x14:dataValidation type="list" allowBlank="1" showInputMessage="1" showErrorMessage="1">
          <x14:formula1>
            <xm:f>Lookups!$C$2:$C$4</xm:f>
          </x14:formula1>
          <xm:sqref>D2:D20</xm:sqref>
        </x14:dataValidation>
        <x14:dataValidation type="list" allowBlank="1" showInputMessage="1" showErrorMessage="1">
          <x14:formula1>
            <xm:f>Lookups!$E$2:$E$5</xm:f>
          </x14:formula1>
          <xm:sqref>E2:E20</xm:sqref>
        </x14:dataValidation>
        <x14:dataValidation type="list" allowBlank="1" showInputMessage="1" showErrorMessage="1">
          <x14:formula1>
            <xm:f>Lookups!G9:G20</xm:f>
          </x14:formula1>
          <xm:sqref>B6</xm:sqref>
        </x14:dataValidation>
        <x14:dataValidation type="list" allowBlank="1" showInputMessage="1" showErrorMessage="1">
          <x14:formula1>
            <xm:f>Lookups!G11:G21</xm:f>
          </x14:formula1>
          <xm:sqref>B7:B20</xm:sqref>
        </x14:dataValidation>
        <x14:dataValidation type="list" allowBlank="1" showInputMessage="1" showErrorMessage="1">
          <x14:formula1>
            <xm:f>Lookups!G2:G16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opLeftCell="A2" workbookViewId="0">
      <selection activeCell="A4" sqref="A4:E19"/>
    </sheetView>
  </sheetViews>
  <sheetFormatPr defaultRowHeight="14.4" x14ac:dyDescent="0.3"/>
  <cols>
    <col min="1" max="1" width="19.88671875" customWidth="1"/>
    <col min="2" max="2" width="14.77734375" customWidth="1"/>
    <col min="3" max="3" width="8.109375" customWidth="1"/>
    <col min="4" max="4" width="7.77734375" customWidth="1"/>
    <col min="5" max="5" width="4.77734375" customWidth="1"/>
    <col min="6" max="6" width="10.21875" bestFit="1" customWidth="1"/>
    <col min="7" max="7" width="8.21875" bestFit="1" customWidth="1"/>
    <col min="8" max="8" width="10.21875" bestFit="1" customWidth="1"/>
  </cols>
  <sheetData>
    <row r="2" spans="1:6" x14ac:dyDescent="0.3">
      <c r="A2" s="3" t="s">
        <v>23</v>
      </c>
      <c r="B2" s="4">
        <v>2017</v>
      </c>
    </row>
    <row r="4" spans="1:6" x14ac:dyDescent="0.3">
      <c r="A4" s="3" t="s">
        <v>25</v>
      </c>
      <c r="B4" s="3" t="s">
        <v>28</v>
      </c>
    </row>
    <row r="5" spans="1:6" x14ac:dyDescent="0.3">
      <c r="A5" s="3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</row>
    <row r="6" spans="1:6" x14ac:dyDescent="0.3">
      <c r="A6" s="4" t="s">
        <v>5</v>
      </c>
      <c r="B6" s="2">
        <v>35</v>
      </c>
      <c r="C6" s="2">
        <v>130</v>
      </c>
      <c r="D6" s="2">
        <v>40</v>
      </c>
      <c r="E6" s="2">
        <v>140</v>
      </c>
      <c r="F6" s="2">
        <v>345</v>
      </c>
    </row>
    <row r="7" spans="1:6" x14ac:dyDescent="0.3">
      <c r="A7" s="5" t="s">
        <v>14</v>
      </c>
      <c r="B7" s="2">
        <v>20</v>
      </c>
      <c r="C7" s="2">
        <v>65</v>
      </c>
      <c r="D7" s="2">
        <v>10</v>
      </c>
      <c r="E7" s="2">
        <v>50</v>
      </c>
      <c r="F7" s="2">
        <v>145</v>
      </c>
    </row>
    <row r="8" spans="1:6" x14ac:dyDescent="0.3">
      <c r="A8" s="5" t="s">
        <v>15</v>
      </c>
      <c r="B8" s="2">
        <v>15</v>
      </c>
      <c r="C8" s="2">
        <v>65</v>
      </c>
      <c r="D8" s="2">
        <v>30</v>
      </c>
      <c r="E8" s="2">
        <v>90</v>
      </c>
      <c r="F8" s="2">
        <v>200</v>
      </c>
    </row>
    <row r="9" spans="1:6" x14ac:dyDescent="0.3">
      <c r="A9" s="4" t="s">
        <v>7</v>
      </c>
      <c r="B9" s="2">
        <v>30</v>
      </c>
      <c r="C9" s="2">
        <v>143</v>
      </c>
      <c r="D9" s="2">
        <v>208</v>
      </c>
      <c r="E9" s="2">
        <v>162</v>
      </c>
      <c r="F9" s="2">
        <v>543</v>
      </c>
    </row>
    <row r="10" spans="1:6" x14ac:dyDescent="0.3">
      <c r="A10" s="5" t="s">
        <v>14</v>
      </c>
      <c r="B10" s="2">
        <v>15</v>
      </c>
      <c r="C10" s="2">
        <v>61</v>
      </c>
      <c r="D10" s="2">
        <v>68</v>
      </c>
      <c r="E10" s="2">
        <v>65</v>
      </c>
      <c r="F10" s="2">
        <v>209</v>
      </c>
    </row>
    <row r="11" spans="1:6" x14ac:dyDescent="0.3">
      <c r="A11" s="5" t="s">
        <v>15</v>
      </c>
      <c r="B11" s="2">
        <v>15</v>
      </c>
      <c r="C11" s="2">
        <v>82</v>
      </c>
      <c r="D11" s="2">
        <v>140</v>
      </c>
      <c r="E11" s="2">
        <v>97</v>
      </c>
      <c r="F11" s="2">
        <v>334</v>
      </c>
    </row>
    <row r="12" spans="1:6" x14ac:dyDescent="0.3">
      <c r="A12" s="4" t="s">
        <v>11</v>
      </c>
      <c r="B12" s="2">
        <v>10</v>
      </c>
      <c r="C12" s="2">
        <v>15</v>
      </c>
      <c r="D12" s="2">
        <v>50</v>
      </c>
      <c r="E12" s="2">
        <v>12</v>
      </c>
      <c r="F12" s="2">
        <v>87</v>
      </c>
    </row>
    <row r="13" spans="1:6" x14ac:dyDescent="0.3">
      <c r="A13" s="5" t="s">
        <v>14</v>
      </c>
      <c r="B13" s="2">
        <v>10</v>
      </c>
      <c r="C13" s="2">
        <v>15</v>
      </c>
      <c r="D13" s="2">
        <v>50</v>
      </c>
      <c r="E13" s="2">
        <v>12</v>
      </c>
      <c r="F13" s="2">
        <v>87</v>
      </c>
    </row>
    <row r="14" spans="1:6" x14ac:dyDescent="0.3">
      <c r="A14" s="4" t="s">
        <v>6</v>
      </c>
      <c r="B14" s="2">
        <v>15</v>
      </c>
      <c r="C14" s="2">
        <v>20</v>
      </c>
      <c r="D14" s="2">
        <v>31</v>
      </c>
      <c r="E14" s="2">
        <v>30</v>
      </c>
      <c r="F14" s="2">
        <v>96</v>
      </c>
    </row>
    <row r="15" spans="1:6" x14ac:dyDescent="0.3">
      <c r="A15" s="5" t="s">
        <v>14</v>
      </c>
      <c r="B15" s="2">
        <v>15</v>
      </c>
      <c r="C15" s="2">
        <v>20</v>
      </c>
      <c r="D15" s="2">
        <v>31</v>
      </c>
      <c r="E15" s="2">
        <v>30</v>
      </c>
      <c r="F15" s="2">
        <v>96</v>
      </c>
    </row>
    <row r="16" spans="1:6" x14ac:dyDescent="0.3">
      <c r="A16" s="4" t="s">
        <v>10</v>
      </c>
      <c r="B16" s="2">
        <v>17</v>
      </c>
      <c r="C16" s="2">
        <v>22</v>
      </c>
      <c r="D16" s="2">
        <v>16</v>
      </c>
      <c r="E16" s="2">
        <v>33</v>
      </c>
      <c r="F16" s="2">
        <v>88</v>
      </c>
    </row>
    <row r="17" spans="1:6" x14ac:dyDescent="0.3">
      <c r="A17" s="5" t="s">
        <v>14</v>
      </c>
      <c r="B17" s="2">
        <v>17</v>
      </c>
      <c r="C17" s="2">
        <v>22</v>
      </c>
      <c r="D17" s="2">
        <v>16</v>
      </c>
      <c r="E17" s="2">
        <v>33</v>
      </c>
      <c r="F17" s="2">
        <v>88</v>
      </c>
    </row>
    <row r="18" spans="1:6" x14ac:dyDescent="0.3">
      <c r="A18" s="4" t="s">
        <v>8</v>
      </c>
      <c r="B18" s="2">
        <v>15</v>
      </c>
      <c r="C18" s="2">
        <v>8</v>
      </c>
      <c r="D18" s="2">
        <v>44</v>
      </c>
      <c r="E18" s="2">
        <v>7</v>
      </c>
      <c r="F18" s="2">
        <v>74</v>
      </c>
    </row>
    <row r="19" spans="1:6" x14ac:dyDescent="0.3">
      <c r="A19" s="5" t="s">
        <v>14</v>
      </c>
      <c r="B19" s="2">
        <v>15</v>
      </c>
      <c r="C19" s="2">
        <v>8</v>
      </c>
      <c r="D19" s="2">
        <v>44</v>
      </c>
      <c r="E19" s="2">
        <v>7</v>
      </c>
      <c r="F19" s="2">
        <v>74</v>
      </c>
    </row>
    <row r="20" spans="1:6" x14ac:dyDescent="0.3">
      <c r="A20" s="4" t="s">
        <v>27</v>
      </c>
      <c r="B20" s="2">
        <v>122</v>
      </c>
      <c r="C20" s="2">
        <v>338</v>
      </c>
      <c r="D20" s="2">
        <v>389</v>
      </c>
      <c r="E20" s="2">
        <v>384</v>
      </c>
      <c r="F20" s="2">
        <v>1233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zoomScale="70" zoomScaleNormal="70" workbookViewId="0">
      <pane ySplit="1" topLeftCell="A125" activePane="bottomLeft" state="frozen"/>
      <selection pane="bottomLeft" activeCell="A142" sqref="A142:E153"/>
    </sheetView>
  </sheetViews>
  <sheetFormatPr defaultRowHeight="14.4" x14ac:dyDescent="0.3"/>
  <cols>
    <col min="1" max="1" width="12.77734375" customWidth="1"/>
    <col min="2" max="4" width="15.77734375" customWidth="1"/>
    <col min="5" max="5" width="18.77734375" style="1" customWidth="1"/>
  </cols>
  <sheetData>
    <row r="1" spans="1:5" x14ac:dyDescent="0.3">
      <c r="A1" t="s">
        <v>23</v>
      </c>
      <c r="B1" t="s">
        <v>2</v>
      </c>
      <c r="C1" t="s">
        <v>12</v>
      </c>
      <c r="D1" t="s">
        <v>22</v>
      </c>
      <c r="E1" s="1" t="s">
        <v>24</v>
      </c>
    </row>
    <row r="2" spans="1:5" x14ac:dyDescent="0.3">
      <c r="A2">
        <v>2016</v>
      </c>
      <c r="B2" t="s">
        <v>5</v>
      </c>
      <c r="C2" t="s">
        <v>14</v>
      </c>
      <c r="D2" t="s">
        <v>17</v>
      </c>
      <c r="E2" s="1">
        <v>9.77</v>
      </c>
    </row>
    <row r="3" spans="1:5" x14ac:dyDescent="0.3">
      <c r="A3">
        <v>2016</v>
      </c>
      <c r="B3" t="s">
        <v>5</v>
      </c>
      <c r="C3" t="s">
        <v>14</v>
      </c>
      <c r="D3" t="s">
        <v>18</v>
      </c>
      <c r="E3" s="1">
        <v>43</v>
      </c>
    </row>
    <row r="4" spans="1:5" x14ac:dyDescent="0.3">
      <c r="A4">
        <v>2016</v>
      </c>
      <c r="B4" t="s">
        <v>5</v>
      </c>
      <c r="C4" t="s">
        <v>14</v>
      </c>
      <c r="D4" t="s">
        <v>19</v>
      </c>
      <c r="E4" s="1">
        <v>14.42</v>
      </c>
    </row>
    <row r="5" spans="1:5" x14ac:dyDescent="0.3">
      <c r="A5">
        <v>2016</v>
      </c>
      <c r="B5" t="s">
        <v>5</v>
      </c>
      <c r="C5" t="s">
        <v>14</v>
      </c>
      <c r="D5" t="s">
        <v>20</v>
      </c>
      <c r="E5" s="1">
        <v>57.58</v>
      </c>
    </row>
    <row r="6" spans="1:5" x14ac:dyDescent="0.3">
      <c r="A6">
        <v>2016</v>
      </c>
      <c r="B6" t="s">
        <v>5</v>
      </c>
      <c r="C6" t="s">
        <v>15</v>
      </c>
      <c r="D6" t="s">
        <v>17</v>
      </c>
      <c r="E6" s="1">
        <v>20.43</v>
      </c>
    </row>
    <row r="7" spans="1:5" x14ac:dyDescent="0.3">
      <c r="A7">
        <v>2016</v>
      </c>
      <c r="B7" t="s">
        <v>5</v>
      </c>
      <c r="C7" t="s">
        <v>15</v>
      </c>
      <c r="D7" t="s">
        <v>18</v>
      </c>
      <c r="E7" s="1">
        <v>44</v>
      </c>
    </row>
    <row r="8" spans="1:5" x14ac:dyDescent="0.3">
      <c r="A8">
        <v>2016</v>
      </c>
      <c r="B8" t="s">
        <v>5</v>
      </c>
      <c r="C8" t="s">
        <v>15</v>
      </c>
      <c r="D8" t="s">
        <v>19</v>
      </c>
      <c r="E8" s="1">
        <v>37.549999999999997</v>
      </c>
    </row>
    <row r="9" spans="1:5" x14ac:dyDescent="0.3">
      <c r="A9">
        <v>2016</v>
      </c>
      <c r="B9" t="s">
        <v>5</v>
      </c>
      <c r="C9" t="s">
        <v>15</v>
      </c>
      <c r="D9" t="s">
        <v>20</v>
      </c>
      <c r="E9" s="1">
        <v>82.94</v>
      </c>
    </row>
    <row r="10" spans="1:5" x14ac:dyDescent="0.3">
      <c r="A10">
        <v>2016</v>
      </c>
      <c r="B10" t="s">
        <v>7</v>
      </c>
      <c r="C10" t="s">
        <v>14</v>
      </c>
      <c r="D10" t="s">
        <v>17</v>
      </c>
      <c r="E10" s="1">
        <v>15.31</v>
      </c>
    </row>
    <row r="11" spans="1:5" x14ac:dyDescent="0.3">
      <c r="A11">
        <v>2016</v>
      </c>
      <c r="B11" t="s">
        <v>7</v>
      </c>
      <c r="C11" t="s">
        <v>14</v>
      </c>
      <c r="D11" t="s">
        <v>18</v>
      </c>
      <c r="E11" s="1">
        <v>46</v>
      </c>
    </row>
    <row r="12" spans="1:5" x14ac:dyDescent="0.3">
      <c r="A12">
        <v>2016</v>
      </c>
      <c r="B12" t="s">
        <v>7</v>
      </c>
      <c r="C12" t="s">
        <v>14</v>
      </c>
      <c r="D12" t="s">
        <v>19</v>
      </c>
      <c r="E12" s="1">
        <v>72.09</v>
      </c>
    </row>
    <row r="13" spans="1:5" x14ac:dyDescent="0.3">
      <c r="A13">
        <v>2016</v>
      </c>
      <c r="B13" t="s">
        <v>7</v>
      </c>
      <c r="C13" t="s">
        <v>14</v>
      </c>
      <c r="D13" t="s">
        <v>20</v>
      </c>
      <c r="E13" s="1">
        <v>64.77</v>
      </c>
    </row>
    <row r="14" spans="1:5" x14ac:dyDescent="0.3">
      <c r="A14">
        <v>2016</v>
      </c>
      <c r="B14" t="s">
        <v>7</v>
      </c>
      <c r="C14" t="s">
        <v>15</v>
      </c>
      <c r="D14" t="s">
        <v>17</v>
      </c>
      <c r="E14" s="1">
        <v>36.22</v>
      </c>
    </row>
    <row r="15" spans="1:5" x14ac:dyDescent="0.3">
      <c r="A15">
        <v>2016</v>
      </c>
      <c r="B15" t="s">
        <v>7</v>
      </c>
      <c r="C15" t="s">
        <v>15</v>
      </c>
      <c r="D15" t="s">
        <v>18</v>
      </c>
      <c r="E15" s="1">
        <v>65</v>
      </c>
    </row>
    <row r="16" spans="1:5" x14ac:dyDescent="0.3">
      <c r="A16">
        <v>2016</v>
      </c>
      <c r="B16" t="s">
        <v>7</v>
      </c>
      <c r="C16" t="s">
        <v>15</v>
      </c>
      <c r="D16" t="s">
        <v>19</v>
      </c>
      <c r="E16" s="1">
        <v>90.92</v>
      </c>
    </row>
    <row r="17" spans="1:5" x14ac:dyDescent="0.3">
      <c r="A17">
        <v>2016</v>
      </c>
      <c r="B17" t="s">
        <v>7</v>
      </c>
      <c r="C17" t="s">
        <v>15</v>
      </c>
      <c r="D17" t="s">
        <v>20</v>
      </c>
      <c r="E17" s="1">
        <v>105.46</v>
      </c>
    </row>
    <row r="18" spans="1:5" x14ac:dyDescent="0.3">
      <c r="A18">
        <v>2016</v>
      </c>
      <c r="B18" t="s">
        <v>11</v>
      </c>
      <c r="C18" t="s">
        <v>14</v>
      </c>
      <c r="D18" t="s">
        <v>17</v>
      </c>
      <c r="E18" s="1">
        <v>7.96</v>
      </c>
    </row>
    <row r="19" spans="1:5" x14ac:dyDescent="0.3">
      <c r="A19">
        <v>2016</v>
      </c>
      <c r="B19" t="s">
        <v>11</v>
      </c>
      <c r="C19" t="s">
        <v>14</v>
      </c>
      <c r="D19" t="s">
        <v>18</v>
      </c>
      <c r="E19" s="1">
        <v>22</v>
      </c>
    </row>
    <row r="20" spans="1:5" x14ac:dyDescent="0.3">
      <c r="A20">
        <v>2016</v>
      </c>
      <c r="B20" t="s">
        <v>11</v>
      </c>
      <c r="C20" t="s">
        <v>14</v>
      </c>
      <c r="D20" t="s">
        <v>19</v>
      </c>
      <c r="E20" s="1">
        <v>42.97</v>
      </c>
    </row>
    <row r="21" spans="1:5" x14ac:dyDescent="0.3">
      <c r="A21">
        <v>2016</v>
      </c>
      <c r="B21" t="s">
        <v>11</v>
      </c>
      <c r="C21" t="s">
        <v>14</v>
      </c>
      <c r="D21" t="s">
        <v>20</v>
      </c>
      <c r="E21" s="1">
        <v>16.170000000000002</v>
      </c>
    </row>
    <row r="22" spans="1:5" x14ac:dyDescent="0.3">
      <c r="A22">
        <v>2015</v>
      </c>
      <c r="B22" t="s">
        <v>5</v>
      </c>
      <c r="C22" t="s">
        <v>14</v>
      </c>
      <c r="D22" t="s">
        <v>17</v>
      </c>
      <c r="E22" s="1">
        <v>9.23</v>
      </c>
    </row>
    <row r="23" spans="1:5" x14ac:dyDescent="0.3">
      <c r="A23">
        <v>2015</v>
      </c>
      <c r="B23" t="s">
        <v>5</v>
      </c>
      <c r="C23" t="s">
        <v>14</v>
      </c>
      <c r="D23" t="s">
        <v>18</v>
      </c>
      <c r="E23" s="1">
        <v>43.2</v>
      </c>
    </row>
    <row r="24" spans="1:5" x14ac:dyDescent="0.3">
      <c r="A24">
        <v>2015</v>
      </c>
      <c r="B24" t="s">
        <v>5</v>
      </c>
      <c r="C24" t="s">
        <v>14</v>
      </c>
      <c r="D24" t="s">
        <v>19</v>
      </c>
      <c r="E24" s="1">
        <v>15.1</v>
      </c>
    </row>
    <row r="25" spans="1:5" x14ac:dyDescent="0.3">
      <c r="A25">
        <v>2015</v>
      </c>
      <c r="B25" t="s">
        <v>5</v>
      </c>
      <c r="C25" t="s">
        <v>14</v>
      </c>
      <c r="D25" t="s">
        <v>20</v>
      </c>
      <c r="E25" s="1">
        <v>55.43</v>
      </c>
    </row>
    <row r="26" spans="1:5" x14ac:dyDescent="0.3">
      <c r="A26">
        <v>2015</v>
      </c>
      <c r="B26" t="s">
        <v>5</v>
      </c>
      <c r="C26" t="s">
        <v>15</v>
      </c>
      <c r="D26" t="s">
        <v>17</v>
      </c>
      <c r="E26" s="1">
        <v>18.5</v>
      </c>
    </row>
    <row r="27" spans="1:5" x14ac:dyDescent="0.3">
      <c r="A27">
        <v>2015</v>
      </c>
      <c r="B27" t="s">
        <v>5</v>
      </c>
      <c r="C27" t="s">
        <v>15</v>
      </c>
      <c r="D27" t="s">
        <v>18</v>
      </c>
      <c r="E27" s="1">
        <v>43.45</v>
      </c>
    </row>
    <row r="28" spans="1:5" x14ac:dyDescent="0.3">
      <c r="A28">
        <v>2015</v>
      </c>
      <c r="B28" t="s">
        <v>5</v>
      </c>
      <c r="C28" t="s">
        <v>15</v>
      </c>
      <c r="D28" t="s">
        <v>19</v>
      </c>
      <c r="E28" s="1">
        <v>38.68</v>
      </c>
    </row>
    <row r="29" spans="1:5" x14ac:dyDescent="0.3">
      <c r="A29">
        <v>2015</v>
      </c>
      <c r="B29" t="s">
        <v>5</v>
      </c>
      <c r="C29" t="s">
        <v>15</v>
      </c>
      <c r="D29" t="s">
        <v>20</v>
      </c>
      <c r="E29" s="1">
        <v>73.290000000000006</v>
      </c>
    </row>
    <row r="30" spans="1:5" x14ac:dyDescent="0.3">
      <c r="A30">
        <v>2015</v>
      </c>
      <c r="B30" t="s">
        <v>7</v>
      </c>
      <c r="C30" t="s">
        <v>14</v>
      </c>
      <c r="D30" t="s">
        <v>17</v>
      </c>
      <c r="E30" s="1">
        <v>14.33</v>
      </c>
    </row>
    <row r="31" spans="1:5" x14ac:dyDescent="0.3">
      <c r="A31">
        <v>2015</v>
      </c>
      <c r="B31" t="s">
        <v>7</v>
      </c>
      <c r="C31" t="s">
        <v>14</v>
      </c>
      <c r="D31" t="s">
        <v>18</v>
      </c>
      <c r="E31" s="1">
        <v>45.98</v>
      </c>
    </row>
    <row r="32" spans="1:5" x14ac:dyDescent="0.3">
      <c r="A32">
        <v>2015</v>
      </c>
      <c r="B32" t="s">
        <v>7</v>
      </c>
      <c r="C32" t="s">
        <v>14</v>
      </c>
      <c r="D32" t="s">
        <v>19</v>
      </c>
      <c r="E32" s="1">
        <v>79.430000000000007</v>
      </c>
    </row>
    <row r="33" spans="1:5" x14ac:dyDescent="0.3">
      <c r="A33">
        <v>2015</v>
      </c>
      <c r="B33" t="s">
        <v>7</v>
      </c>
      <c r="C33" t="s">
        <v>14</v>
      </c>
      <c r="D33" t="s">
        <v>20</v>
      </c>
      <c r="E33" s="1">
        <v>62.85</v>
      </c>
    </row>
    <row r="34" spans="1:5" x14ac:dyDescent="0.3">
      <c r="A34">
        <v>2015</v>
      </c>
      <c r="B34" t="s">
        <v>7</v>
      </c>
      <c r="C34" t="s">
        <v>15</v>
      </c>
      <c r="D34" t="s">
        <v>17</v>
      </c>
      <c r="E34" s="1">
        <v>33</v>
      </c>
    </row>
    <row r="35" spans="1:5" x14ac:dyDescent="0.3">
      <c r="A35">
        <v>2015</v>
      </c>
      <c r="B35" t="s">
        <v>7</v>
      </c>
      <c r="C35" t="s">
        <v>15</v>
      </c>
      <c r="D35" t="s">
        <v>18</v>
      </c>
      <c r="E35" s="1">
        <v>64.67</v>
      </c>
    </row>
    <row r="36" spans="1:5" x14ac:dyDescent="0.3">
      <c r="A36">
        <v>2015</v>
      </c>
      <c r="B36" t="s">
        <v>7</v>
      </c>
      <c r="C36" t="s">
        <v>15</v>
      </c>
      <c r="D36" t="s">
        <v>19</v>
      </c>
      <c r="E36" s="1">
        <v>107.81</v>
      </c>
    </row>
    <row r="37" spans="1:5" x14ac:dyDescent="0.3">
      <c r="A37">
        <v>2015</v>
      </c>
      <c r="B37" t="s">
        <v>7</v>
      </c>
      <c r="C37" t="s">
        <v>15</v>
      </c>
      <c r="D37" t="s">
        <v>20</v>
      </c>
      <c r="E37" s="1">
        <v>99.33</v>
      </c>
    </row>
    <row r="38" spans="1:5" x14ac:dyDescent="0.3">
      <c r="A38">
        <v>2015</v>
      </c>
      <c r="B38" t="s">
        <v>11</v>
      </c>
      <c r="C38" t="s">
        <v>14</v>
      </c>
      <c r="D38" t="s">
        <v>17</v>
      </c>
      <c r="E38" s="1">
        <v>7.35</v>
      </c>
    </row>
    <row r="39" spans="1:5" x14ac:dyDescent="0.3">
      <c r="A39">
        <v>2015</v>
      </c>
      <c r="B39" t="s">
        <v>11</v>
      </c>
      <c r="C39" t="s">
        <v>14</v>
      </c>
      <c r="D39" t="s">
        <v>18</v>
      </c>
      <c r="E39" s="1">
        <v>30.01</v>
      </c>
    </row>
    <row r="40" spans="1:5" x14ac:dyDescent="0.3">
      <c r="A40">
        <v>2015</v>
      </c>
      <c r="B40" t="s">
        <v>11</v>
      </c>
      <c r="C40" t="s">
        <v>14</v>
      </c>
      <c r="D40" t="s">
        <v>19</v>
      </c>
      <c r="E40" s="1">
        <v>47.39</v>
      </c>
    </row>
    <row r="41" spans="1:5" x14ac:dyDescent="0.3">
      <c r="A41">
        <v>2015</v>
      </c>
      <c r="B41" t="s">
        <v>11</v>
      </c>
      <c r="C41" t="s">
        <v>14</v>
      </c>
      <c r="D41" t="s">
        <v>20</v>
      </c>
      <c r="E41" s="1">
        <v>15.23</v>
      </c>
    </row>
    <row r="42" spans="1:5" x14ac:dyDescent="0.3">
      <c r="A42">
        <v>2014</v>
      </c>
      <c r="B42" t="s">
        <v>5</v>
      </c>
      <c r="C42" t="s">
        <v>14</v>
      </c>
      <c r="D42" t="s">
        <v>17</v>
      </c>
      <c r="E42" s="1">
        <v>8.15</v>
      </c>
    </row>
    <row r="43" spans="1:5" x14ac:dyDescent="0.3">
      <c r="A43">
        <v>2014</v>
      </c>
      <c r="B43" t="s">
        <v>5</v>
      </c>
      <c r="C43" t="s">
        <v>14</v>
      </c>
      <c r="D43" t="s">
        <v>18</v>
      </c>
      <c r="E43" s="1">
        <v>36.69</v>
      </c>
    </row>
    <row r="44" spans="1:5" x14ac:dyDescent="0.3">
      <c r="A44">
        <v>2014</v>
      </c>
      <c r="B44" t="s">
        <v>5</v>
      </c>
      <c r="C44" t="s">
        <v>14</v>
      </c>
      <c r="D44" t="s">
        <v>19</v>
      </c>
      <c r="E44" s="1">
        <v>16.07</v>
      </c>
    </row>
    <row r="45" spans="1:5" x14ac:dyDescent="0.3">
      <c r="A45">
        <v>2014</v>
      </c>
      <c r="B45" t="s">
        <v>5</v>
      </c>
      <c r="C45" t="s">
        <v>14</v>
      </c>
      <c r="D45" t="s">
        <v>20</v>
      </c>
      <c r="E45" s="1">
        <v>54.12</v>
      </c>
    </row>
    <row r="46" spans="1:5" x14ac:dyDescent="0.3">
      <c r="A46">
        <v>2014</v>
      </c>
      <c r="B46" t="s">
        <v>5</v>
      </c>
      <c r="C46" t="s">
        <v>15</v>
      </c>
      <c r="D46" t="s">
        <v>17</v>
      </c>
      <c r="E46" s="1">
        <v>16.18</v>
      </c>
    </row>
    <row r="47" spans="1:5" x14ac:dyDescent="0.3">
      <c r="A47">
        <v>2014</v>
      </c>
      <c r="B47" t="s">
        <v>5</v>
      </c>
      <c r="C47" t="s">
        <v>15</v>
      </c>
      <c r="D47" t="s">
        <v>18</v>
      </c>
      <c r="E47" s="1">
        <v>38.5</v>
      </c>
    </row>
    <row r="48" spans="1:5" x14ac:dyDescent="0.3">
      <c r="A48">
        <v>2014</v>
      </c>
      <c r="B48" t="s">
        <v>5</v>
      </c>
      <c r="C48" t="s">
        <v>15</v>
      </c>
      <c r="D48" t="s">
        <v>19</v>
      </c>
      <c r="E48" s="1">
        <v>40.97</v>
      </c>
    </row>
    <row r="49" spans="1:5" x14ac:dyDescent="0.3">
      <c r="A49">
        <v>2014</v>
      </c>
      <c r="B49" t="s">
        <v>5</v>
      </c>
      <c r="C49" t="s">
        <v>15</v>
      </c>
      <c r="D49" t="s">
        <v>20</v>
      </c>
      <c r="E49" s="1">
        <v>73.099999999999994</v>
      </c>
    </row>
    <row r="50" spans="1:5" x14ac:dyDescent="0.3">
      <c r="A50">
        <v>2014</v>
      </c>
      <c r="B50" t="s">
        <v>7</v>
      </c>
      <c r="C50" t="s">
        <v>14</v>
      </c>
      <c r="D50" t="s">
        <v>17</v>
      </c>
      <c r="E50" s="1">
        <v>12.56</v>
      </c>
    </row>
    <row r="51" spans="1:5" x14ac:dyDescent="0.3">
      <c r="A51">
        <v>2014</v>
      </c>
      <c r="B51" t="s">
        <v>7</v>
      </c>
      <c r="C51" t="s">
        <v>14</v>
      </c>
      <c r="D51" t="s">
        <v>18</v>
      </c>
      <c r="E51" s="1">
        <v>35.74</v>
      </c>
    </row>
    <row r="52" spans="1:5" x14ac:dyDescent="0.3">
      <c r="A52">
        <v>2014</v>
      </c>
      <c r="B52" t="s">
        <v>7</v>
      </c>
      <c r="C52" t="s">
        <v>14</v>
      </c>
      <c r="D52" t="s">
        <v>19</v>
      </c>
      <c r="E52" s="1">
        <v>86.39</v>
      </c>
    </row>
    <row r="53" spans="1:5" x14ac:dyDescent="0.3">
      <c r="A53">
        <v>2014</v>
      </c>
      <c r="B53" t="s">
        <v>7</v>
      </c>
      <c r="C53" t="s">
        <v>14</v>
      </c>
      <c r="D53" t="s">
        <v>20</v>
      </c>
      <c r="E53" s="1">
        <v>64.64</v>
      </c>
    </row>
    <row r="54" spans="1:5" x14ac:dyDescent="0.3">
      <c r="A54">
        <v>2014</v>
      </c>
      <c r="B54" t="s">
        <v>7</v>
      </c>
      <c r="C54" t="s">
        <v>15</v>
      </c>
      <c r="D54" t="s">
        <v>17</v>
      </c>
      <c r="E54" s="1">
        <v>29.01</v>
      </c>
    </row>
    <row r="55" spans="1:5" x14ac:dyDescent="0.3">
      <c r="A55">
        <v>2014</v>
      </c>
      <c r="B55" t="s">
        <v>7</v>
      </c>
      <c r="C55" t="s">
        <v>15</v>
      </c>
      <c r="D55" t="s">
        <v>18</v>
      </c>
      <c r="E55" s="1">
        <v>79.72</v>
      </c>
    </row>
    <row r="56" spans="1:5" x14ac:dyDescent="0.3">
      <c r="A56">
        <v>2014</v>
      </c>
      <c r="B56" t="s">
        <v>7</v>
      </c>
      <c r="C56" t="s">
        <v>15</v>
      </c>
      <c r="D56" t="s">
        <v>19</v>
      </c>
      <c r="E56" s="1">
        <v>107.88</v>
      </c>
    </row>
    <row r="57" spans="1:5" x14ac:dyDescent="0.3">
      <c r="A57">
        <v>2014</v>
      </c>
      <c r="B57" t="s">
        <v>7</v>
      </c>
      <c r="C57" t="s">
        <v>15</v>
      </c>
      <c r="D57" t="s">
        <v>20</v>
      </c>
      <c r="E57" s="1">
        <v>98.63</v>
      </c>
    </row>
    <row r="58" spans="1:5" x14ac:dyDescent="0.3">
      <c r="A58">
        <v>2014</v>
      </c>
      <c r="B58" t="s">
        <v>11</v>
      </c>
      <c r="C58" t="s">
        <v>14</v>
      </c>
      <c r="D58" t="s">
        <v>17</v>
      </c>
      <c r="E58" s="1">
        <v>7.12</v>
      </c>
    </row>
    <row r="59" spans="1:5" x14ac:dyDescent="0.3">
      <c r="A59">
        <v>2014</v>
      </c>
      <c r="B59" t="s">
        <v>11</v>
      </c>
      <c r="C59" t="s">
        <v>14</v>
      </c>
      <c r="D59" t="s">
        <v>18</v>
      </c>
      <c r="E59" s="1">
        <v>19.84</v>
      </c>
    </row>
    <row r="60" spans="1:5" x14ac:dyDescent="0.3">
      <c r="A60">
        <v>2014</v>
      </c>
      <c r="B60" t="s">
        <v>11</v>
      </c>
      <c r="C60" t="s">
        <v>14</v>
      </c>
      <c r="D60" t="s">
        <v>19</v>
      </c>
      <c r="E60" s="1">
        <v>48.34</v>
      </c>
    </row>
    <row r="61" spans="1:5" x14ac:dyDescent="0.3">
      <c r="A61">
        <v>2014</v>
      </c>
      <c r="B61" t="s">
        <v>11</v>
      </c>
      <c r="C61" t="s">
        <v>14</v>
      </c>
      <c r="D61" t="s">
        <v>20</v>
      </c>
      <c r="E61" s="1">
        <v>13.49</v>
      </c>
    </row>
    <row r="62" spans="1:5" x14ac:dyDescent="0.3">
      <c r="A62" t="s">
        <v>30</v>
      </c>
      <c r="B62" t="s">
        <v>5</v>
      </c>
      <c r="C62" t="s">
        <v>14</v>
      </c>
      <c r="D62" t="s">
        <v>17</v>
      </c>
      <c r="E62" s="1">
        <f>5.51+17.06</f>
        <v>22.57</v>
      </c>
    </row>
    <row r="63" spans="1:5" x14ac:dyDescent="0.3">
      <c r="A63" t="s">
        <v>30</v>
      </c>
      <c r="B63" t="s">
        <v>5</v>
      </c>
      <c r="C63" t="s">
        <v>14</v>
      </c>
      <c r="D63" t="s">
        <v>18</v>
      </c>
      <c r="E63" s="1">
        <v>30.82</v>
      </c>
    </row>
    <row r="64" spans="1:5" x14ac:dyDescent="0.3">
      <c r="A64" t="s">
        <v>30</v>
      </c>
      <c r="B64" t="s">
        <v>5</v>
      </c>
      <c r="C64" t="s">
        <v>14</v>
      </c>
      <c r="D64" t="s">
        <v>19</v>
      </c>
      <c r="E64" s="1">
        <v>15.28</v>
      </c>
    </row>
    <row r="65" spans="1:5" x14ac:dyDescent="0.3">
      <c r="A65" t="s">
        <v>30</v>
      </c>
      <c r="B65" t="s">
        <v>5</v>
      </c>
      <c r="C65" t="s">
        <v>14</v>
      </c>
      <c r="D65" t="s">
        <v>20</v>
      </c>
      <c r="E65" s="1">
        <v>52</v>
      </c>
    </row>
    <row r="66" spans="1:5" x14ac:dyDescent="0.3">
      <c r="A66" t="s">
        <v>30</v>
      </c>
      <c r="B66" t="s">
        <v>5</v>
      </c>
      <c r="C66" t="s">
        <v>15</v>
      </c>
      <c r="D66" t="s">
        <v>17</v>
      </c>
      <c r="E66" s="1">
        <f>6.11+17.97</f>
        <v>24.08</v>
      </c>
    </row>
    <row r="67" spans="1:5" x14ac:dyDescent="0.3">
      <c r="A67" t="s">
        <v>30</v>
      </c>
      <c r="B67" t="s">
        <v>5</v>
      </c>
      <c r="C67" t="s">
        <v>15</v>
      </c>
      <c r="D67" t="s">
        <v>18</v>
      </c>
      <c r="E67" s="1">
        <v>14.96</v>
      </c>
    </row>
    <row r="68" spans="1:5" x14ac:dyDescent="0.3">
      <c r="A68" t="s">
        <v>30</v>
      </c>
      <c r="B68" t="s">
        <v>5</v>
      </c>
      <c r="C68" t="s">
        <v>15</v>
      </c>
      <c r="D68" t="s">
        <v>19</v>
      </c>
      <c r="E68" s="1">
        <v>23.97</v>
      </c>
    </row>
    <row r="69" spans="1:5" x14ac:dyDescent="0.3">
      <c r="A69" t="s">
        <v>30</v>
      </c>
      <c r="B69" t="s">
        <v>5</v>
      </c>
      <c r="C69" t="s">
        <v>15</v>
      </c>
      <c r="D69" t="s">
        <v>20</v>
      </c>
      <c r="E69" s="1">
        <v>56</v>
      </c>
    </row>
    <row r="70" spans="1:5" x14ac:dyDescent="0.3">
      <c r="A70" t="s">
        <v>30</v>
      </c>
      <c r="B70" t="s">
        <v>7</v>
      </c>
      <c r="C70" t="s">
        <v>14</v>
      </c>
      <c r="D70" t="s">
        <v>17</v>
      </c>
      <c r="E70" s="1">
        <f>15.76+11.37</f>
        <v>27.13</v>
      </c>
    </row>
    <row r="71" spans="1:5" x14ac:dyDescent="0.3">
      <c r="A71" t="s">
        <v>30</v>
      </c>
      <c r="B71" t="s">
        <v>7</v>
      </c>
      <c r="C71" t="s">
        <v>14</v>
      </c>
      <c r="D71" t="s">
        <v>18</v>
      </c>
      <c r="E71" s="1">
        <v>41.13</v>
      </c>
    </row>
    <row r="72" spans="1:5" x14ac:dyDescent="0.3">
      <c r="A72" t="s">
        <v>30</v>
      </c>
      <c r="B72" t="s">
        <v>7</v>
      </c>
      <c r="C72" t="s">
        <v>14</v>
      </c>
      <c r="D72" t="s">
        <v>19</v>
      </c>
      <c r="E72" s="1">
        <v>38.909999999999997</v>
      </c>
    </row>
    <row r="73" spans="1:5" x14ac:dyDescent="0.3">
      <c r="A73" t="s">
        <v>30</v>
      </c>
      <c r="B73" t="s">
        <v>7</v>
      </c>
      <c r="C73" t="s">
        <v>14</v>
      </c>
      <c r="D73" t="s">
        <v>20</v>
      </c>
      <c r="E73" s="1">
        <v>64.47</v>
      </c>
    </row>
    <row r="74" spans="1:5" x14ac:dyDescent="0.3">
      <c r="A74" t="s">
        <v>30</v>
      </c>
      <c r="B74" t="s">
        <v>7</v>
      </c>
      <c r="C74" t="s">
        <v>15</v>
      </c>
      <c r="D74" t="s">
        <v>17</v>
      </c>
      <c r="E74" s="1">
        <f>18.77+17.95</f>
        <v>36.72</v>
      </c>
    </row>
    <row r="75" spans="1:5" x14ac:dyDescent="0.3">
      <c r="A75" t="s">
        <v>30</v>
      </c>
      <c r="B75" t="s">
        <v>7</v>
      </c>
      <c r="C75" t="s">
        <v>15</v>
      </c>
      <c r="D75" t="s">
        <v>18</v>
      </c>
      <c r="E75" s="1">
        <v>24.82</v>
      </c>
    </row>
    <row r="76" spans="1:5" x14ac:dyDescent="0.3">
      <c r="A76" t="s">
        <v>30</v>
      </c>
      <c r="B76" t="s">
        <v>7</v>
      </c>
      <c r="C76" t="s">
        <v>15</v>
      </c>
      <c r="D76" t="s">
        <v>19</v>
      </c>
      <c r="E76" s="1">
        <v>81.93</v>
      </c>
    </row>
    <row r="77" spans="1:5" x14ac:dyDescent="0.3">
      <c r="A77" t="s">
        <v>30</v>
      </c>
      <c r="B77" t="s">
        <v>7</v>
      </c>
      <c r="C77" t="s">
        <v>15</v>
      </c>
      <c r="D77" t="s">
        <v>20</v>
      </c>
      <c r="E77" s="1">
        <v>120</v>
      </c>
    </row>
    <row r="78" spans="1:5" x14ac:dyDescent="0.3">
      <c r="A78" t="s">
        <v>30</v>
      </c>
      <c r="B78" t="s">
        <v>11</v>
      </c>
      <c r="C78" t="s">
        <v>14</v>
      </c>
      <c r="D78" t="s">
        <v>17</v>
      </c>
      <c r="E78" s="1">
        <f>5.51+8.56</f>
        <v>14.07</v>
      </c>
    </row>
    <row r="79" spans="1:5" x14ac:dyDescent="0.3">
      <c r="A79" t="s">
        <v>30</v>
      </c>
      <c r="B79" t="s">
        <v>11</v>
      </c>
      <c r="C79" t="s">
        <v>14</v>
      </c>
      <c r="D79" t="s">
        <v>18</v>
      </c>
      <c r="E79" s="1">
        <v>4.4800000000000004</v>
      </c>
    </row>
    <row r="80" spans="1:5" x14ac:dyDescent="0.3">
      <c r="A80" t="s">
        <v>30</v>
      </c>
      <c r="B80" t="s">
        <v>11</v>
      </c>
      <c r="C80" t="s">
        <v>14</v>
      </c>
      <c r="D80" t="s">
        <v>19</v>
      </c>
      <c r="E80" s="1">
        <v>40.39</v>
      </c>
    </row>
    <row r="81" spans="1:5" x14ac:dyDescent="0.3">
      <c r="A81" t="s">
        <v>30</v>
      </c>
      <c r="B81" t="s">
        <v>11</v>
      </c>
      <c r="C81" t="s">
        <v>14</v>
      </c>
      <c r="D81" t="s">
        <v>20</v>
      </c>
      <c r="E81" s="1">
        <v>24.3</v>
      </c>
    </row>
    <row r="82" spans="1:5" x14ac:dyDescent="0.3">
      <c r="A82" t="s">
        <v>29</v>
      </c>
      <c r="B82" t="s">
        <v>5</v>
      </c>
      <c r="C82" t="s">
        <v>14</v>
      </c>
      <c r="D82" t="s">
        <v>17</v>
      </c>
      <c r="E82" s="1">
        <v>10</v>
      </c>
    </row>
    <row r="83" spans="1:5" x14ac:dyDescent="0.3">
      <c r="A83" t="s">
        <v>29</v>
      </c>
      <c r="B83" t="s">
        <v>5</v>
      </c>
      <c r="C83" t="s">
        <v>14</v>
      </c>
      <c r="D83" t="s">
        <v>18</v>
      </c>
      <c r="E83" s="1">
        <v>29</v>
      </c>
    </row>
    <row r="84" spans="1:5" x14ac:dyDescent="0.3">
      <c r="A84" t="s">
        <v>29</v>
      </c>
      <c r="B84" t="s">
        <v>5</v>
      </c>
      <c r="C84" t="s">
        <v>14</v>
      </c>
      <c r="D84" t="s">
        <v>19</v>
      </c>
      <c r="E84" s="1">
        <v>25</v>
      </c>
    </row>
    <row r="85" spans="1:5" x14ac:dyDescent="0.3">
      <c r="A85" t="s">
        <v>29</v>
      </c>
      <c r="B85" t="s">
        <v>5</v>
      </c>
      <c r="C85" t="s">
        <v>14</v>
      </c>
      <c r="D85" t="s">
        <v>20</v>
      </c>
      <c r="E85" s="1">
        <v>63</v>
      </c>
    </row>
    <row r="86" spans="1:5" x14ac:dyDescent="0.3">
      <c r="A86" t="s">
        <v>29</v>
      </c>
      <c r="B86" t="s">
        <v>5</v>
      </c>
      <c r="C86" t="s">
        <v>15</v>
      </c>
      <c r="D86" t="s">
        <v>17</v>
      </c>
      <c r="E86" s="1">
        <v>10</v>
      </c>
    </row>
    <row r="87" spans="1:5" x14ac:dyDescent="0.3">
      <c r="A87" t="s">
        <v>29</v>
      </c>
      <c r="B87" t="s">
        <v>5</v>
      </c>
      <c r="C87" t="s">
        <v>15</v>
      </c>
      <c r="D87" t="s">
        <v>18</v>
      </c>
      <c r="E87" s="1">
        <v>29</v>
      </c>
    </row>
    <row r="88" spans="1:5" x14ac:dyDescent="0.3">
      <c r="A88" t="s">
        <v>29</v>
      </c>
      <c r="B88" t="s">
        <v>5</v>
      </c>
      <c r="C88" t="s">
        <v>15</v>
      </c>
      <c r="D88" t="s">
        <v>19</v>
      </c>
      <c r="E88" s="1">
        <v>32</v>
      </c>
    </row>
    <row r="89" spans="1:5" x14ac:dyDescent="0.3">
      <c r="A89" t="s">
        <v>29</v>
      </c>
      <c r="B89" t="s">
        <v>5</v>
      </c>
      <c r="C89" t="s">
        <v>15</v>
      </c>
      <c r="D89" t="s">
        <v>20</v>
      </c>
      <c r="E89" s="1">
        <v>68</v>
      </c>
    </row>
    <row r="90" spans="1:5" x14ac:dyDescent="0.3">
      <c r="A90" t="s">
        <v>29</v>
      </c>
      <c r="B90" t="s">
        <v>7</v>
      </c>
      <c r="C90" t="s">
        <v>14</v>
      </c>
      <c r="D90" t="s">
        <v>17</v>
      </c>
      <c r="E90" s="1">
        <v>10</v>
      </c>
    </row>
    <row r="91" spans="1:5" x14ac:dyDescent="0.3">
      <c r="A91" t="s">
        <v>29</v>
      </c>
      <c r="B91" t="s">
        <v>7</v>
      </c>
      <c r="C91" t="s">
        <v>14</v>
      </c>
      <c r="D91" t="s">
        <v>18</v>
      </c>
      <c r="E91" s="1">
        <v>48</v>
      </c>
    </row>
    <row r="92" spans="1:5" x14ac:dyDescent="0.3">
      <c r="A92" t="s">
        <v>29</v>
      </c>
      <c r="B92" t="s">
        <v>7</v>
      </c>
      <c r="C92" t="s">
        <v>14</v>
      </c>
      <c r="D92" t="s">
        <v>19</v>
      </c>
      <c r="E92" s="1">
        <v>70</v>
      </c>
    </row>
    <row r="93" spans="1:5" x14ac:dyDescent="0.3">
      <c r="A93" t="s">
        <v>29</v>
      </c>
      <c r="B93" t="s">
        <v>7</v>
      </c>
      <c r="C93" t="s">
        <v>14</v>
      </c>
      <c r="D93" t="s">
        <v>20</v>
      </c>
      <c r="E93" s="1">
        <v>71</v>
      </c>
    </row>
    <row r="94" spans="1:5" x14ac:dyDescent="0.3">
      <c r="A94" t="s">
        <v>29</v>
      </c>
      <c r="B94" t="s">
        <v>7</v>
      </c>
      <c r="C94" t="s">
        <v>15</v>
      </c>
      <c r="D94" t="s">
        <v>17</v>
      </c>
      <c r="E94" s="1">
        <v>10</v>
      </c>
    </row>
    <row r="95" spans="1:5" x14ac:dyDescent="0.3">
      <c r="A95" t="s">
        <v>29</v>
      </c>
      <c r="B95" t="s">
        <v>7</v>
      </c>
      <c r="C95" t="s">
        <v>15</v>
      </c>
      <c r="D95" t="s">
        <v>18</v>
      </c>
      <c r="E95" s="1">
        <v>48</v>
      </c>
    </row>
    <row r="96" spans="1:5" x14ac:dyDescent="0.3">
      <c r="A96" t="s">
        <v>29</v>
      </c>
      <c r="B96" t="s">
        <v>7</v>
      </c>
      <c r="C96" t="s">
        <v>15</v>
      </c>
      <c r="D96" t="s">
        <v>19</v>
      </c>
      <c r="E96" s="1">
        <v>100</v>
      </c>
    </row>
    <row r="97" spans="1:5" x14ac:dyDescent="0.3">
      <c r="A97" t="s">
        <v>29</v>
      </c>
      <c r="B97" t="s">
        <v>7</v>
      </c>
      <c r="C97" t="s">
        <v>15</v>
      </c>
      <c r="D97" t="s">
        <v>20</v>
      </c>
      <c r="E97" s="1">
        <v>112</v>
      </c>
    </row>
    <row r="98" spans="1:5" x14ac:dyDescent="0.3">
      <c r="A98" t="s">
        <v>29</v>
      </c>
      <c r="B98" t="s">
        <v>11</v>
      </c>
      <c r="C98" t="s">
        <v>14</v>
      </c>
      <c r="D98" t="s">
        <v>17</v>
      </c>
      <c r="E98" s="1">
        <v>10</v>
      </c>
    </row>
    <row r="99" spans="1:5" x14ac:dyDescent="0.3">
      <c r="A99" t="s">
        <v>29</v>
      </c>
      <c r="B99" t="s">
        <v>11</v>
      </c>
      <c r="C99" t="s">
        <v>14</v>
      </c>
      <c r="D99" t="s">
        <v>18</v>
      </c>
      <c r="E99" s="1">
        <v>12</v>
      </c>
    </row>
    <row r="100" spans="1:5" x14ac:dyDescent="0.3">
      <c r="A100" t="s">
        <v>29</v>
      </c>
      <c r="B100" t="s">
        <v>11</v>
      </c>
      <c r="C100" t="s">
        <v>14</v>
      </c>
      <c r="D100" t="s">
        <v>19</v>
      </c>
      <c r="E100" s="1">
        <v>47</v>
      </c>
    </row>
    <row r="101" spans="1:5" x14ac:dyDescent="0.3">
      <c r="A101" t="s">
        <v>29</v>
      </c>
      <c r="B101" t="s">
        <v>11</v>
      </c>
      <c r="C101" t="s">
        <v>14</v>
      </c>
      <c r="D101" t="s">
        <v>20</v>
      </c>
      <c r="E101" s="1">
        <v>16</v>
      </c>
    </row>
    <row r="102" spans="1:5" x14ac:dyDescent="0.3">
      <c r="A102" t="s">
        <v>31</v>
      </c>
      <c r="B102" t="s">
        <v>5</v>
      </c>
      <c r="C102" t="s">
        <v>14</v>
      </c>
      <c r="D102" t="s">
        <v>17</v>
      </c>
      <c r="E102" s="1">
        <v>10</v>
      </c>
    </row>
    <row r="103" spans="1:5" x14ac:dyDescent="0.3">
      <c r="A103" t="s">
        <v>31</v>
      </c>
      <c r="B103" t="s">
        <v>5</v>
      </c>
      <c r="C103" t="s">
        <v>14</v>
      </c>
      <c r="D103" t="s">
        <v>18</v>
      </c>
      <c r="E103" s="1">
        <v>31</v>
      </c>
    </row>
    <row r="104" spans="1:5" x14ac:dyDescent="0.3">
      <c r="A104" t="s">
        <v>31</v>
      </c>
      <c r="B104" t="s">
        <v>5</v>
      </c>
      <c r="C104" t="s">
        <v>14</v>
      </c>
      <c r="D104" t="s">
        <v>19</v>
      </c>
      <c r="E104" s="1">
        <v>30</v>
      </c>
    </row>
    <row r="105" spans="1:5" x14ac:dyDescent="0.3">
      <c r="A105" t="s">
        <v>31</v>
      </c>
      <c r="B105" t="s">
        <v>5</v>
      </c>
      <c r="C105" t="s">
        <v>14</v>
      </c>
      <c r="D105" t="s">
        <v>20</v>
      </c>
      <c r="E105" s="1">
        <v>66</v>
      </c>
    </row>
    <row r="106" spans="1:5" x14ac:dyDescent="0.3">
      <c r="A106" t="s">
        <v>31</v>
      </c>
      <c r="B106" t="s">
        <v>5</v>
      </c>
      <c r="C106" t="s">
        <v>15</v>
      </c>
      <c r="D106" t="s">
        <v>17</v>
      </c>
      <c r="E106" s="1">
        <v>10</v>
      </c>
    </row>
    <row r="107" spans="1:5" x14ac:dyDescent="0.3">
      <c r="A107" t="s">
        <v>31</v>
      </c>
      <c r="B107" t="s">
        <v>5</v>
      </c>
      <c r="C107" t="s">
        <v>15</v>
      </c>
      <c r="D107" t="s">
        <v>18</v>
      </c>
      <c r="E107" s="1">
        <v>31</v>
      </c>
    </row>
    <row r="108" spans="1:5" x14ac:dyDescent="0.3">
      <c r="A108" t="s">
        <v>31</v>
      </c>
      <c r="B108" t="s">
        <v>5</v>
      </c>
      <c r="C108" t="s">
        <v>15</v>
      </c>
      <c r="D108" t="s">
        <v>19</v>
      </c>
      <c r="E108" s="1">
        <v>38</v>
      </c>
    </row>
    <row r="109" spans="1:5" x14ac:dyDescent="0.3">
      <c r="A109" t="s">
        <v>31</v>
      </c>
      <c r="B109" t="s">
        <v>5</v>
      </c>
      <c r="C109" t="s">
        <v>15</v>
      </c>
      <c r="D109" t="s">
        <v>20</v>
      </c>
      <c r="E109" s="1">
        <v>72</v>
      </c>
    </row>
    <row r="110" spans="1:5" x14ac:dyDescent="0.3">
      <c r="A110" t="s">
        <v>31</v>
      </c>
      <c r="B110" t="s">
        <v>7</v>
      </c>
      <c r="C110" t="s">
        <v>14</v>
      </c>
      <c r="D110" t="s">
        <v>17</v>
      </c>
      <c r="E110" s="1">
        <v>10</v>
      </c>
    </row>
    <row r="111" spans="1:5" x14ac:dyDescent="0.3">
      <c r="A111" t="s">
        <v>31</v>
      </c>
      <c r="B111" t="s">
        <v>7</v>
      </c>
      <c r="C111" t="s">
        <v>14</v>
      </c>
      <c r="D111" t="s">
        <v>18</v>
      </c>
      <c r="E111" s="1">
        <v>51</v>
      </c>
    </row>
    <row r="112" spans="1:5" x14ac:dyDescent="0.3">
      <c r="A112" t="s">
        <v>31</v>
      </c>
      <c r="B112" t="s">
        <v>7</v>
      </c>
      <c r="C112" t="s">
        <v>14</v>
      </c>
      <c r="D112" t="s">
        <v>19</v>
      </c>
      <c r="E112" s="1">
        <v>82</v>
      </c>
    </row>
    <row r="113" spans="1:5" x14ac:dyDescent="0.3">
      <c r="A113" t="s">
        <v>31</v>
      </c>
      <c r="B113" t="s">
        <v>7</v>
      </c>
      <c r="C113" t="s">
        <v>14</v>
      </c>
      <c r="D113" t="s">
        <v>20</v>
      </c>
      <c r="E113" s="1">
        <v>75</v>
      </c>
    </row>
    <row r="114" spans="1:5" x14ac:dyDescent="0.3">
      <c r="A114" t="s">
        <v>31</v>
      </c>
      <c r="B114" t="s">
        <v>7</v>
      </c>
      <c r="C114" t="s">
        <v>15</v>
      </c>
      <c r="D114" t="s">
        <v>17</v>
      </c>
      <c r="E114" s="1">
        <v>10</v>
      </c>
    </row>
    <row r="115" spans="1:5" x14ac:dyDescent="0.3">
      <c r="A115" t="s">
        <v>31</v>
      </c>
      <c r="B115" t="s">
        <v>7</v>
      </c>
      <c r="C115" t="s">
        <v>15</v>
      </c>
      <c r="D115" t="s">
        <v>18</v>
      </c>
      <c r="E115" s="1">
        <v>51</v>
      </c>
    </row>
    <row r="116" spans="1:5" x14ac:dyDescent="0.3">
      <c r="A116" t="s">
        <v>31</v>
      </c>
      <c r="B116" t="s">
        <v>7</v>
      </c>
      <c r="C116" t="s">
        <v>15</v>
      </c>
      <c r="D116" t="s">
        <v>19</v>
      </c>
      <c r="E116" s="1">
        <v>118</v>
      </c>
    </row>
    <row r="117" spans="1:5" x14ac:dyDescent="0.3">
      <c r="A117" t="s">
        <v>31</v>
      </c>
      <c r="B117" t="s">
        <v>7</v>
      </c>
      <c r="C117" t="s">
        <v>15</v>
      </c>
      <c r="D117" t="s">
        <v>20</v>
      </c>
      <c r="E117" s="1">
        <v>118</v>
      </c>
    </row>
    <row r="118" spans="1:5" x14ac:dyDescent="0.3">
      <c r="A118" t="s">
        <v>31</v>
      </c>
      <c r="B118" t="s">
        <v>11</v>
      </c>
      <c r="C118" t="s">
        <v>14</v>
      </c>
      <c r="D118" t="s">
        <v>17</v>
      </c>
      <c r="E118" s="1">
        <v>10</v>
      </c>
    </row>
    <row r="119" spans="1:5" x14ac:dyDescent="0.3">
      <c r="A119" t="s">
        <v>31</v>
      </c>
      <c r="B119" t="s">
        <v>11</v>
      </c>
      <c r="C119" t="s">
        <v>14</v>
      </c>
      <c r="D119" t="s">
        <v>18</v>
      </c>
      <c r="E119" s="1">
        <v>13</v>
      </c>
    </row>
    <row r="120" spans="1:5" x14ac:dyDescent="0.3">
      <c r="A120" t="s">
        <v>31</v>
      </c>
      <c r="B120" t="s">
        <v>11</v>
      </c>
      <c r="C120" t="s">
        <v>14</v>
      </c>
      <c r="D120" t="s">
        <v>19</v>
      </c>
      <c r="E120" s="1">
        <v>54</v>
      </c>
    </row>
    <row r="121" spans="1:5" x14ac:dyDescent="0.3">
      <c r="A121" t="s">
        <v>31</v>
      </c>
      <c r="B121" t="s">
        <v>11</v>
      </c>
      <c r="C121" t="s">
        <v>14</v>
      </c>
      <c r="D121" t="s">
        <v>20</v>
      </c>
      <c r="E121" s="1">
        <v>17</v>
      </c>
    </row>
    <row r="122" spans="1:5" x14ac:dyDescent="0.3">
      <c r="A122">
        <v>2017</v>
      </c>
      <c r="B122" t="s">
        <v>5</v>
      </c>
      <c r="C122" t="s">
        <v>14</v>
      </c>
      <c r="D122" t="s">
        <v>17</v>
      </c>
      <c r="E122" s="1">
        <v>20</v>
      </c>
    </row>
    <row r="123" spans="1:5" x14ac:dyDescent="0.3">
      <c r="A123">
        <v>2017</v>
      </c>
      <c r="B123" t="s">
        <v>5</v>
      </c>
      <c r="C123" t="s">
        <v>14</v>
      </c>
      <c r="D123" t="s">
        <v>18</v>
      </c>
      <c r="E123" s="1">
        <v>65</v>
      </c>
    </row>
    <row r="124" spans="1:5" x14ac:dyDescent="0.3">
      <c r="A124">
        <v>2017</v>
      </c>
      <c r="B124" t="s">
        <v>5</v>
      </c>
      <c r="C124" t="s">
        <v>14</v>
      </c>
      <c r="D124" t="s">
        <v>19</v>
      </c>
      <c r="E124" s="1">
        <v>10</v>
      </c>
    </row>
    <row r="125" spans="1:5" x14ac:dyDescent="0.3">
      <c r="A125">
        <v>2017</v>
      </c>
      <c r="B125" t="s">
        <v>5</v>
      </c>
      <c r="C125" t="s">
        <v>14</v>
      </c>
      <c r="D125" t="s">
        <v>20</v>
      </c>
      <c r="E125" s="1">
        <v>50</v>
      </c>
    </row>
    <row r="126" spans="1:5" x14ac:dyDescent="0.3">
      <c r="A126">
        <v>2017</v>
      </c>
      <c r="B126" t="s">
        <v>5</v>
      </c>
      <c r="C126" t="s">
        <v>15</v>
      </c>
      <c r="D126" t="s">
        <v>17</v>
      </c>
      <c r="E126" s="1">
        <v>15</v>
      </c>
    </row>
    <row r="127" spans="1:5" x14ac:dyDescent="0.3">
      <c r="A127">
        <v>2017</v>
      </c>
      <c r="B127" t="s">
        <v>5</v>
      </c>
      <c r="C127" t="s">
        <v>15</v>
      </c>
      <c r="D127" t="s">
        <v>18</v>
      </c>
      <c r="E127" s="1">
        <v>65</v>
      </c>
    </row>
    <row r="128" spans="1:5" x14ac:dyDescent="0.3">
      <c r="A128">
        <v>2017</v>
      </c>
      <c r="B128" t="s">
        <v>5</v>
      </c>
      <c r="C128" t="s">
        <v>15</v>
      </c>
      <c r="D128" t="s">
        <v>19</v>
      </c>
      <c r="E128" s="1">
        <v>30</v>
      </c>
    </row>
    <row r="129" spans="1:5" x14ac:dyDescent="0.3">
      <c r="A129">
        <v>2017</v>
      </c>
      <c r="B129" t="s">
        <v>5</v>
      </c>
      <c r="C129" t="s">
        <v>15</v>
      </c>
      <c r="D129" t="s">
        <v>20</v>
      </c>
      <c r="E129" s="1">
        <v>90</v>
      </c>
    </row>
    <row r="130" spans="1:5" x14ac:dyDescent="0.3">
      <c r="A130">
        <v>2017</v>
      </c>
      <c r="B130" t="s">
        <v>7</v>
      </c>
      <c r="C130" t="s">
        <v>14</v>
      </c>
      <c r="D130" t="s">
        <v>17</v>
      </c>
      <c r="E130" s="1">
        <v>15</v>
      </c>
    </row>
    <row r="131" spans="1:5" x14ac:dyDescent="0.3">
      <c r="A131">
        <v>2017</v>
      </c>
      <c r="B131" t="s">
        <v>7</v>
      </c>
      <c r="C131" t="s">
        <v>14</v>
      </c>
      <c r="D131" t="s">
        <v>18</v>
      </c>
      <c r="E131" s="1">
        <v>61</v>
      </c>
    </row>
    <row r="132" spans="1:5" x14ac:dyDescent="0.3">
      <c r="A132">
        <v>2017</v>
      </c>
      <c r="B132" t="s">
        <v>7</v>
      </c>
      <c r="C132" t="s">
        <v>14</v>
      </c>
      <c r="D132" t="s">
        <v>19</v>
      </c>
      <c r="E132" s="1">
        <v>68</v>
      </c>
    </row>
    <row r="133" spans="1:5" x14ac:dyDescent="0.3">
      <c r="A133">
        <v>2017</v>
      </c>
      <c r="B133" t="s">
        <v>7</v>
      </c>
      <c r="C133" t="s">
        <v>14</v>
      </c>
      <c r="D133" t="s">
        <v>20</v>
      </c>
      <c r="E133" s="1">
        <v>65</v>
      </c>
    </row>
    <row r="134" spans="1:5" x14ac:dyDescent="0.3">
      <c r="A134">
        <v>2017</v>
      </c>
      <c r="B134" t="s">
        <v>7</v>
      </c>
      <c r="C134" t="s">
        <v>15</v>
      </c>
      <c r="D134" t="s">
        <v>17</v>
      </c>
      <c r="E134" s="1">
        <v>15</v>
      </c>
    </row>
    <row r="135" spans="1:5" x14ac:dyDescent="0.3">
      <c r="A135">
        <v>2017</v>
      </c>
      <c r="B135" t="s">
        <v>7</v>
      </c>
      <c r="C135" t="s">
        <v>15</v>
      </c>
      <c r="D135" t="s">
        <v>18</v>
      </c>
      <c r="E135" s="1">
        <v>82</v>
      </c>
    </row>
    <row r="136" spans="1:5" x14ac:dyDescent="0.3">
      <c r="A136">
        <v>2017</v>
      </c>
      <c r="B136" t="s">
        <v>7</v>
      </c>
      <c r="C136" t="s">
        <v>15</v>
      </c>
      <c r="D136" t="s">
        <v>19</v>
      </c>
      <c r="E136" s="1">
        <v>140</v>
      </c>
    </row>
    <row r="137" spans="1:5" x14ac:dyDescent="0.3">
      <c r="A137">
        <v>2017</v>
      </c>
      <c r="B137" t="s">
        <v>7</v>
      </c>
      <c r="C137" t="s">
        <v>15</v>
      </c>
      <c r="D137" t="s">
        <v>20</v>
      </c>
      <c r="E137" s="1">
        <v>97</v>
      </c>
    </row>
    <row r="138" spans="1:5" x14ac:dyDescent="0.3">
      <c r="A138">
        <v>2017</v>
      </c>
      <c r="B138" t="s">
        <v>11</v>
      </c>
      <c r="C138" t="s">
        <v>14</v>
      </c>
      <c r="D138" t="s">
        <v>17</v>
      </c>
      <c r="E138" s="1">
        <v>10</v>
      </c>
    </row>
    <row r="139" spans="1:5" x14ac:dyDescent="0.3">
      <c r="A139">
        <v>2017</v>
      </c>
      <c r="B139" t="s">
        <v>11</v>
      </c>
      <c r="C139" t="s">
        <v>14</v>
      </c>
      <c r="D139" t="s">
        <v>18</v>
      </c>
      <c r="E139" s="1">
        <v>15</v>
      </c>
    </row>
    <row r="140" spans="1:5" x14ac:dyDescent="0.3">
      <c r="A140">
        <v>2017</v>
      </c>
      <c r="B140" t="s">
        <v>11</v>
      </c>
      <c r="C140" t="s">
        <v>14</v>
      </c>
      <c r="D140" t="s">
        <v>19</v>
      </c>
      <c r="E140" s="1">
        <v>50</v>
      </c>
    </row>
    <row r="141" spans="1:5" x14ac:dyDescent="0.3">
      <c r="A141">
        <v>2017</v>
      </c>
      <c r="B141" t="s">
        <v>11</v>
      </c>
      <c r="C141" t="s">
        <v>14</v>
      </c>
      <c r="D141" t="s">
        <v>20</v>
      </c>
      <c r="E141" s="1">
        <v>12</v>
      </c>
    </row>
    <row r="142" spans="1:5" x14ac:dyDescent="0.3">
      <c r="A142">
        <v>2017</v>
      </c>
      <c r="B142" t="s">
        <v>6</v>
      </c>
      <c r="C142" t="s">
        <v>14</v>
      </c>
      <c r="D142" t="s">
        <v>17</v>
      </c>
      <c r="E142" s="1">
        <v>15</v>
      </c>
    </row>
    <row r="143" spans="1:5" x14ac:dyDescent="0.3">
      <c r="A143">
        <v>2017</v>
      </c>
      <c r="B143" t="s">
        <v>6</v>
      </c>
      <c r="C143" t="s">
        <v>14</v>
      </c>
      <c r="D143" t="s">
        <v>18</v>
      </c>
      <c r="E143" s="1">
        <v>20</v>
      </c>
    </row>
    <row r="144" spans="1:5" x14ac:dyDescent="0.3">
      <c r="A144">
        <v>2017</v>
      </c>
      <c r="B144" t="s">
        <v>6</v>
      </c>
      <c r="C144" t="s">
        <v>14</v>
      </c>
      <c r="D144" t="s">
        <v>19</v>
      </c>
      <c r="E144" s="1">
        <v>31</v>
      </c>
    </row>
    <row r="145" spans="1:5" x14ac:dyDescent="0.3">
      <c r="A145">
        <v>2017</v>
      </c>
      <c r="B145" t="s">
        <v>6</v>
      </c>
      <c r="C145" t="s">
        <v>14</v>
      </c>
      <c r="D145" t="s">
        <v>20</v>
      </c>
      <c r="E145" s="1">
        <v>30</v>
      </c>
    </row>
    <row r="146" spans="1:5" x14ac:dyDescent="0.3">
      <c r="A146">
        <v>2017</v>
      </c>
      <c r="B146" t="s">
        <v>10</v>
      </c>
      <c r="C146" t="s">
        <v>14</v>
      </c>
      <c r="D146" t="s">
        <v>17</v>
      </c>
      <c r="E146" s="1">
        <v>17</v>
      </c>
    </row>
    <row r="147" spans="1:5" x14ac:dyDescent="0.3">
      <c r="A147">
        <v>2017</v>
      </c>
      <c r="B147" t="s">
        <v>10</v>
      </c>
      <c r="C147" t="s">
        <v>14</v>
      </c>
      <c r="D147" t="s">
        <v>18</v>
      </c>
      <c r="E147" s="1">
        <v>22</v>
      </c>
    </row>
    <row r="148" spans="1:5" x14ac:dyDescent="0.3">
      <c r="A148">
        <v>2017</v>
      </c>
      <c r="B148" t="s">
        <v>10</v>
      </c>
      <c r="C148" t="s">
        <v>14</v>
      </c>
      <c r="D148" t="s">
        <v>19</v>
      </c>
      <c r="E148" s="1">
        <v>16</v>
      </c>
    </row>
    <row r="149" spans="1:5" x14ac:dyDescent="0.3">
      <c r="A149">
        <v>2017</v>
      </c>
      <c r="B149" t="s">
        <v>10</v>
      </c>
      <c r="C149" t="s">
        <v>14</v>
      </c>
      <c r="D149" t="s">
        <v>20</v>
      </c>
      <c r="E149" s="1">
        <v>33</v>
      </c>
    </row>
    <row r="150" spans="1:5" x14ac:dyDescent="0.3">
      <c r="A150">
        <v>2017</v>
      </c>
      <c r="B150" t="s">
        <v>8</v>
      </c>
      <c r="C150" t="s">
        <v>14</v>
      </c>
      <c r="D150" t="s">
        <v>17</v>
      </c>
      <c r="E150" s="1">
        <v>15</v>
      </c>
    </row>
    <row r="151" spans="1:5" x14ac:dyDescent="0.3">
      <c r="A151">
        <v>2017</v>
      </c>
      <c r="B151" t="s">
        <v>8</v>
      </c>
      <c r="C151" t="s">
        <v>14</v>
      </c>
      <c r="D151" t="s">
        <v>18</v>
      </c>
      <c r="E151" s="1">
        <v>8</v>
      </c>
    </row>
    <row r="152" spans="1:5" x14ac:dyDescent="0.3">
      <c r="A152">
        <v>2017</v>
      </c>
      <c r="B152" t="s">
        <v>8</v>
      </c>
      <c r="C152" t="s">
        <v>14</v>
      </c>
      <c r="D152" t="s">
        <v>19</v>
      </c>
      <c r="E152" s="1">
        <v>44</v>
      </c>
    </row>
    <row r="153" spans="1:5" x14ac:dyDescent="0.3">
      <c r="A153">
        <v>2017</v>
      </c>
      <c r="B153" t="s">
        <v>8</v>
      </c>
      <c r="C153" t="s">
        <v>14</v>
      </c>
      <c r="D153" t="s">
        <v>20</v>
      </c>
      <c r="E153" s="1">
        <v>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Lookups!$E$2:$E$5</xm:f>
          </x14:formula1>
          <xm:sqref>D2:D153</xm:sqref>
        </x14:dataValidation>
        <x14:dataValidation type="list" allowBlank="1" showInputMessage="1" showErrorMessage="1">
          <x14:formula1>
            <xm:f>Lookups!$C$2:$C$4</xm:f>
          </x14:formula1>
          <xm:sqref>C2:C153</xm:sqref>
        </x14:dataValidation>
        <x14:dataValidation type="list" allowBlank="1" showInputMessage="1" showErrorMessage="1">
          <x14:formula1>
            <xm:f>Lookups!$A$2:$A$10</xm:f>
          </x14:formula1>
          <xm:sqref>B2:B153</xm:sqref>
        </x14:dataValidation>
        <x14:dataValidation type="list" allowBlank="1" showInputMessage="1" showErrorMessage="1">
          <x14:formula1>
            <xm:f>Lookups!$G$2:$G$16</xm:f>
          </x14:formula1>
          <xm:sqref>A2:A153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2" sqref="J2:K13"/>
    </sheetView>
  </sheetViews>
  <sheetFormatPr defaultRowHeight="14.4" x14ac:dyDescent="0.3"/>
  <cols>
    <col min="1" max="1" width="13" customWidth="1"/>
    <col min="3" max="3" width="12" customWidth="1"/>
    <col min="5" max="5" width="18.21875" customWidth="1"/>
    <col min="7" max="7" width="11.88671875" customWidth="1"/>
  </cols>
  <sheetData>
    <row r="1" spans="1:11" x14ac:dyDescent="0.3">
      <c r="A1" t="s">
        <v>2</v>
      </c>
      <c r="C1" t="s">
        <v>12</v>
      </c>
      <c r="E1" t="s">
        <v>16</v>
      </c>
      <c r="G1" t="s">
        <v>21</v>
      </c>
    </row>
    <row r="2" spans="1:11" x14ac:dyDescent="0.3">
      <c r="A2" t="s">
        <v>3</v>
      </c>
      <c r="C2" t="s">
        <v>13</v>
      </c>
      <c r="E2" t="s">
        <v>17</v>
      </c>
      <c r="G2">
        <v>2020</v>
      </c>
      <c r="J2" t="s">
        <v>3</v>
      </c>
      <c r="K2" t="s">
        <v>14</v>
      </c>
    </row>
    <row r="3" spans="1:11" x14ac:dyDescent="0.3">
      <c r="A3" t="s">
        <v>4</v>
      </c>
      <c r="C3" t="s">
        <v>14</v>
      </c>
      <c r="E3" t="s">
        <v>18</v>
      </c>
      <c r="G3">
        <v>2019</v>
      </c>
      <c r="J3" t="s">
        <v>4</v>
      </c>
      <c r="K3" t="s">
        <v>14</v>
      </c>
    </row>
    <row r="4" spans="1:11" x14ac:dyDescent="0.3">
      <c r="A4" t="s">
        <v>5</v>
      </c>
      <c r="C4" t="s">
        <v>15</v>
      </c>
      <c r="E4" t="s">
        <v>19</v>
      </c>
      <c r="G4">
        <v>2018</v>
      </c>
      <c r="J4" t="s">
        <v>5</v>
      </c>
      <c r="K4" t="s">
        <v>14</v>
      </c>
    </row>
    <row r="5" spans="1:11" x14ac:dyDescent="0.3">
      <c r="A5" t="s">
        <v>6</v>
      </c>
      <c r="E5" t="s">
        <v>20</v>
      </c>
      <c r="G5">
        <v>2017</v>
      </c>
      <c r="J5" t="s">
        <v>6</v>
      </c>
      <c r="K5" t="s">
        <v>14</v>
      </c>
    </row>
    <row r="6" spans="1:11" x14ac:dyDescent="0.3">
      <c r="A6" t="s">
        <v>7</v>
      </c>
      <c r="G6" t="s">
        <v>30</v>
      </c>
      <c r="J6" t="s">
        <v>7</v>
      </c>
      <c r="K6" t="s">
        <v>14</v>
      </c>
    </row>
    <row r="7" spans="1:11" x14ac:dyDescent="0.3">
      <c r="A7" t="s">
        <v>8</v>
      </c>
      <c r="G7" t="s">
        <v>29</v>
      </c>
      <c r="J7" t="s">
        <v>8</v>
      </c>
      <c r="K7" t="s">
        <v>14</v>
      </c>
    </row>
    <row r="8" spans="1:11" x14ac:dyDescent="0.3">
      <c r="A8" t="s">
        <v>9</v>
      </c>
      <c r="G8" t="s">
        <v>32</v>
      </c>
      <c r="J8" t="s">
        <v>9</v>
      </c>
      <c r="K8" t="s">
        <v>14</v>
      </c>
    </row>
    <row r="9" spans="1:11" x14ac:dyDescent="0.3">
      <c r="A9" t="s">
        <v>10</v>
      </c>
      <c r="G9">
        <v>2016</v>
      </c>
      <c r="J9" t="s">
        <v>10</v>
      </c>
      <c r="K9" t="s">
        <v>14</v>
      </c>
    </row>
    <row r="10" spans="1:11" x14ac:dyDescent="0.3">
      <c r="A10" t="s">
        <v>11</v>
      </c>
      <c r="G10" t="s">
        <v>31</v>
      </c>
      <c r="J10" t="s">
        <v>11</v>
      </c>
      <c r="K10" t="s">
        <v>14</v>
      </c>
    </row>
    <row r="11" spans="1:11" x14ac:dyDescent="0.3">
      <c r="G11">
        <v>2015</v>
      </c>
      <c r="J11" t="s">
        <v>7</v>
      </c>
      <c r="K11" t="s">
        <v>15</v>
      </c>
    </row>
    <row r="12" spans="1:11" x14ac:dyDescent="0.3">
      <c r="G12">
        <v>2014</v>
      </c>
      <c r="J12" t="s">
        <v>5</v>
      </c>
      <c r="K12" t="s">
        <v>15</v>
      </c>
    </row>
    <row r="13" spans="1:11" x14ac:dyDescent="0.3">
      <c r="G13">
        <v>2013</v>
      </c>
      <c r="J13" t="s">
        <v>5</v>
      </c>
      <c r="K13" t="s">
        <v>13</v>
      </c>
    </row>
    <row r="14" spans="1:11" x14ac:dyDescent="0.3">
      <c r="G14">
        <v>2012</v>
      </c>
    </row>
    <row r="15" spans="1:11" x14ac:dyDescent="0.3">
      <c r="G15">
        <v>2011</v>
      </c>
    </row>
    <row r="16" spans="1:11" x14ac:dyDescent="0.3">
      <c r="G16">
        <v>2010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="80" zoomScaleNormal="80" workbookViewId="0">
      <selection activeCell="I5" sqref="I5"/>
    </sheetView>
  </sheetViews>
  <sheetFormatPr defaultRowHeight="14.4" x14ac:dyDescent="0.3"/>
  <cols>
    <col min="1" max="1" width="9.44140625" bestFit="1" customWidth="1"/>
    <col min="2" max="2" width="11.109375" bestFit="1" customWidth="1"/>
    <col min="3" max="7" width="12.109375" style="7" customWidth="1"/>
    <col min="8" max="8" width="7.44140625" style="8" bestFit="1" customWidth="1"/>
    <col min="9" max="9" width="11.88671875" bestFit="1" customWidth="1"/>
  </cols>
  <sheetData>
    <row r="1" spans="1:17" x14ac:dyDescent="0.3">
      <c r="A1" t="s">
        <v>33</v>
      </c>
      <c r="B1" t="s">
        <v>12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8" t="s">
        <v>1</v>
      </c>
      <c r="I1" t="s">
        <v>34</v>
      </c>
      <c r="M1" t="s">
        <v>25</v>
      </c>
      <c r="N1" t="s">
        <v>28</v>
      </c>
    </row>
    <row r="2" spans="1:17" hidden="1" x14ac:dyDescent="0.3">
      <c r="A2" t="s">
        <v>5</v>
      </c>
      <c r="B2" t="s">
        <v>13</v>
      </c>
      <c r="G2" s="7">
        <f>SUM(Table7[[#This Row],[ASVC]:[SEED]])</f>
        <v>0</v>
      </c>
      <c r="I2" s="6">
        <f>Table7[[#This Row],[17 Cost All]]*Table7[[#This Row],[Acres]]</f>
        <v>0</v>
      </c>
      <c r="M2" t="s">
        <v>26</v>
      </c>
      <c r="N2" t="s">
        <v>17</v>
      </c>
      <c r="O2" t="s">
        <v>18</v>
      </c>
      <c r="P2" t="s">
        <v>19</v>
      </c>
      <c r="Q2" t="s">
        <v>20</v>
      </c>
    </row>
    <row r="3" spans="1:17" hidden="1" x14ac:dyDescent="0.3">
      <c r="A3" t="s">
        <v>3</v>
      </c>
      <c r="B3" t="s">
        <v>14</v>
      </c>
      <c r="G3" s="7">
        <f>SUM(Table7[[#This Row],[ASVC]:[SEED]])</f>
        <v>0</v>
      </c>
      <c r="I3" s="6">
        <f>Table7[[#This Row],[17 Cost All]]*Table7[[#This Row],[Acres]]</f>
        <v>0</v>
      </c>
      <c r="M3" t="s">
        <v>5</v>
      </c>
      <c r="N3">
        <v>35</v>
      </c>
      <c r="O3">
        <v>130</v>
      </c>
      <c r="P3">
        <v>40</v>
      </c>
      <c r="Q3">
        <v>140</v>
      </c>
    </row>
    <row r="4" spans="1:17" hidden="1" x14ac:dyDescent="0.3">
      <c r="A4" t="s">
        <v>4</v>
      </c>
      <c r="B4" t="s">
        <v>14</v>
      </c>
      <c r="G4" s="7">
        <f>SUM(Table7[[#This Row],[ASVC]:[SEED]])</f>
        <v>0</v>
      </c>
      <c r="I4" s="6">
        <f>Table7[[#This Row],[17 Cost All]]*Table7[[#This Row],[Acres]]</f>
        <v>0</v>
      </c>
      <c r="M4" t="s">
        <v>14</v>
      </c>
      <c r="N4">
        <v>20</v>
      </c>
      <c r="O4">
        <v>65</v>
      </c>
      <c r="P4">
        <v>10</v>
      </c>
      <c r="Q4">
        <v>50</v>
      </c>
    </row>
    <row r="5" spans="1:17" x14ac:dyDescent="0.3">
      <c r="A5" t="s">
        <v>5</v>
      </c>
      <c r="B5" t="s">
        <v>14</v>
      </c>
      <c r="C5" s="7">
        <v>20</v>
      </c>
      <c r="D5" s="7">
        <v>65</v>
      </c>
      <c r="E5" s="7">
        <v>10</v>
      </c>
      <c r="F5" s="7">
        <v>50</v>
      </c>
      <c r="G5" s="7">
        <f>SUM(Table7[[#This Row],[ASVC]:[SEED]])</f>
        <v>145</v>
      </c>
      <c r="H5" s="8">
        <v>160</v>
      </c>
      <c r="I5" s="6">
        <f>Table7[[#This Row],[17 Cost All]]*Table7[[#This Row],[Acres]]</f>
        <v>23200</v>
      </c>
      <c r="M5" t="s">
        <v>15</v>
      </c>
      <c r="N5">
        <v>15</v>
      </c>
      <c r="O5">
        <v>65</v>
      </c>
      <c r="P5">
        <v>30</v>
      </c>
      <c r="Q5">
        <v>90</v>
      </c>
    </row>
    <row r="6" spans="1:17" hidden="1" x14ac:dyDescent="0.3">
      <c r="A6" t="s">
        <v>6</v>
      </c>
      <c r="B6" t="s">
        <v>14</v>
      </c>
      <c r="C6" s="7">
        <v>15</v>
      </c>
      <c r="D6" s="7">
        <v>20</v>
      </c>
      <c r="E6" s="7">
        <v>31</v>
      </c>
      <c r="F6" s="7">
        <v>30</v>
      </c>
      <c r="G6" s="7">
        <f>SUM(Table7[[#This Row],[ASVC]:[SEED]])</f>
        <v>96</v>
      </c>
      <c r="I6" s="6">
        <f>Table7[[#This Row],[17 Cost All]]*Table7[[#This Row],[Acres]]</f>
        <v>0</v>
      </c>
      <c r="M6" t="s">
        <v>7</v>
      </c>
      <c r="N6">
        <v>30</v>
      </c>
      <c r="O6">
        <v>143</v>
      </c>
      <c r="P6">
        <v>208</v>
      </c>
      <c r="Q6">
        <v>162</v>
      </c>
    </row>
    <row r="7" spans="1:17" x14ac:dyDescent="0.3">
      <c r="A7" t="s">
        <v>7</v>
      </c>
      <c r="B7" t="s">
        <v>14</v>
      </c>
      <c r="C7" s="7">
        <v>15</v>
      </c>
      <c r="D7" s="7">
        <v>61</v>
      </c>
      <c r="E7" s="7">
        <v>68</v>
      </c>
      <c r="F7" s="7">
        <v>65</v>
      </c>
      <c r="G7" s="7">
        <f>SUM(Table7[[#This Row],[ASVC]:[SEED]])</f>
        <v>209</v>
      </c>
      <c r="H7" s="8">
        <v>385</v>
      </c>
      <c r="I7" s="6">
        <f>Table7[[#This Row],[17 Cost All]]*Table7[[#This Row],[Acres]]</f>
        <v>80465</v>
      </c>
      <c r="M7" t="s">
        <v>14</v>
      </c>
      <c r="N7">
        <v>15</v>
      </c>
      <c r="O7">
        <v>61</v>
      </c>
      <c r="P7">
        <v>68</v>
      </c>
      <c r="Q7">
        <v>65</v>
      </c>
    </row>
    <row r="8" spans="1:17" hidden="1" x14ac:dyDescent="0.3">
      <c r="A8" t="s">
        <v>8</v>
      </c>
      <c r="B8" t="s">
        <v>14</v>
      </c>
      <c r="C8" s="7">
        <v>15</v>
      </c>
      <c r="D8" s="7">
        <v>8</v>
      </c>
      <c r="E8" s="7">
        <v>44</v>
      </c>
      <c r="F8" s="7">
        <v>7</v>
      </c>
      <c r="G8" s="7">
        <f>SUM(Table7[[#This Row],[ASVC]:[SEED]])</f>
        <v>74</v>
      </c>
      <c r="I8" s="6">
        <f>Table7[[#This Row],[17 Cost All]]*Table7[[#This Row],[Acres]]</f>
        <v>0</v>
      </c>
      <c r="M8" t="s">
        <v>15</v>
      </c>
      <c r="N8">
        <v>15</v>
      </c>
      <c r="O8">
        <v>82</v>
      </c>
      <c r="P8">
        <v>140</v>
      </c>
      <c r="Q8">
        <v>97</v>
      </c>
    </row>
    <row r="9" spans="1:17" hidden="1" x14ac:dyDescent="0.3">
      <c r="A9" t="s">
        <v>9</v>
      </c>
      <c r="B9" t="s">
        <v>14</v>
      </c>
      <c r="G9" s="7">
        <f>SUM(Table7[[#This Row],[ASVC]:[SEED]])</f>
        <v>0</v>
      </c>
      <c r="I9" s="6">
        <f>Table7[[#This Row],[17 Cost All]]*Table7[[#This Row],[Acres]]</f>
        <v>0</v>
      </c>
      <c r="M9" t="s">
        <v>11</v>
      </c>
      <c r="N9">
        <v>10</v>
      </c>
      <c r="O9">
        <v>15</v>
      </c>
      <c r="P9">
        <v>50</v>
      </c>
      <c r="Q9">
        <v>12</v>
      </c>
    </row>
    <row r="10" spans="1:17" hidden="1" x14ac:dyDescent="0.3">
      <c r="A10" t="s">
        <v>10</v>
      </c>
      <c r="B10" t="s">
        <v>14</v>
      </c>
      <c r="C10" s="7">
        <v>17</v>
      </c>
      <c r="D10" s="7">
        <v>22</v>
      </c>
      <c r="E10" s="7">
        <v>16</v>
      </c>
      <c r="F10" s="7">
        <v>33</v>
      </c>
      <c r="G10" s="7">
        <f>SUM(Table7[[#This Row],[ASVC]:[SEED]])</f>
        <v>88</v>
      </c>
      <c r="I10" s="6">
        <f>Table7[[#This Row],[17 Cost All]]*Table7[[#This Row],[Acres]]</f>
        <v>0</v>
      </c>
      <c r="M10" t="s">
        <v>14</v>
      </c>
      <c r="N10">
        <v>10</v>
      </c>
      <c r="O10">
        <v>15</v>
      </c>
      <c r="P10">
        <v>50</v>
      </c>
      <c r="Q10">
        <v>12</v>
      </c>
    </row>
    <row r="11" spans="1:17" hidden="1" x14ac:dyDescent="0.3">
      <c r="A11" t="s">
        <v>11</v>
      </c>
      <c r="B11" t="s">
        <v>14</v>
      </c>
      <c r="C11" s="7">
        <v>10</v>
      </c>
      <c r="D11" s="7">
        <v>15</v>
      </c>
      <c r="E11" s="7">
        <v>50</v>
      </c>
      <c r="F11" s="7">
        <v>12</v>
      </c>
      <c r="G11" s="7">
        <f>SUM(Table7[[#This Row],[ASVC]:[SEED]])</f>
        <v>87</v>
      </c>
      <c r="I11" s="6">
        <f>Table7[[#This Row],[17 Cost All]]*Table7[[#This Row],[Acres]]</f>
        <v>0</v>
      </c>
      <c r="M11" t="s">
        <v>6</v>
      </c>
      <c r="N11">
        <v>15</v>
      </c>
      <c r="O11">
        <v>20</v>
      </c>
      <c r="P11">
        <v>31</v>
      </c>
      <c r="Q11">
        <v>30</v>
      </c>
    </row>
    <row r="12" spans="1:17" x14ac:dyDescent="0.3">
      <c r="A12" t="s">
        <v>5</v>
      </c>
      <c r="B12" t="s">
        <v>15</v>
      </c>
      <c r="C12" s="7">
        <v>15</v>
      </c>
      <c r="D12" s="7">
        <v>65</v>
      </c>
      <c r="E12" s="7">
        <v>30</v>
      </c>
      <c r="F12" s="7">
        <v>90</v>
      </c>
      <c r="G12" s="7">
        <f>SUM(Table7[[#This Row],[ASVC]:[SEED]])</f>
        <v>200</v>
      </c>
      <c r="H12" s="8">
        <v>727</v>
      </c>
      <c r="I12" s="6">
        <f>Table7[[#This Row],[17 Cost All]]*Table7[[#This Row],[Acres]]</f>
        <v>145400</v>
      </c>
      <c r="M12" t="s">
        <v>14</v>
      </c>
      <c r="N12">
        <v>15</v>
      </c>
      <c r="O12">
        <v>20</v>
      </c>
      <c r="P12">
        <v>31</v>
      </c>
      <c r="Q12">
        <v>30</v>
      </c>
    </row>
    <row r="13" spans="1:17" x14ac:dyDescent="0.3">
      <c r="A13" t="s">
        <v>7</v>
      </c>
      <c r="B13" t="s">
        <v>15</v>
      </c>
      <c r="C13" s="7">
        <v>15</v>
      </c>
      <c r="D13" s="7">
        <v>82</v>
      </c>
      <c r="E13" s="7">
        <v>140</v>
      </c>
      <c r="F13" s="7">
        <v>97</v>
      </c>
      <c r="G13" s="7">
        <f>SUM(Table7[[#This Row],[ASVC]:[SEED]])</f>
        <v>334</v>
      </c>
      <c r="H13" s="8">
        <v>558</v>
      </c>
      <c r="I13" s="6">
        <f>Table7[[#This Row],[17 Cost All]]*Table7[[#This Row],[Acres]]</f>
        <v>186372</v>
      </c>
      <c r="M13" t="s">
        <v>10</v>
      </c>
      <c r="N13">
        <v>17</v>
      </c>
      <c r="O13">
        <v>22</v>
      </c>
      <c r="P13">
        <v>16</v>
      </c>
      <c r="Q13">
        <v>33</v>
      </c>
    </row>
    <row r="14" spans="1:17" x14ac:dyDescent="0.3">
      <c r="A14" t="s">
        <v>35</v>
      </c>
      <c r="C14" s="10"/>
      <c r="D14" s="10"/>
      <c r="E14" s="10"/>
      <c r="F14" s="10"/>
      <c r="G14" s="10"/>
      <c r="H14" s="2"/>
      <c r="I14" s="9">
        <f>SUBTOTAL(109,Table7[Prod Cost])</f>
        <v>435437</v>
      </c>
      <c r="M14" t="s">
        <v>14</v>
      </c>
      <c r="N14">
        <v>17</v>
      </c>
      <c r="O14">
        <v>22</v>
      </c>
      <c r="P14">
        <v>16</v>
      </c>
      <c r="Q14">
        <v>33</v>
      </c>
    </row>
    <row r="15" spans="1:17" x14ac:dyDescent="0.3">
      <c r="M15" t="s">
        <v>8</v>
      </c>
      <c r="N15">
        <v>15</v>
      </c>
      <c r="O15">
        <v>8</v>
      </c>
      <c r="P15">
        <v>44</v>
      </c>
      <c r="Q15">
        <v>7</v>
      </c>
    </row>
    <row r="16" spans="1:17" x14ac:dyDescent="0.3">
      <c r="M16" t="s">
        <v>14</v>
      </c>
      <c r="N16">
        <v>15</v>
      </c>
      <c r="O16">
        <v>8</v>
      </c>
      <c r="P16">
        <v>44</v>
      </c>
      <c r="Q16">
        <v>7</v>
      </c>
    </row>
    <row r="17" spans="1:9" x14ac:dyDescent="0.3">
      <c r="A17" t="s">
        <v>33</v>
      </c>
      <c r="B17" t="s">
        <v>12</v>
      </c>
      <c r="C17" s="6" t="s">
        <v>36</v>
      </c>
      <c r="D17" s="6" t="s">
        <v>37</v>
      </c>
      <c r="E17" s="6" t="s">
        <v>38</v>
      </c>
      <c r="F17" s="6" t="s">
        <v>39</v>
      </c>
      <c r="G17" s="6" t="s">
        <v>40</v>
      </c>
      <c r="H17" s="8" t="s">
        <v>1</v>
      </c>
      <c r="I17" t="s">
        <v>34</v>
      </c>
    </row>
    <row r="18" spans="1:9" hidden="1" x14ac:dyDescent="0.3">
      <c r="A18" t="s">
        <v>5</v>
      </c>
      <c r="B18" t="s">
        <v>13</v>
      </c>
      <c r="G18" s="7">
        <f>SUM(Table79[[#This Row],[ASVC]:[SEED]])</f>
        <v>0</v>
      </c>
      <c r="I18" s="6">
        <f>Table79[[#This Row],[17 Cost All]]*Table79[[#This Row],[Acres]]</f>
        <v>0</v>
      </c>
    </row>
    <row r="19" spans="1:9" hidden="1" x14ac:dyDescent="0.3">
      <c r="A19" t="s">
        <v>3</v>
      </c>
      <c r="B19" t="s">
        <v>14</v>
      </c>
      <c r="G19" s="7">
        <f>SUM(Table79[[#This Row],[ASVC]:[SEED]])</f>
        <v>0</v>
      </c>
      <c r="I19" s="6">
        <f>Table79[[#This Row],[17 Cost All]]*Table79[[#This Row],[Acres]]</f>
        <v>0</v>
      </c>
    </row>
    <row r="20" spans="1:9" hidden="1" x14ac:dyDescent="0.3">
      <c r="A20" t="s">
        <v>4</v>
      </c>
      <c r="B20" t="s">
        <v>14</v>
      </c>
      <c r="G20" s="7">
        <f>SUM(Table79[[#This Row],[ASVC]:[SEED]])</f>
        <v>0</v>
      </c>
      <c r="I20" s="6">
        <f>Table79[[#This Row],[17 Cost All]]*Table79[[#This Row],[Acres]]</f>
        <v>0</v>
      </c>
    </row>
    <row r="21" spans="1:9" x14ac:dyDescent="0.3">
      <c r="A21" t="s">
        <v>5</v>
      </c>
      <c r="B21" t="s">
        <v>14</v>
      </c>
      <c r="C21" s="7">
        <v>20</v>
      </c>
      <c r="D21" s="7">
        <v>65</v>
      </c>
      <c r="E21" s="7">
        <v>10</v>
      </c>
      <c r="F21" s="7">
        <v>50</v>
      </c>
      <c r="G21" s="7">
        <f>SUM(Table79[[#This Row],[ASVC]:[SEED]])</f>
        <v>145</v>
      </c>
      <c r="H21" s="8">
        <v>113</v>
      </c>
      <c r="I21" s="6">
        <f>Table79[[#This Row],[17 Cost All]]*Table79[[#This Row],[Acres]]</f>
        <v>16385</v>
      </c>
    </row>
    <row r="22" spans="1:9" hidden="1" x14ac:dyDescent="0.3">
      <c r="A22" t="s">
        <v>6</v>
      </c>
      <c r="B22" t="s">
        <v>14</v>
      </c>
      <c r="C22" s="7">
        <v>15</v>
      </c>
      <c r="D22" s="7">
        <v>20</v>
      </c>
      <c r="E22" s="7">
        <v>31</v>
      </c>
      <c r="F22" s="7">
        <v>30</v>
      </c>
      <c r="G22" s="7">
        <f>SUM(Table79[[#This Row],[ASVC]:[SEED]])</f>
        <v>96</v>
      </c>
      <c r="I22" s="6">
        <f>Table79[[#This Row],[17 Cost All]]*Table79[[#This Row],[Acres]]</f>
        <v>0</v>
      </c>
    </row>
    <row r="23" spans="1:9" x14ac:dyDescent="0.3">
      <c r="A23" t="s">
        <v>7</v>
      </c>
      <c r="B23" t="s">
        <v>14</v>
      </c>
      <c r="C23" s="7">
        <v>15</v>
      </c>
      <c r="D23" s="7">
        <v>61</v>
      </c>
      <c r="E23" s="7">
        <v>68</v>
      </c>
      <c r="F23" s="7">
        <v>65</v>
      </c>
      <c r="G23" s="7">
        <f>SUM(Table79[[#This Row],[ASVC]:[SEED]])</f>
        <v>209</v>
      </c>
      <c r="H23" s="8">
        <v>203</v>
      </c>
      <c r="I23" s="6">
        <f>Table79[[#This Row],[17 Cost All]]*Table79[[#This Row],[Acres]]</f>
        <v>42427</v>
      </c>
    </row>
    <row r="24" spans="1:9" hidden="1" x14ac:dyDescent="0.3">
      <c r="A24" t="s">
        <v>8</v>
      </c>
      <c r="B24" t="s">
        <v>14</v>
      </c>
      <c r="C24" s="7">
        <v>15</v>
      </c>
      <c r="D24" s="7">
        <v>8</v>
      </c>
      <c r="E24" s="7">
        <v>44</v>
      </c>
      <c r="F24" s="7">
        <v>7</v>
      </c>
      <c r="G24" s="7">
        <f>SUM(Table79[[#This Row],[ASVC]:[SEED]])</f>
        <v>74</v>
      </c>
      <c r="I24" s="6">
        <f>Table79[[#This Row],[17 Cost All]]*Table79[[#This Row],[Acres]]</f>
        <v>0</v>
      </c>
    </row>
    <row r="25" spans="1:9" hidden="1" x14ac:dyDescent="0.3">
      <c r="A25" t="s">
        <v>9</v>
      </c>
      <c r="B25" t="s">
        <v>14</v>
      </c>
      <c r="G25" s="7">
        <f>SUM(Table79[[#This Row],[ASVC]:[SEED]])</f>
        <v>0</v>
      </c>
      <c r="I25" s="6">
        <f>Table79[[#This Row],[17 Cost All]]*Table79[[#This Row],[Acres]]</f>
        <v>0</v>
      </c>
    </row>
    <row r="26" spans="1:9" hidden="1" x14ac:dyDescent="0.3">
      <c r="A26" t="s">
        <v>10</v>
      </c>
      <c r="B26" t="s">
        <v>14</v>
      </c>
      <c r="C26" s="7">
        <v>17</v>
      </c>
      <c r="D26" s="7">
        <v>22</v>
      </c>
      <c r="E26" s="7">
        <v>16</v>
      </c>
      <c r="F26" s="7">
        <v>33</v>
      </c>
      <c r="G26" s="7">
        <f>SUM(Table79[[#This Row],[ASVC]:[SEED]])</f>
        <v>88</v>
      </c>
      <c r="I26" s="6">
        <f>Table79[[#This Row],[17 Cost All]]*Table79[[#This Row],[Acres]]</f>
        <v>0</v>
      </c>
    </row>
    <row r="27" spans="1:9" hidden="1" x14ac:dyDescent="0.3">
      <c r="A27" t="s">
        <v>11</v>
      </c>
      <c r="B27" t="s">
        <v>14</v>
      </c>
      <c r="C27" s="7">
        <v>10</v>
      </c>
      <c r="D27" s="7">
        <v>15</v>
      </c>
      <c r="E27" s="7">
        <v>50</v>
      </c>
      <c r="F27" s="7">
        <v>12</v>
      </c>
      <c r="G27" s="7">
        <f>SUM(Table79[[#This Row],[ASVC]:[SEED]])</f>
        <v>87</v>
      </c>
      <c r="I27" s="6">
        <f>Table79[[#This Row],[17 Cost All]]*Table79[[#This Row],[Acres]]</f>
        <v>0</v>
      </c>
    </row>
    <row r="28" spans="1:9" hidden="1" x14ac:dyDescent="0.3">
      <c r="A28" t="s">
        <v>5</v>
      </c>
      <c r="B28" t="s">
        <v>15</v>
      </c>
      <c r="C28" s="7">
        <v>15</v>
      </c>
      <c r="D28" s="7">
        <v>65</v>
      </c>
      <c r="E28" s="7">
        <v>30</v>
      </c>
      <c r="F28" s="7">
        <v>90</v>
      </c>
      <c r="G28" s="7">
        <f>SUM(Table79[[#This Row],[ASVC]:[SEED]])</f>
        <v>200</v>
      </c>
      <c r="I28" s="6">
        <f>Table79[[#This Row],[17 Cost All]]*Table79[[#This Row],[Acres]]</f>
        <v>0</v>
      </c>
    </row>
    <row r="29" spans="1:9" hidden="1" x14ac:dyDescent="0.3">
      <c r="A29" t="s">
        <v>7</v>
      </c>
      <c r="B29" t="s">
        <v>15</v>
      </c>
      <c r="C29" s="7">
        <v>15</v>
      </c>
      <c r="D29" s="7">
        <v>82</v>
      </c>
      <c r="E29" s="7">
        <v>140</v>
      </c>
      <c r="F29" s="7">
        <v>97</v>
      </c>
      <c r="G29" s="7">
        <f>SUM(Table79[[#This Row],[ASVC]:[SEED]])</f>
        <v>334</v>
      </c>
      <c r="I29" s="6">
        <f>Table79[[#This Row],[17 Cost All]]*Table79[[#This Row],[Acres]]</f>
        <v>0</v>
      </c>
    </row>
    <row r="30" spans="1:9" x14ac:dyDescent="0.3">
      <c r="A30" t="s">
        <v>35</v>
      </c>
      <c r="C30" s="10"/>
      <c r="D30" s="10"/>
      <c r="E30" s="10"/>
      <c r="F30" s="10"/>
      <c r="G30" s="10"/>
      <c r="H30" s="11">
        <f>SUBTOTAL(109,Table79[Acres])</f>
        <v>316</v>
      </c>
      <c r="I30" s="9">
        <f>SUBTOTAL(109,Table79[Prod Cost])</f>
        <v>58812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Crop Forecast Acres</vt:lpstr>
      <vt:lpstr>Sheet1</vt:lpstr>
      <vt:lpstr>Crop Budget</vt:lpstr>
      <vt:lpstr>Lookups</vt:lpstr>
      <vt:lpstr>Test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Aric Cessna</dc:creator>
  <cp:lastModifiedBy>Mandie Lyons</cp:lastModifiedBy>
  <cp:lastPrinted>2017-04-28T15:38:02Z</cp:lastPrinted>
  <dcterms:created xsi:type="dcterms:W3CDTF">2017-03-10T18:30:14Z</dcterms:created>
  <dcterms:modified xsi:type="dcterms:W3CDTF">2017-07-26T15:58:25Z</dcterms:modified>
</cp:coreProperties>
</file>