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2"/>
  </bookViews>
  <sheets>
    <sheet name="Perspectives" sheetId="1" r:id="rId1"/>
    <sheet name="Objectives" sheetId="5" r:id="rId2"/>
    <sheet name="Initiatives" sheetId="2" r:id="rId3"/>
    <sheet name="Tasks" sheetId="7" r:id="rId4"/>
    <sheet name="Measures" sheetId="6"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 i="2" l="1"/>
  <c r="H39" i="2"/>
  <c r="H38" i="2"/>
  <c r="H37" i="2"/>
  <c r="H36" i="2"/>
  <c r="H35" i="2"/>
  <c r="H34" i="2"/>
  <c r="H33" i="2"/>
  <c r="H32" i="2"/>
  <c r="H31" i="2"/>
  <c r="H30" i="2"/>
  <c r="H29" i="2"/>
  <c r="H28" i="2"/>
  <c r="H27" i="2"/>
  <c r="H26" i="2"/>
  <c r="H25" i="2"/>
  <c r="H24" i="2"/>
  <c r="H23" i="2"/>
  <c r="H22" i="2"/>
  <c r="H21" i="2"/>
  <c r="H20" i="2"/>
  <c r="H19" i="2"/>
  <c r="H18" i="2"/>
  <c r="H17" i="2"/>
  <c r="H16" i="2"/>
  <c r="H15" i="2"/>
  <c r="H13" i="2"/>
  <c r="H14" i="2"/>
  <c r="H12" i="2"/>
  <c r="H11" i="2"/>
  <c r="H10" i="2"/>
  <c r="H9" i="2"/>
  <c r="H8" i="2"/>
  <c r="H7" i="2"/>
  <c r="H6" i="2"/>
  <c r="H5" i="2"/>
  <c r="H4" i="2"/>
  <c r="H2" i="2"/>
  <c r="D8" i="5" l="1"/>
  <c r="D7" i="5"/>
  <c r="D6" i="5"/>
  <c r="D5" i="5"/>
  <c r="D4" i="5"/>
  <c r="D3" i="5"/>
  <c r="D2" i="5"/>
  <c r="H118" i="7"/>
  <c r="H117" i="7"/>
  <c r="H116" i="7"/>
  <c r="H115" i="7"/>
  <c r="H114" i="7"/>
  <c r="H113" i="7"/>
  <c r="H112" i="7"/>
  <c r="H111" i="7"/>
  <c r="H110" i="7"/>
  <c r="H109" i="7"/>
  <c r="H108" i="7"/>
  <c r="H107" i="7"/>
  <c r="H56" i="7" l="1"/>
  <c r="H10" i="7"/>
  <c r="H7" i="7"/>
  <c r="H4" i="7"/>
  <c r="H106" i="7" l="1"/>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9" i="7"/>
  <c r="H8" i="7"/>
  <c r="H6" i="7"/>
  <c r="H5" i="7"/>
  <c r="H3" i="7"/>
  <c r="H2" i="7"/>
  <c r="H3" i="2" l="1"/>
  <c r="C3" i="1" l="1"/>
  <c r="C5" i="1"/>
  <c r="C4" i="1"/>
  <c r="C2" i="1"/>
</calcChain>
</file>

<file path=xl/sharedStrings.xml><?xml version="1.0" encoding="utf-8"?>
<sst xmlns="http://schemas.openxmlformats.org/spreadsheetml/2006/main" count="253" uniqueCount="169">
  <si>
    <t>PID</t>
  </si>
  <si>
    <t>Description</t>
  </si>
  <si>
    <t>INID</t>
  </si>
  <si>
    <t>Champion</t>
  </si>
  <si>
    <t>Team</t>
  </si>
  <si>
    <t>Progress</t>
  </si>
  <si>
    <t>Measure</t>
  </si>
  <si>
    <t>Internal Processes</t>
  </si>
  <si>
    <t>OBJID</t>
  </si>
  <si>
    <t>Enhance the customer experience</t>
  </si>
  <si>
    <t>MID</t>
  </si>
  <si>
    <t>Target</t>
  </si>
  <si>
    <t>Actual</t>
  </si>
  <si>
    <t>Initiative</t>
  </si>
  <si>
    <t>TASKID</t>
  </si>
  <si>
    <t>Weight</t>
  </si>
  <si>
    <t>Complete</t>
  </si>
  <si>
    <t>DueDate</t>
  </si>
  <si>
    <t>Column1</t>
  </si>
  <si>
    <t>Intent</t>
  </si>
  <si>
    <t>Increase operational efficiency</t>
  </si>
  <si>
    <t xml:space="preserve">Improve software utilization </t>
  </si>
  <si>
    <t>Build a unified image of the brand</t>
  </si>
  <si>
    <t>Financial &amp; Growth</t>
  </si>
  <si>
    <t>Increase employee knowledge, skills &amp; abilities</t>
  </si>
  <si>
    <t>Asset plans for specialty grains</t>
  </si>
  <si>
    <t>Producer meeting project</t>
  </si>
  <si>
    <t>Strategic producer identity plan</t>
  </si>
  <si>
    <t>Customer survey project</t>
  </si>
  <si>
    <t>Social media plan</t>
  </si>
  <si>
    <t>Share of wallet growth plan</t>
  </si>
  <si>
    <t>Share of wallet report project</t>
  </si>
  <si>
    <t>Freight variance report project</t>
  </si>
  <si>
    <t>Patron Access project</t>
  </si>
  <si>
    <t>Electronic settlements &amp; transfers project</t>
  </si>
  <si>
    <t>TMA revenue agreement review</t>
  </si>
  <si>
    <t>Drier efficiency study</t>
  </si>
  <si>
    <t>Weight discount for moisture study</t>
  </si>
  <si>
    <t>Haven Commodities business structure plan</t>
  </si>
  <si>
    <t>Brokerage account sign up plan</t>
  </si>
  <si>
    <t>Options program</t>
  </si>
  <si>
    <t>Live scale mobile app project</t>
  </si>
  <si>
    <t>Grain accounting system upgrade project</t>
  </si>
  <si>
    <t>Slack program enhancement project</t>
  </si>
  <si>
    <t>Personal development plans</t>
  </si>
  <si>
    <t>Simulated training scenarios project</t>
  </si>
  <si>
    <t>Employee survey project</t>
  </si>
  <si>
    <t>Option based training program</t>
  </si>
  <si>
    <t xml:space="preserve">Customer </t>
  </si>
  <si>
    <t xml:space="preserve">Organizational Capacity (TMA and Stakeholders) </t>
  </si>
  <si>
    <t>Increase profitability</t>
  </si>
  <si>
    <t>Improve sales performance</t>
  </si>
  <si>
    <t>Future franchising and partnership plans</t>
  </si>
  <si>
    <t>Grain &amp; private crop insurance combo plan</t>
  </si>
  <si>
    <t>Direct ship efficiency study</t>
  </si>
  <si>
    <t>Single dispatch/UBER research project</t>
  </si>
  <si>
    <t>FSMA awareness plan</t>
  </si>
  <si>
    <t>ERP analysis project</t>
  </si>
  <si>
    <t>Service &amp; culture video project</t>
  </si>
  <si>
    <t>Ag in the classroom project</t>
  </si>
  <si>
    <t>Internal meeting attendance plan</t>
  </si>
  <si>
    <t>Ops meeting shared minutes plan</t>
  </si>
  <si>
    <t>Shared cost advertising plan</t>
  </si>
  <si>
    <t>Brand awareness advertising plan</t>
  </si>
  <si>
    <t>TMA staff to join meetings plan</t>
  </si>
  <si>
    <t>Commercial users growth plan</t>
  </si>
  <si>
    <t>Commercial hauler project</t>
  </si>
  <si>
    <t>Electronic warehouse receipt project</t>
  </si>
  <si>
    <t>Return on sales</t>
  </si>
  <si>
    <t>8-10%</t>
  </si>
  <si>
    <t>Return on equity</t>
  </si>
  <si>
    <t>100-120%</t>
  </si>
  <si>
    <t>New commercial end users</t>
  </si>
  <si>
    <t>Customer retention</t>
  </si>
  <si>
    <t>Customer satisfaction</t>
  </si>
  <si>
    <t>TBD</t>
  </si>
  <si>
    <t>Sales dollars over LY</t>
  </si>
  <si>
    <t>Bushels over LY</t>
  </si>
  <si>
    <t>Acres insured over LY</t>
  </si>
  <si>
    <t># of projects completed</t>
  </si>
  <si>
    <t>Employee satisfaction</t>
  </si>
  <si>
    <t>Employee turnover</t>
  </si>
  <si>
    <t>Wellness program participation</t>
  </si>
  <si>
    <t xml:space="preserve">Attendance at meetings </t>
  </si>
  <si>
    <t>Participation in advertising program</t>
  </si>
  <si>
    <t>Lance</t>
  </si>
  <si>
    <t>Taylor, John, Garrett</t>
  </si>
  <si>
    <t>New</t>
  </si>
  <si>
    <t>Ted</t>
  </si>
  <si>
    <t>Devin</t>
  </si>
  <si>
    <t xml:space="preserve">Identify future franchising and  partnership opportunities. Proposal presented to CHS and currently in ongoing discussions. </t>
  </si>
  <si>
    <t>Danny, CEOs</t>
  </si>
  <si>
    <t>This will be reviewed during budget discussions. Any other changes will be brought to the planning session.</t>
  </si>
  <si>
    <t>Lance, Merchandising Staff</t>
  </si>
  <si>
    <t>Continuing to work with vendors who want to identity preserve grain.  IE: KS Ethanol Enogen corn.</t>
  </si>
  <si>
    <t>Ted, Mike</t>
  </si>
  <si>
    <t>Create a new name and business structure for Haven Commodities.</t>
  </si>
  <si>
    <t>Dusty</t>
  </si>
  <si>
    <t>Jacob, Tonya, Carrie</t>
  </si>
  <si>
    <t xml:space="preserve">The team is currently investigating the top 3 uses &amp; will build out an awareness campaign to educate customers. </t>
  </si>
  <si>
    <t>Tricia</t>
  </si>
  <si>
    <t>Cory</t>
  </si>
  <si>
    <t>Jacob</t>
  </si>
  <si>
    <t>Jess</t>
  </si>
  <si>
    <t>Todd</t>
  </si>
  <si>
    <t>Emily, Jensen</t>
  </si>
  <si>
    <t>Ops Group</t>
  </si>
  <si>
    <t>Dusty, Jess, Weston, Justin, Scotty</t>
  </si>
  <si>
    <t>Devin, Nick, Scotty</t>
  </si>
  <si>
    <t>Justin, IT, Scotty, Hillary, Nichole</t>
  </si>
  <si>
    <t>Weston, Cole, Carrie, Taylor</t>
  </si>
  <si>
    <t xml:space="preserve">Working with ADM to establish electronic transition of tickets to use as model for other end-users. </t>
  </si>
  <si>
    <t>Review Fall Discount schedules for corn and milo to move to a weight discount for moisture.</t>
  </si>
  <si>
    <t>The team is currently building a timeline to track and manage annual producer meetings.</t>
  </si>
  <si>
    <t xml:space="preserve">Will be adding this topic to the monthly meeting agenda for frequent review. Producers are identified and tracking methods are being investigated. </t>
  </si>
  <si>
    <t>Coordinating efforts to utilize existing platforms and identifying opportunities to enhance website and mobile app capabilities.</t>
  </si>
  <si>
    <t>Implement a minimum of two electronic customer surveys.</t>
  </si>
  <si>
    <t>Nick</t>
  </si>
  <si>
    <t>Devin, Steve, Jacob</t>
  </si>
  <si>
    <t>Scotty</t>
  </si>
  <si>
    <t>Mike</t>
  </si>
  <si>
    <t>Weston, Justin, Todd</t>
  </si>
  <si>
    <t>Develop a share of wallet report for local grain delivery and crop insurance customers.</t>
  </si>
  <si>
    <t xml:space="preserve">Next checkpoint is in March 2018.  Will provide numbers and details for review.  </t>
  </si>
  <si>
    <t>Sign-up 120 new brokerage accounts.</t>
  </si>
  <si>
    <t>Continuing to match private crop insurance programs with increased grain origination.  Examples:  Winsure, Rainfall and Hail.</t>
  </si>
  <si>
    <t>John</t>
  </si>
  <si>
    <t>Carrie</t>
  </si>
  <si>
    <t>Ted, Ops Group</t>
  </si>
  <si>
    <t>Justin, Taylor, Lance, Carrie, Leah</t>
  </si>
  <si>
    <t>John, Taylor</t>
  </si>
  <si>
    <t xml:space="preserve">Taylor </t>
  </si>
  <si>
    <t>Debi, Allie</t>
  </si>
  <si>
    <t>Taylor, John, Tricia, Emily</t>
  </si>
  <si>
    <t>esearch is underway.  Will revisit location and cost analysis for reimbursement and asset addition.</t>
  </si>
  <si>
    <t>Identify potential process efficiencies throughout the entire direct shipment process.</t>
  </si>
  <si>
    <t>We want to use the proper technology to dispatch trucks in the most efficient manner, be them owned or leased so we are looking into how other cooperatives do this.  This research will directly impact the decisions made regarding freight efficiency. Identify how Uber model could impact logistics program.</t>
  </si>
  <si>
    <t>Increase commercial hauler pool w/existing producers.</t>
  </si>
  <si>
    <t xml:space="preserve">Implement the use of electronic warehouse receipts for producers. Research completed and will implement with eGrain. </t>
  </si>
  <si>
    <t xml:space="preserve">A mock up report is created and upon approval, will be sent to AgTrax to see if they can generate it automatically. </t>
  </si>
  <si>
    <t>This is an ongoing operational awareness action and will continue to monitor regulatory changes.</t>
  </si>
  <si>
    <t>IT, Carrie</t>
  </si>
  <si>
    <t xml:space="preserve">Emily </t>
  </si>
  <si>
    <t>Tricia, Leah, Justin</t>
  </si>
  <si>
    <t>Devin, IT</t>
  </si>
  <si>
    <t>Devin, IT, John, Carrie, Justin, Emily</t>
  </si>
  <si>
    <t>Continuation of inventory sheet project.</t>
  </si>
  <si>
    <t>Evaluate grain accounting software &amp; producer risk management programs.</t>
  </si>
  <si>
    <t>Justin</t>
  </si>
  <si>
    <t>Todd, Weston, Justin, Nichole</t>
  </si>
  <si>
    <t>Scotty, Ted, Lance, Carrie, Emily</t>
  </si>
  <si>
    <t>Lance, Carrie, IT, Nick, Jess</t>
  </si>
  <si>
    <t>Hillary</t>
  </si>
  <si>
    <t>Todd, Dusty</t>
  </si>
  <si>
    <t>We are 80% complete on training scenarios. Final drafts have been submitted to leadership for approval.</t>
  </si>
  <si>
    <t xml:space="preserve">TMA follows company protocols for administering annual reviews and 6 month checkpoints. </t>
  </si>
  <si>
    <t>Develop an Onboarding process for all grain employees for member cooperatives.</t>
  </si>
  <si>
    <t>The new presentation is for HS Ag students.  The presentations are tiered similar to AG 101, 201, 301, and consist of learnings about what is TMA, What is a coop, what does a career in ag look like.</t>
  </si>
  <si>
    <t>New employee engagement surveys via FCC will launch early in 2018.  This year’s results will be separated by TMA division for better review.</t>
  </si>
  <si>
    <t>Dave, Joe, Jack, Jerry, Curtis</t>
  </si>
  <si>
    <t>FEB-2019</t>
  </si>
  <si>
    <t>SEP-2018</t>
  </si>
  <si>
    <t>OCT-2018</t>
  </si>
  <si>
    <t>MAY-2018</t>
  </si>
  <si>
    <t>JUL-2018</t>
  </si>
  <si>
    <t>NOV-2018</t>
  </si>
  <si>
    <t>AUG-2018</t>
  </si>
  <si>
    <t>JUN-2018</t>
  </si>
  <si>
    <t>DEC-2018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</si>
</sst>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theme="1"/>
      <name val="Calibri"/>
      <scheme val="minor"/>
    </font>
    <font>
      <sz val="11"/>
      <name val="Calibri"/>
      <family val="2"/>
      <scheme val="minor"/>
    </font>
    <font>
      <sz val="11"/>
      <color rgb="FF000000"/>
      <name val="Tahoma"/>
      <family val="2"/>
    </font>
    <font>
      <sz val="11"/>
      <color rgb="FF00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57">
    <xf numFmtId="0" fontId="0" fillId="0" borderId="0" xfId="0"/>
    <xf numFmtId="1"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2" xfId="0" applyFont="1" applyFill="1" applyBorder="1"/>
    <xf numFmtId="0" fontId="0" fillId="2" borderId="3" xfId="0" applyFont="1" applyFill="1" applyBorder="1"/>
    <xf numFmtId="0" fontId="0" fillId="0" borderId="2" xfId="0" applyFont="1" applyBorder="1"/>
    <xf numFmtId="0" fontId="0" fillId="0" borderId="3" xfId="0" applyFont="1" applyBorder="1"/>
    <xf numFmtId="14" fontId="0" fillId="0" borderId="0" xfId="0" applyNumberFormat="1"/>
    <xf numFmtId="0" fontId="1" fillId="0" borderId="2" xfId="0" applyFont="1" applyFill="1" applyBorder="1"/>
    <xf numFmtId="0" fontId="1" fillId="0" borderId="3" xfId="0" applyFont="1" applyFill="1" applyBorder="1"/>
    <xf numFmtId="0" fontId="0" fillId="0" borderId="0" xfId="0" applyFill="1"/>
    <xf numFmtId="14" fontId="0" fillId="0" borderId="0" xfId="0" applyNumberFormat="1" applyFill="1"/>
    <xf numFmtId="0" fontId="0" fillId="0" borderId="0" xfId="0" applyNumberFormat="1" applyFill="1"/>
    <xf numFmtId="0" fontId="0" fillId="2" borderId="4" xfId="0" applyFont="1" applyFill="1" applyBorder="1"/>
    <xf numFmtId="0" fontId="0" fillId="2" borderId="5" xfId="0" applyFont="1" applyFill="1" applyBorder="1"/>
    <xf numFmtId="0" fontId="0" fillId="0" borderId="2" xfId="0" applyFont="1" applyFill="1" applyBorder="1"/>
    <xf numFmtId="0" fontId="0" fillId="0" borderId="3" xfId="0" applyFont="1" applyFill="1" applyBorder="1"/>
    <xf numFmtId="0" fontId="0" fillId="0" borderId="0" xfId="0" applyNumberFormat="1"/>
    <xf numFmtId="0" fontId="2" fillId="2" borderId="2" xfId="0" applyFont="1" applyFill="1" applyBorder="1"/>
    <xf numFmtId="0" fontId="2" fillId="2" borderId="3" xfId="0" applyFont="1" applyFill="1" applyBorder="1"/>
    <xf numFmtId="0" fontId="2" fillId="0" borderId="2" xfId="0" applyFont="1" applyFill="1" applyBorder="1"/>
    <xf numFmtId="0" fontId="2" fillId="0" borderId="3" xfId="0" applyFont="1" applyFill="1" applyBorder="1"/>
    <xf numFmtId="0" fontId="3" fillId="0" borderId="0" xfId="0" applyFont="1" applyFill="1"/>
    <xf numFmtId="14" fontId="3" fillId="0" borderId="0" xfId="0" applyNumberFormat="1" applyFont="1" applyFill="1"/>
    <xf numFmtId="14" fontId="3" fillId="0" borderId="0" xfId="0" applyNumberFormat="1" applyFont="1"/>
    <xf numFmtId="14" fontId="0" fillId="0" borderId="0" xfId="0" applyNumberFormat="1" applyFill="1" applyAlignment="1"/>
    <xf numFmtId="0" fontId="0" fillId="0" borderId="0" xfId="0" applyAlignment="1">
      <alignment wrapText="1"/>
    </xf>
    <xf numFmtId="0" fontId="0" fillId="0" borderId="1" xfId="0" applyBorder="1" applyAlignment="1">
      <alignment horizontal="left" vertical="center" wrapText="1"/>
    </xf>
    <xf numFmtId="0" fontId="2" fillId="3" borderId="2" xfId="0" applyFont="1" applyFill="1" applyBorder="1"/>
    <xf numFmtId="0" fontId="2" fillId="3" borderId="3" xfId="0" applyFont="1" applyFill="1" applyBorder="1"/>
    <xf numFmtId="0" fontId="0" fillId="3" borderId="2" xfId="0" applyFont="1" applyFill="1" applyBorder="1"/>
    <xf numFmtId="0" fontId="0" fillId="3" borderId="3" xfId="0" applyFont="1" applyFill="1" applyBorder="1"/>
    <xf numFmtId="1" fontId="0" fillId="0" borderId="0" xfId="0" applyNumberFormat="1" applyAlignment="1">
      <alignment horizontal="center" vertical="center"/>
    </xf>
    <xf numFmtId="9" fontId="0" fillId="0" borderId="1" xfId="0" applyNumberFormat="1"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2" fillId="2" borderId="7" xfId="0" applyFont="1" applyFill="1" applyBorder="1"/>
    <xf numFmtId="0" fontId="0" fillId="0" borderId="0" xfId="0" applyBorder="1"/>
    <xf numFmtId="0" fontId="0" fillId="0" borderId="0" xfId="0" applyNumberFormat="1" applyBorder="1"/>
    <xf numFmtId="0" fontId="2" fillId="0" borderId="7" xfId="0" applyFont="1" applyFill="1" applyBorder="1"/>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vertical="center" readingOrder="1"/>
    </xf>
    <xf numFmtId="0" fontId="4" fillId="0" borderId="0" xfId="0" applyFont="1" applyAlignment="1">
      <alignment horizontal="center" vertical="center" wrapText="1" readingOrder="1"/>
    </xf>
    <xf numFmtId="0" fontId="5" fillId="0" borderId="0" xfId="0" applyFont="1" applyAlignment="1">
      <alignment horizontal="center" vertical="center" readingOrder="1"/>
    </xf>
    <xf numFmtId="0" fontId="4" fillId="0" borderId="0" xfId="0" applyFont="1" applyAlignment="1">
      <alignment horizontal="left" vertical="center" wrapText="1" readingOrder="1"/>
    </xf>
    <xf numFmtId="0" fontId="0" fillId="0" borderId="1" xfId="0" applyBorder="1" applyAlignment="1">
      <alignment horizontal="center" vertical="center" wrapText="1"/>
    </xf>
    <xf numFmtId="49" fontId="0" fillId="0" borderId="0" xfId="0" applyNumberFormat="1" applyAlignment="1">
      <alignment wrapText="1"/>
    </xf>
    <xf numFmtId="49" fontId="0" fillId="0" borderId="1" xfId="0" applyNumberFormat="1" applyBorder="1" applyAlignment="1">
      <alignment horizontal="left" vertical="center" wrapText="1"/>
    </xf>
    <xf numFmtId="49" fontId="0" fillId="0" borderId="6" xfId="0" applyNumberFormat="1" applyBorder="1" applyAlignment="1">
      <alignment horizontal="left" vertical="center" wrapText="1"/>
    </xf>
  </cellXfs>
  <cellStyles count="1">
    <cellStyle name="Normal" xfId="0" builtinId="0"/>
  </cellStyles>
  <dxfs count="20">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19">
      <calculatedColumnFormula>SUM(Objectives!#REF!)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e16" displayName="Table16" ref="A1:D8" totalsRowShown="0">
  <autoFilter ref="A1:D8"/>
  <tableColumns count="4">
    <tableColumn id="1" name="PID"/>
    <tableColumn id="4" name="OBJID"/>
    <tableColumn id="2" name="Description"/>
    <tableColumn id="3" name="Column1" dataDxfId="18">
      <calculatedColumnFormula>SUM(Initiatives!H25:H26) /3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40" totalsRowShown="0" dataDxfId="17">
  <autoFilter ref="A1:H40"/>
  <tableColumns count="8">
    <tableColumn id="1" name="OBJID" dataDxfId="16"/>
    <tableColumn id="2" name="INID" dataDxfId="15"/>
    <tableColumn id="3" name="Initiative" dataDxfId="14"/>
    <tableColumn id="5" name="Champion" dataDxfId="13"/>
    <tableColumn id="4" name="Team" dataDxfId="12"/>
    <tableColumn id="8" name="DueDate" dataDxfId="11"/>
    <tableColumn id="7" name="Intent" dataDxfId="10"/>
    <tableColumn id="6" name="Progress" dataDxfId="9"/>
  </tableColumns>
  <tableStyleInfo name="TableStyleMedium2" showFirstColumn="0" showLastColumn="0" showRowStripes="1" showColumnStripes="0"/>
</table>
</file>

<file path=xl/tables/table4.xml><?xml version="1.0" encoding="utf-8"?>
<table xmlns="http://schemas.openxmlformats.org/spreadsheetml/2006/main" id="3" name="Table4" displayName="Table4" ref="A1:H118" totalsRowShown="0">
  <autoFilter ref="A1:H118"/>
  <tableColumns count="8">
    <tableColumn id="1" name="OBJID" dataDxfId="8"/>
    <tableColumn id="2" name="INID" dataDxfId="7"/>
    <tableColumn id="4" name="TASKID"/>
    <tableColumn id="5" name="Description"/>
    <tableColumn id="6" name="DueDate"/>
    <tableColumn id="7" name="Weight"/>
    <tableColumn id="8" name="Complete"/>
    <tableColumn id="10" name="Measure" dataDxfId="6">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27" displayName="Table27" ref="A1:E16" totalsRowShown="0" dataDxfId="5">
  <autoFilter ref="A1:E16"/>
  <tableColumns count="5">
    <tableColumn id="1" name="OBJID" dataDxfId="4"/>
    <tableColumn id="2" name="MID" dataDxfId="3"/>
    <tableColumn id="3" name="Measure" dataDxfId="2"/>
    <tableColumn id="4" name="Target" dataDxfId="1"/>
    <tableColumn id="6"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7" sqref="C17"/>
    </sheetView>
  </sheetViews>
  <sheetFormatPr defaultRowHeight="14.4" x14ac:dyDescent="0.3"/>
  <cols>
    <col min="2" max="2" width="20.77734375" customWidth="1"/>
    <col min="3" max="3" width="10.33203125" bestFit="1" customWidth="1"/>
  </cols>
  <sheetData>
    <row r="1" spans="1:3" x14ac:dyDescent="0.3">
      <c r="A1" t="s">
        <v>0</v>
      </c>
      <c r="B1" t="s">
        <v>1</v>
      </c>
      <c r="C1" t="s">
        <v>5</v>
      </c>
    </row>
    <row r="2" spans="1:3" x14ac:dyDescent="0.3">
      <c r="A2">
        <v>1</v>
      </c>
      <c r="B2" t="s">
        <v>23</v>
      </c>
      <c r="C2" s="1">
        <f>SUM(Objectives!D2:D2) / 1</f>
        <v>0</v>
      </c>
    </row>
    <row r="3" spans="1:3" x14ac:dyDescent="0.3">
      <c r="A3">
        <v>2</v>
      </c>
      <c r="B3" t="s">
        <v>48</v>
      </c>
      <c r="C3" s="1">
        <f>SUM(Objectives!D3:D3) / 1</f>
        <v>0</v>
      </c>
    </row>
    <row r="4" spans="1:3" x14ac:dyDescent="0.3">
      <c r="A4">
        <v>3</v>
      </c>
      <c r="B4" t="s">
        <v>7</v>
      </c>
      <c r="C4" s="1">
        <f>SUM(Objectives!D4:D5) / 2</f>
        <v>0</v>
      </c>
    </row>
    <row r="5" spans="1:3" ht="43.2" x14ac:dyDescent="0.3">
      <c r="A5">
        <v>4</v>
      </c>
      <c r="B5" s="28" t="s">
        <v>49</v>
      </c>
      <c r="C5" s="1">
        <f>SUM(Objectives!D6:D8) / 3</f>
        <v>0</v>
      </c>
    </row>
  </sheetData>
  <conditionalFormatting sqref="B2:C2 C3 B4:C5">
    <cfRule type="iconSet" priority="1">
      <iconSet iconSet="3Arrows">
        <cfvo type="percent" val="0"/>
        <cfvo type="percent" val="33"/>
        <cfvo type="percent" val="67"/>
      </iconSet>
    </cfRule>
  </conditionalFormatting>
  <conditionalFormatting sqref="B4:B5 B2">
    <cfRule type="colorScale" priority="6">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0" sqref="C10"/>
    </sheetView>
  </sheetViews>
  <sheetFormatPr defaultRowHeight="14.4" x14ac:dyDescent="0.3"/>
  <cols>
    <col min="3" max="3" width="43.33203125" bestFit="1" customWidth="1"/>
    <col min="4" max="4" width="10.33203125" bestFit="1" customWidth="1"/>
  </cols>
  <sheetData>
    <row r="1" spans="1:4" x14ac:dyDescent="0.3">
      <c r="A1" t="s">
        <v>0</v>
      </c>
      <c r="B1" t="s">
        <v>8</v>
      </c>
      <c r="C1" t="s">
        <v>1</v>
      </c>
      <c r="D1" t="s">
        <v>18</v>
      </c>
    </row>
    <row r="2" spans="1:4" x14ac:dyDescent="0.3">
      <c r="A2">
        <v>1</v>
      </c>
      <c r="B2">
        <v>1</v>
      </c>
      <c r="C2" t="s">
        <v>50</v>
      </c>
      <c r="D2" s="1">
        <f>SUM(Initiatives!H2:H6) /5</f>
        <v>0</v>
      </c>
    </row>
    <row r="3" spans="1:4" x14ac:dyDescent="0.3">
      <c r="A3">
        <v>2</v>
      </c>
      <c r="B3">
        <v>2</v>
      </c>
      <c r="C3" t="s">
        <v>9</v>
      </c>
      <c r="D3" s="1">
        <f>SUM(Initiatives!H7:H13) /7</f>
        <v>0</v>
      </c>
    </row>
    <row r="4" spans="1:4" x14ac:dyDescent="0.3">
      <c r="A4">
        <v>3</v>
      </c>
      <c r="B4">
        <v>3</v>
      </c>
      <c r="C4" t="s">
        <v>51</v>
      </c>
      <c r="D4" s="1">
        <f>SUM(Initiatives!H14:H17) /4</f>
        <v>0</v>
      </c>
    </row>
    <row r="5" spans="1:4" x14ac:dyDescent="0.3">
      <c r="A5">
        <v>3</v>
      </c>
      <c r="B5">
        <v>4</v>
      </c>
      <c r="C5" t="s">
        <v>20</v>
      </c>
      <c r="D5" s="1">
        <f>SUM(Initiatives!H18:H24) /7</f>
        <v>0</v>
      </c>
    </row>
    <row r="6" spans="1:4" x14ac:dyDescent="0.3">
      <c r="A6">
        <v>4</v>
      </c>
      <c r="B6">
        <v>5</v>
      </c>
      <c r="C6" t="s">
        <v>21</v>
      </c>
      <c r="D6" s="1">
        <f>SUM(Initiatives!H25:H29) /5</f>
        <v>0</v>
      </c>
    </row>
    <row r="7" spans="1:4" x14ac:dyDescent="0.3">
      <c r="A7">
        <v>4</v>
      </c>
      <c r="B7">
        <v>6</v>
      </c>
      <c r="C7" t="s">
        <v>24</v>
      </c>
      <c r="D7" s="1">
        <f>SUM(Initiatives!H30:H35) /6</f>
        <v>0</v>
      </c>
    </row>
    <row r="8" spans="1:4" x14ac:dyDescent="0.3">
      <c r="A8">
        <v>4</v>
      </c>
      <c r="B8">
        <v>7</v>
      </c>
      <c r="C8" t="s">
        <v>22</v>
      </c>
      <c r="D8" s="1">
        <f>SUM(Initiatives!H36:H40) /5</f>
        <v>0</v>
      </c>
    </row>
  </sheetData>
  <conditionalFormatting sqref="C2:C8">
    <cfRule type="colorScale" priority="27">
      <colorScale>
        <cfvo type="min"/>
        <cfvo type="percentile" val="50"/>
        <cfvo type="max"/>
        <color rgb="FFF8696B"/>
        <color rgb="FFFCFCFF"/>
        <color rgb="FF63BE7B"/>
      </colorScale>
    </cfRule>
  </conditionalFormatting>
  <conditionalFormatting sqref="C2:D8">
    <cfRule type="iconSet" priority="28">
      <iconSet iconSet="3Arrows">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tabSelected="1" zoomScale="70" zoomScaleNormal="70" workbookViewId="0">
      <selection activeCell="F2" sqref="F2"/>
    </sheetView>
  </sheetViews>
  <sheetFormatPr defaultRowHeight="14.4" x14ac:dyDescent="0.3"/>
  <cols>
    <col min="3" max="3" width="47.88671875" style="47" bestFit="1" customWidth="1"/>
    <col min="4" max="4" width="16.21875" customWidth="1"/>
    <col min="5" max="5" width="39.21875" style="28" customWidth="1"/>
    <col min="6" max="6" width="39.21875" style="54" customWidth="1"/>
    <col min="7" max="7" width="49.21875" style="28" customWidth="1"/>
    <col min="8" max="8" width="10.33203125" bestFit="1" customWidth="1"/>
  </cols>
  <sheetData>
    <row r="1" spans="1:8" x14ac:dyDescent="0.3">
      <c r="A1" t="s">
        <v>8</v>
      </c>
      <c r="B1" t="s">
        <v>2</v>
      </c>
      <c r="C1" s="47" t="s">
        <v>13</v>
      </c>
      <c r="D1" t="s">
        <v>3</v>
      </c>
      <c r="E1" s="28" t="s">
        <v>4</v>
      </c>
      <c r="F1" s="54" t="s">
        <v>17</v>
      </c>
      <c r="G1" s="28" t="s">
        <v>19</v>
      </c>
      <c r="H1" t="s">
        <v>5</v>
      </c>
    </row>
    <row r="2" spans="1:8" x14ac:dyDescent="0.3">
      <c r="A2" s="43">
        <v>1</v>
      </c>
      <c r="B2" s="43">
        <v>1</v>
      </c>
      <c r="C2" s="43" t="s">
        <v>65</v>
      </c>
      <c r="D2" s="4" t="s">
        <v>85</v>
      </c>
      <c r="E2" s="29" t="s">
        <v>86</v>
      </c>
      <c r="F2" s="55" t="s">
        <v>160</v>
      </c>
      <c r="G2" s="53" t="s">
        <v>87</v>
      </c>
      <c r="H2" s="34">
        <f>SUM(Tasks!H2:H4) * 10</f>
        <v>0</v>
      </c>
    </row>
    <row r="3" spans="1:8" ht="41.4" x14ac:dyDescent="0.3">
      <c r="A3" s="43">
        <v>1</v>
      </c>
      <c r="B3" s="43">
        <v>2</v>
      </c>
      <c r="C3" s="43" t="s">
        <v>52</v>
      </c>
      <c r="D3" s="4" t="s">
        <v>88</v>
      </c>
      <c r="E3" s="29" t="s">
        <v>89</v>
      </c>
      <c r="F3" s="55" t="s">
        <v>160</v>
      </c>
      <c r="G3" s="50" t="s">
        <v>90</v>
      </c>
      <c r="H3" s="34">
        <f>SUM(Tasks!H5:H7) * 10</f>
        <v>0</v>
      </c>
    </row>
    <row r="4" spans="1:8" ht="41.4" x14ac:dyDescent="0.3">
      <c r="A4" s="43">
        <v>1</v>
      </c>
      <c r="B4" s="43">
        <v>3</v>
      </c>
      <c r="C4" s="43" t="s">
        <v>35</v>
      </c>
      <c r="D4" s="4" t="s">
        <v>88</v>
      </c>
      <c r="E4" s="29" t="s">
        <v>91</v>
      </c>
      <c r="F4" s="55" t="s">
        <v>160</v>
      </c>
      <c r="G4" s="50" t="s">
        <v>92</v>
      </c>
      <c r="H4" s="34">
        <f>SUM(Tasks!H8:H10) * 10</f>
        <v>0</v>
      </c>
    </row>
    <row r="5" spans="1:8" ht="27.6" x14ac:dyDescent="0.3">
      <c r="A5" s="43">
        <v>1</v>
      </c>
      <c r="B5" s="43">
        <v>4</v>
      </c>
      <c r="C5" s="43" t="s">
        <v>25</v>
      </c>
      <c r="D5" s="4" t="s">
        <v>88</v>
      </c>
      <c r="E5" s="29" t="s">
        <v>93</v>
      </c>
      <c r="F5" s="55" t="s">
        <v>161</v>
      </c>
      <c r="G5" s="50" t="s">
        <v>94</v>
      </c>
      <c r="H5" s="34">
        <f>SUM(Tasks!H11:H13) * 10</f>
        <v>0</v>
      </c>
    </row>
    <row r="6" spans="1:8" ht="27.6" x14ac:dyDescent="0.3">
      <c r="A6" s="43">
        <v>1</v>
      </c>
      <c r="B6" s="43">
        <v>5</v>
      </c>
      <c r="C6" s="43" t="s">
        <v>38</v>
      </c>
      <c r="D6" s="4" t="s">
        <v>89</v>
      </c>
      <c r="E6" s="29" t="s">
        <v>95</v>
      </c>
      <c r="F6" s="55" t="s">
        <v>162</v>
      </c>
      <c r="G6" s="50" t="s">
        <v>96</v>
      </c>
      <c r="H6" s="34">
        <f>SUM(Tasks!H14:H16) * 10</f>
        <v>0</v>
      </c>
    </row>
    <row r="7" spans="1:8" ht="41.4" x14ac:dyDescent="0.3">
      <c r="A7" s="44">
        <v>2</v>
      </c>
      <c r="B7" s="44">
        <v>1</v>
      </c>
      <c r="C7" s="44" t="s">
        <v>33</v>
      </c>
      <c r="D7" s="4" t="s">
        <v>97</v>
      </c>
      <c r="E7" s="29" t="s">
        <v>98</v>
      </c>
      <c r="F7" s="55" t="s">
        <v>163</v>
      </c>
      <c r="G7" s="50" t="s">
        <v>99</v>
      </c>
      <c r="H7" s="34">
        <f>SUM(Tasks!H17:H19) * 10</f>
        <v>0</v>
      </c>
    </row>
    <row r="8" spans="1:8" ht="27.6" x14ac:dyDescent="0.3">
      <c r="A8" s="44">
        <v>2</v>
      </c>
      <c r="B8" s="44">
        <v>2</v>
      </c>
      <c r="C8" s="44" t="s">
        <v>34</v>
      </c>
      <c r="D8" s="4" t="s">
        <v>100</v>
      </c>
      <c r="E8" s="29" t="s">
        <v>105</v>
      </c>
      <c r="F8" s="55" t="s">
        <v>160</v>
      </c>
      <c r="G8" s="50" t="s">
        <v>111</v>
      </c>
      <c r="H8" s="34">
        <f>SUM(Tasks!H20:H22) * 10</f>
        <v>0</v>
      </c>
    </row>
    <row r="9" spans="1:8" ht="27.6" x14ac:dyDescent="0.3">
      <c r="A9" s="44">
        <v>2</v>
      </c>
      <c r="B9" s="44">
        <v>3</v>
      </c>
      <c r="C9" s="44" t="s">
        <v>37</v>
      </c>
      <c r="D9" s="4" t="s">
        <v>88</v>
      </c>
      <c r="E9" s="29" t="s">
        <v>106</v>
      </c>
      <c r="F9" s="55" t="s">
        <v>164</v>
      </c>
      <c r="G9" s="50" t="s">
        <v>112</v>
      </c>
      <c r="H9" s="34">
        <f>SUM(Tasks!H23:H25) * 10</f>
        <v>0</v>
      </c>
    </row>
    <row r="10" spans="1:8" ht="27.6" x14ac:dyDescent="0.3">
      <c r="A10" s="44">
        <v>2</v>
      </c>
      <c r="B10" s="44">
        <v>4</v>
      </c>
      <c r="C10" s="44" t="s">
        <v>26</v>
      </c>
      <c r="D10" s="4" t="s">
        <v>101</v>
      </c>
      <c r="E10" s="29" t="s">
        <v>107</v>
      </c>
      <c r="F10" s="55" t="s">
        <v>160</v>
      </c>
      <c r="G10" s="50" t="s">
        <v>113</v>
      </c>
      <c r="H10" s="34">
        <f>SUM(Tasks!H26:H28) * 10</f>
        <v>0</v>
      </c>
    </row>
    <row r="11" spans="1:8" ht="41.4" x14ac:dyDescent="0.3">
      <c r="A11" s="44">
        <v>2</v>
      </c>
      <c r="B11" s="44">
        <v>5</v>
      </c>
      <c r="C11" s="44" t="s">
        <v>27</v>
      </c>
      <c r="D11" s="4" t="s">
        <v>102</v>
      </c>
      <c r="E11" s="29" t="s">
        <v>108</v>
      </c>
      <c r="F11" s="55" t="s">
        <v>160</v>
      </c>
      <c r="G11" s="50" t="s">
        <v>114</v>
      </c>
      <c r="H11" s="34">
        <f>SUM(Tasks!H29:H31) * 10</f>
        <v>0</v>
      </c>
    </row>
    <row r="12" spans="1:8" ht="41.4" x14ac:dyDescent="0.3">
      <c r="A12" s="44">
        <v>2</v>
      </c>
      <c r="B12" s="44">
        <v>6</v>
      </c>
      <c r="C12" s="44" t="s">
        <v>29</v>
      </c>
      <c r="D12" s="4" t="s">
        <v>103</v>
      </c>
      <c r="E12" s="29" t="s">
        <v>109</v>
      </c>
      <c r="F12" s="55" t="s">
        <v>161</v>
      </c>
      <c r="G12" s="50" t="s">
        <v>115</v>
      </c>
      <c r="H12" s="34">
        <f>SUM(Tasks!H32:H34) * 10</f>
        <v>0</v>
      </c>
    </row>
    <row r="13" spans="1:8" ht="27.6" x14ac:dyDescent="0.3">
      <c r="A13" s="44">
        <v>2</v>
      </c>
      <c r="B13" s="44">
        <v>7</v>
      </c>
      <c r="C13" s="44" t="s">
        <v>28</v>
      </c>
      <c r="D13" s="4" t="s">
        <v>104</v>
      </c>
      <c r="E13" s="29" t="s">
        <v>110</v>
      </c>
      <c r="F13" s="55" t="s">
        <v>165</v>
      </c>
      <c r="G13" s="50" t="s">
        <v>116</v>
      </c>
      <c r="H13" s="34">
        <f>SUM(Tasks!H35:H37) * 10</f>
        <v>0</v>
      </c>
    </row>
    <row r="14" spans="1:8" ht="27.6" x14ac:dyDescent="0.3">
      <c r="A14" s="42">
        <v>3</v>
      </c>
      <c r="B14" s="42">
        <v>1</v>
      </c>
      <c r="C14" s="42" t="s">
        <v>31</v>
      </c>
      <c r="D14" s="4" t="s">
        <v>117</v>
      </c>
      <c r="E14" s="29" t="s">
        <v>118</v>
      </c>
      <c r="F14" s="55" t="s">
        <v>160</v>
      </c>
      <c r="G14" s="50" t="s">
        <v>122</v>
      </c>
      <c r="H14" s="34">
        <f>SUM(Tasks!H38:H40) * 10</f>
        <v>0</v>
      </c>
    </row>
    <row r="15" spans="1:8" ht="27.6" x14ac:dyDescent="0.3">
      <c r="A15" s="42">
        <v>3</v>
      </c>
      <c r="B15" s="42">
        <v>2</v>
      </c>
      <c r="C15" s="42" t="s">
        <v>30</v>
      </c>
      <c r="D15" s="4" t="s">
        <v>89</v>
      </c>
      <c r="E15" s="29" t="s">
        <v>119</v>
      </c>
      <c r="F15" s="55" t="s">
        <v>160</v>
      </c>
      <c r="G15" s="50" t="s">
        <v>123</v>
      </c>
      <c r="H15" s="34">
        <f>SUM(Tasks!H41:H43) * 10</f>
        <v>0</v>
      </c>
    </row>
    <row r="16" spans="1:8" x14ac:dyDescent="0.3">
      <c r="A16" s="42">
        <v>3</v>
      </c>
      <c r="B16" s="42">
        <v>3</v>
      </c>
      <c r="C16" s="42" t="s">
        <v>39</v>
      </c>
      <c r="D16" s="4" t="s">
        <v>89</v>
      </c>
      <c r="E16" s="29" t="s">
        <v>120</v>
      </c>
      <c r="F16" s="55" t="s">
        <v>160</v>
      </c>
      <c r="G16" s="49" t="s">
        <v>124</v>
      </c>
      <c r="H16" s="34">
        <f>SUM(Tasks!H44:H46) * 10</f>
        <v>0</v>
      </c>
    </row>
    <row r="17" spans="1:8" ht="41.4" x14ac:dyDescent="0.3">
      <c r="A17" s="42">
        <v>3</v>
      </c>
      <c r="B17" s="42">
        <v>4</v>
      </c>
      <c r="C17" s="42" t="s">
        <v>53</v>
      </c>
      <c r="D17" s="4" t="s">
        <v>117</v>
      </c>
      <c r="E17" s="29" t="s">
        <v>121</v>
      </c>
      <c r="F17" s="55" t="s">
        <v>160</v>
      </c>
      <c r="G17" s="50" t="s">
        <v>125</v>
      </c>
      <c r="H17" s="34">
        <f>SUM(Tasks!H47:H49) * 10</f>
        <v>0</v>
      </c>
    </row>
    <row r="18" spans="1:8" ht="27.6" x14ac:dyDescent="0.3">
      <c r="A18" s="42">
        <v>4</v>
      </c>
      <c r="B18" s="42">
        <v>1</v>
      </c>
      <c r="C18" s="42" t="s">
        <v>36</v>
      </c>
      <c r="D18" s="4" t="s">
        <v>85</v>
      </c>
      <c r="E18" s="29" t="s">
        <v>128</v>
      </c>
      <c r="F18" s="55" t="s">
        <v>166</v>
      </c>
      <c r="G18" s="50" t="s">
        <v>134</v>
      </c>
      <c r="H18" s="34">
        <f>SUM(Tasks!H50:H52) * 10</f>
        <v>0</v>
      </c>
    </row>
    <row r="19" spans="1:8" ht="27.6" x14ac:dyDescent="0.3">
      <c r="A19" s="42">
        <v>4</v>
      </c>
      <c r="B19" s="42">
        <v>2</v>
      </c>
      <c r="C19" s="42" t="s">
        <v>54</v>
      </c>
      <c r="D19" s="4" t="s">
        <v>101</v>
      </c>
      <c r="E19" s="29" t="s">
        <v>129</v>
      </c>
      <c r="F19" s="55" t="s">
        <v>163</v>
      </c>
      <c r="G19" s="50" t="s">
        <v>135</v>
      </c>
      <c r="H19" s="34">
        <f>SUM(Tasks!H53:H55) * 10</f>
        <v>0</v>
      </c>
    </row>
    <row r="20" spans="1:8" ht="96.6" x14ac:dyDescent="0.3">
      <c r="A20" s="42">
        <v>4</v>
      </c>
      <c r="B20" s="42">
        <v>3</v>
      </c>
      <c r="C20" s="42" t="s">
        <v>55</v>
      </c>
      <c r="D20" s="4" t="s">
        <v>88</v>
      </c>
      <c r="E20" s="29" t="s">
        <v>130</v>
      </c>
      <c r="F20" s="55" t="s">
        <v>167</v>
      </c>
      <c r="G20" s="50" t="s">
        <v>136</v>
      </c>
      <c r="H20" s="34">
        <f>SUM(Tasks!H56:H58) * 10</f>
        <v>0</v>
      </c>
    </row>
    <row r="21" spans="1:8" ht="27.6" x14ac:dyDescent="0.3">
      <c r="A21" s="42">
        <v>4</v>
      </c>
      <c r="B21" s="42">
        <v>4</v>
      </c>
      <c r="C21" s="42" t="s">
        <v>66</v>
      </c>
      <c r="D21" s="4" t="s">
        <v>126</v>
      </c>
      <c r="E21" s="29" t="s">
        <v>131</v>
      </c>
      <c r="F21" s="55" t="s">
        <v>160</v>
      </c>
      <c r="G21" s="50" t="s">
        <v>137</v>
      </c>
      <c r="H21" s="34">
        <f>SUM(Tasks!H59:H61) * 10</f>
        <v>0</v>
      </c>
    </row>
    <row r="22" spans="1:8" ht="41.4" x14ac:dyDescent="0.3">
      <c r="A22" s="42">
        <v>4</v>
      </c>
      <c r="B22" s="42">
        <v>5</v>
      </c>
      <c r="C22" s="42" t="s">
        <v>67</v>
      </c>
      <c r="D22" s="4" t="s">
        <v>127</v>
      </c>
      <c r="E22" s="29" t="s">
        <v>132</v>
      </c>
      <c r="F22" s="55" t="s">
        <v>166</v>
      </c>
      <c r="G22" s="50" t="s">
        <v>138</v>
      </c>
      <c r="H22" s="34">
        <f>SUM(Tasks!H62:H64) * 10</f>
        <v>0</v>
      </c>
    </row>
    <row r="23" spans="1:8" ht="41.4" x14ac:dyDescent="0.3">
      <c r="A23" s="42">
        <v>4</v>
      </c>
      <c r="B23" s="42">
        <v>6</v>
      </c>
      <c r="C23" s="42" t="s">
        <v>32</v>
      </c>
      <c r="D23" s="4" t="s">
        <v>85</v>
      </c>
      <c r="E23" s="29" t="s">
        <v>133</v>
      </c>
      <c r="F23" s="55" t="s">
        <v>166</v>
      </c>
      <c r="G23" s="50" t="s">
        <v>139</v>
      </c>
      <c r="H23" s="34">
        <f>SUM(Tasks!H65:H67) * 10</f>
        <v>0</v>
      </c>
    </row>
    <row r="24" spans="1:8" ht="27.6" x14ac:dyDescent="0.3">
      <c r="A24" s="42">
        <v>4</v>
      </c>
      <c r="B24" s="42">
        <v>7</v>
      </c>
      <c r="C24" s="42" t="s">
        <v>56</v>
      </c>
      <c r="D24" s="4" t="s">
        <v>88</v>
      </c>
      <c r="E24" s="29" t="s">
        <v>106</v>
      </c>
      <c r="F24" s="55" t="s">
        <v>160</v>
      </c>
      <c r="G24" s="50" t="s">
        <v>140</v>
      </c>
      <c r="H24" s="34">
        <f>SUM(Tasks!H68:H70) * 10</f>
        <v>0</v>
      </c>
    </row>
    <row r="25" spans="1:8" x14ac:dyDescent="0.3">
      <c r="A25" s="45">
        <v>5</v>
      </c>
      <c r="B25" s="45">
        <v>1</v>
      </c>
      <c r="C25" s="45" t="s">
        <v>43</v>
      </c>
      <c r="D25" s="4" t="s">
        <v>85</v>
      </c>
      <c r="E25" s="29" t="s">
        <v>141</v>
      </c>
      <c r="F25" s="55" t="s">
        <v>168</v>
      </c>
      <c r="G25" s="51" t="s">
        <v>146</v>
      </c>
      <c r="H25" s="34">
        <f>SUM(Tasks!H71:H73) * 10</f>
        <v>0</v>
      </c>
    </row>
    <row r="26" spans="1:8" x14ac:dyDescent="0.3">
      <c r="A26" s="45">
        <v>5</v>
      </c>
      <c r="B26" s="45">
        <v>2</v>
      </c>
      <c r="C26" s="45" t="s">
        <v>42</v>
      </c>
      <c r="D26" s="4" t="s">
        <v>100</v>
      </c>
      <c r="E26" s="29" t="s">
        <v>142</v>
      </c>
      <c r="F26" s="55" t="s">
        <v>160</v>
      </c>
      <c r="G26" s="2" t="s">
        <v>87</v>
      </c>
      <c r="H26" s="34">
        <f>SUM(Tasks!H74:H76) * 10</f>
        <v>0</v>
      </c>
    </row>
    <row r="27" spans="1:8" x14ac:dyDescent="0.3">
      <c r="A27" s="45">
        <v>5</v>
      </c>
      <c r="B27" s="45">
        <v>3</v>
      </c>
      <c r="C27" s="45" t="s">
        <v>40</v>
      </c>
      <c r="D27" s="4" t="s">
        <v>89</v>
      </c>
      <c r="E27" s="29" t="s">
        <v>143</v>
      </c>
      <c r="F27" s="55" t="s">
        <v>163</v>
      </c>
      <c r="G27" s="2" t="s">
        <v>87</v>
      </c>
      <c r="H27" s="34">
        <f>SUM(Tasks!H77:H79) * 10</f>
        <v>0</v>
      </c>
    </row>
    <row r="28" spans="1:8" x14ac:dyDescent="0.3">
      <c r="A28" s="45">
        <v>5</v>
      </c>
      <c r="B28" s="45">
        <v>4</v>
      </c>
      <c r="C28" s="45" t="s">
        <v>41</v>
      </c>
      <c r="D28" s="4" t="s">
        <v>100</v>
      </c>
      <c r="E28" s="29" t="s">
        <v>144</v>
      </c>
      <c r="F28" s="55" t="s">
        <v>163</v>
      </c>
      <c r="G28" s="2" t="s">
        <v>87</v>
      </c>
      <c r="H28" s="34">
        <f>SUM(Tasks!H80:H82) * 10</f>
        <v>0</v>
      </c>
    </row>
    <row r="29" spans="1:8" ht="27.6" x14ac:dyDescent="0.3">
      <c r="A29" s="45">
        <v>5</v>
      </c>
      <c r="B29" s="45">
        <v>5</v>
      </c>
      <c r="C29" s="45" t="s">
        <v>57</v>
      </c>
      <c r="D29" s="4" t="s">
        <v>100</v>
      </c>
      <c r="E29" s="29" t="s">
        <v>145</v>
      </c>
      <c r="F29" s="55" t="s">
        <v>160</v>
      </c>
      <c r="G29" s="50" t="s">
        <v>147</v>
      </c>
      <c r="H29" s="34">
        <f>SUM(Tasks!H83:H85) * 10</f>
        <v>0</v>
      </c>
    </row>
    <row r="30" spans="1:8" ht="41.4" x14ac:dyDescent="0.3">
      <c r="A30" s="45">
        <v>6</v>
      </c>
      <c r="B30" s="45">
        <v>1</v>
      </c>
      <c r="C30" s="45" t="s">
        <v>45</v>
      </c>
      <c r="D30" s="4" t="s">
        <v>119</v>
      </c>
      <c r="E30" s="29" t="s">
        <v>149</v>
      </c>
      <c r="F30" s="55" t="s">
        <v>163</v>
      </c>
      <c r="G30" s="50" t="s">
        <v>154</v>
      </c>
      <c r="H30" s="34">
        <f>SUM(Tasks!H86:H88) * 10</f>
        <v>0</v>
      </c>
    </row>
    <row r="31" spans="1:8" ht="27.6" x14ac:dyDescent="0.3">
      <c r="A31" s="45">
        <v>6</v>
      </c>
      <c r="B31" s="45">
        <v>2</v>
      </c>
      <c r="C31" s="45" t="s">
        <v>44</v>
      </c>
      <c r="D31" s="4" t="s">
        <v>89</v>
      </c>
      <c r="E31" s="29" t="s">
        <v>150</v>
      </c>
      <c r="F31" s="55" t="s">
        <v>160</v>
      </c>
      <c r="G31" s="50" t="s">
        <v>155</v>
      </c>
      <c r="H31" s="34">
        <f>SUM(Tasks!H89:H91) * 10</f>
        <v>0</v>
      </c>
    </row>
    <row r="32" spans="1:8" ht="27.6" x14ac:dyDescent="0.3">
      <c r="A32" s="45">
        <v>6</v>
      </c>
      <c r="B32" s="45">
        <v>3</v>
      </c>
      <c r="C32" s="45" t="s">
        <v>58</v>
      </c>
      <c r="D32" s="4" t="s">
        <v>89</v>
      </c>
      <c r="E32" s="29" t="s">
        <v>151</v>
      </c>
      <c r="F32" s="55" t="s">
        <v>166</v>
      </c>
      <c r="G32" s="50" t="s">
        <v>156</v>
      </c>
      <c r="H32" s="34">
        <f>SUM(Tasks!H92:H94) * 10</f>
        <v>0</v>
      </c>
    </row>
    <row r="33" spans="1:8" ht="55.2" x14ac:dyDescent="0.3">
      <c r="A33" s="45">
        <v>6</v>
      </c>
      <c r="B33" s="45">
        <v>4</v>
      </c>
      <c r="C33" s="45" t="s">
        <v>59</v>
      </c>
      <c r="D33" s="4" t="s">
        <v>148</v>
      </c>
      <c r="E33" s="29" t="s">
        <v>152</v>
      </c>
      <c r="F33" s="55" t="s">
        <v>167</v>
      </c>
      <c r="G33" s="52" t="s">
        <v>157</v>
      </c>
      <c r="H33" s="34">
        <f>SUM(Tasks!H95:H97) * 10</f>
        <v>0</v>
      </c>
    </row>
    <row r="34" spans="1:8" x14ac:dyDescent="0.3">
      <c r="A34" s="45">
        <v>6</v>
      </c>
      <c r="B34" s="46">
        <v>5</v>
      </c>
      <c r="C34" s="46" t="s">
        <v>47</v>
      </c>
      <c r="D34" s="36" t="s">
        <v>89</v>
      </c>
      <c r="E34" s="37" t="s">
        <v>153</v>
      </c>
      <c r="F34" s="56" t="s">
        <v>163</v>
      </c>
      <c r="G34" s="53" t="s">
        <v>87</v>
      </c>
      <c r="H34" s="34">
        <f>SUM(Tasks!H98:H100) * 10</f>
        <v>0</v>
      </c>
    </row>
    <row r="35" spans="1:8" ht="41.4" x14ac:dyDescent="0.3">
      <c r="A35" s="45">
        <v>6</v>
      </c>
      <c r="B35" s="45">
        <v>6</v>
      </c>
      <c r="C35" s="45" t="s">
        <v>46</v>
      </c>
      <c r="D35" s="4" t="s">
        <v>89</v>
      </c>
      <c r="E35" s="29" t="s">
        <v>88</v>
      </c>
      <c r="F35" s="55" t="s">
        <v>160</v>
      </c>
      <c r="G35" s="50" t="s">
        <v>158</v>
      </c>
      <c r="H35" s="34">
        <f>SUM(Tasks!H101:H103) * 10</f>
        <v>0</v>
      </c>
    </row>
    <row r="36" spans="1:8" x14ac:dyDescent="0.3">
      <c r="A36" s="45">
        <v>7</v>
      </c>
      <c r="B36" s="45">
        <v>1</v>
      </c>
      <c r="C36" s="45" t="s">
        <v>60</v>
      </c>
      <c r="D36" s="4" t="s">
        <v>88</v>
      </c>
      <c r="E36" s="29" t="s">
        <v>159</v>
      </c>
      <c r="F36" s="55" t="s">
        <v>160</v>
      </c>
      <c r="G36" s="53" t="s">
        <v>87</v>
      </c>
      <c r="H36" s="34">
        <f>SUM(Tasks!H104:H106) * 10</f>
        <v>0</v>
      </c>
    </row>
    <row r="37" spans="1:8" x14ac:dyDescent="0.3">
      <c r="A37" s="45">
        <v>7</v>
      </c>
      <c r="B37" s="45">
        <v>2</v>
      </c>
      <c r="C37" s="45" t="s">
        <v>61</v>
      </c>
      <c r="D37" s="4" t="s">
        <v>88</v>
      </c>
      <c r="E37" s="29" t="s">
        <v>159</v>
      </c>
      <c r="F37" s="55" t="s">
        <v>160</v>
      </c>
      <c r="G37" s="53" t="s">
        <v>87</v>
      </c>
      <c r="H37" s="34">
        <f>SUM(Tasks!H107:H109) * 10</f>
        <v>0</v>
      </c>
    </row>
    <row r="38" spans="1:8" x14ac:dyDescent="0.3">
      <c r="A38" s="45">
        <v>7</v>
      </c>
      <c r="B38" s="45">
        <v>3</v>
      </c>
      <c r="C38" s="45" t="s">
        <v>62</v>
      </c>
      <c r="D38" s="4" t="s">
        <v>88</v>
      </c>
      <c r="E38" s="29" t="s">
        <v>89</v>
      </c>
      <c r="F38" s="55" t="s">
        <v>160</v>
      </c>
      <c r="G38" s="53" t="s">
        <v>87</v>
      </c>
      <c r="H38" s="34">
        <f>SUM(Tasks!H110:H112) * 10</f>
        <v>0</v>
      </c>
    </row>
    <row r="39" spans="1:8" x14ac:dyDescent="0.3">
      <c r="A39" s="45">
        <v>7</v>
      </c>
      <c r="B39" s="45">
        <v>4</v>
      </c>
      <c r="C39" s="45" t="s">
        <v>63</v>
      </c>
      <c r="D39" s="4" t="s">
        <v>88</v>
      </c>
      <c r="E39" s="29" t="s">
        <v>159</v>
      </c>
      <c r="F39" s="55" t="s">
        <v>160</v>
      </c>
      <c r="G39" s="53" t="s">
        <v>87</v>
      </c>
      <c r="H39" s="34">
        <f>SUM(Tasks!H113:H115) * 10</f>
        <v>0</v>
      </c>
    </row>
    <row r="40" spans="1:8" x14ac:dyDescent="0.3">
      <c r="A40" s="45">
        <v>7</v>
      </c>
      <c r="B40" s="46">
        <v>5</v>
      </c>
      <c r="C40" s="46" t="s">
        <v>64</v>
      </c>
      <c r="D40" s="36" t="s">
        <v>88</v>
      </c>
      <c r="E40" s="37" t="s">
        <v>159</v>
      </c>
      <c r="F40" s="56" t="s">
        <v>160</v>
      </c>
      <c r="G40" s="53" t="s">
        <v>87</v>
      </c>
      <c r="H40" s="34">
        <f>SUM(Tasks!H116:H118) * 10</f>
        <v>0</v>
      </c>
    </row>
  </sheetData>
  <conditionalFormatting sqref="H2:H40">
    <cfRule type="iconSet" priority="30">
      <iconSet iconSet="3Arrows">
        <cfvo type="percent" val="0"/>
        <cfvo type="percent" val="33"/>
        <cfvo type="percent" val="67"/>
      </iconSet>
    </cfRule>
  </conditionalFormatting>
  <pageMargins left="0.25" right="0.25" top="0.75" bottom="0.75" header="0.3" footer="0.3"/>
  <pageSetup scale="4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activeCell="A104" sqref="A104:XFD104"/>
    </sheetView>
  </sheetViews>
  <sheetFormatPr defaultRowHeight="14.4" x14ac:dyDescent="0.3"/>
  <cols>
    <col min="4" max="4" width="70.21875" customWidth="1"/>
    <col min="5" max="5" width="10.88671875" bestFit="1" customWidth="1"/>
  </cols>
  <sheetData>
    <row r="1" spans="1:10" x14ac:dyDescent="0.3">
      <c r="A1" t="s">
        <v>8</v>
      </c>
      <c r="B1" t="s">
        <v>2</v>
      </c>
      <c r="C1" t="s">
        <v>14</v>
      </c>
      <c r="D1" t="s">
        <v>1</v>
      </c>
      <c r="E1" t="s">
        <v>17</v>
      </c>
      <c r="F1" t="s">
        <v>15</v>
      </c>
      <c r="G1" t="s">
        <v>16</v>
      </c>
      <c r="H1" t="s">
        <v>6</v>
      </c>
    </row>
    <row r="2" spans="1:10" x14ac:dyDescent="0.3">
      <c r="A2" s="5">
        <v>1</v>
      </c>
      <c r="B2" s="6">
        <v>1</v>
      </c>
      <c r="C2">
        <v>1</v>
      </c>
      <c r="E2" s="9"/>
      <c r="F2">
        <v>3</v>
      </c>
      <c r="G2">
        <v>0</v>
      </c>
      <c r="H2">
        <f>IF(Table4[[#This Row],[Complete]]&gt;0,Table4[[#This Row],[Weight]],0)</f>
        <v>0</v>
      </c>
    </row>
    <row r="3" spans="1:10" s="12" customFormat="1" x14ac:dyDescent="0.3">
      <c r="A3" s="10">
        <v>1</v>
      </c>
      <c r="B3" s="11">
        <v>1</v>
      </c>
      <c r="C3" s="12">
        <v>2</v>
      </c>
      <c r="E3" s="13"/>
      <c r="F3" s="12">
        <v>3.5</v>
      </c>
      <c r="G3">
        <v>0</v>
      </c>
      <c r="H3" s="14">
        <f>IF(Table4[[#This Row],[Complete]]&gt;0,Table4[[#This Row],[Weight]],0)</f>
        <v>0</v>
      </c>
    </row>
    <row r="4" spans="1:10" s="12" customFormat="1" x14ac:dyDescent="0.3">
      <c r="A4" s="20">
        <v>1</v>
      </c>
      <c r="B4" s="21">
        <v>1</v>
      </c>
      <c r="C4" s="12">
        <v>3</v>
      </c>
      <c r="E4" s="13"/>
      <c r="F4" s="12">
        <v>3.5</v>
      </c>
      <c r="G4">
        <v>0</v>
      </c>
      <c r="H4" s="14">
        <f>IF(Table4[[#This Row],[Complete]]&gt;0,Table4[[#This Row],[Weight]],0)</f>
        <v>0</v>
      </c>
    </row>
    <row r="5" spans="1:10" x14ac:dyDescent="0.3">
      <c r="A5" s="7">
        <v>1</v>
      </c>
      <c r="B5" s="8">
        <v>2</v>
      </c>
      <c r="C5">
        <v>1</v>
      </c>
      <c r="E5" s="9"/>
      <c r="F5">
        <v>3</v>
      </c>
      <c r="G5">
        <v>0</v>
      </c>
      <c r="H5">
        <f>IF(Table4[[#This Row],[Complete]]&gt;0,Table4[[#This Row],[Weight]],0)</f>
        <v>0</v>
      </c>
    </row>
    <row r="6" spans="1:10" s="12" customFormat="1" x14ac:dyDescent="0.3">
      <c r="A6" s="10">
        <v>1</v>
      </c>
      <c r="B6" s="11">
        <v>2</v>
      </c>
      <c r="C6" s="12">
        <v>2</v>
      </c>
      <c r="E6" s="13"/>
      <c r="F6" s="12">
        <v>3.5</v>
      </c>
      <c r="G6">
        <v>0</v>
      </c>
      <c r="H6" s="14">
        <f>IF(Table4[[#This Row],[Complete]]&gt;0,Table4[[#This Row],[Weight]],0)</f>
        <v>0</v>
      </c>
    </row>
    <row r="7" spans="1:10" s="12" customFormat="1" x14ac:dyDescent="0.3">
      <c r="A7" s="30">
        <v>1</v>
      </c>
      <c r="B7" s="31">
        <v>2</v>
      </c>
      <c r="C7" s="12">
        <v>3</v>
      </c>
      <c r="E7" s="13"/>
      <c r="F7" s="12">
        <v>3.5</v>
      </c>
      <c r="G7">
        <v>0</v>
      </c>
      <c r="H7" s="14">
        <f>IF(Table4[[#This Row],[Complete]]&gt;0,Table4[[#This Row],[Weight]],0)</f>
        <v>0</v>
      </c>
    </row>
    <row r="8" spans="1:10" x14ac:dyDescent="0.3">
      <c r="A8" s="15">
        <v>1</v>
      </c>
      <c r="B8" s="16">
        <v>3</v>
      </c>
      <c r="C8">
        <v>1</v>
      </c>
      <c r="E8" s="9"/>
      <c r="F8">
        <v>3</v>
      </c>
      <c r="G8">
        <v>0</v>
      </c>
      <c r="H8">
        <f>IF(Table4[[#This Row],[Complete]]&gt;0,Table4[[#This Row],[Weight]],0)</f>
        <v>0</v>
      </c>
      <c r="J8" s="12"/>
    </row>
    <row r="9" spans="1:10" s="12" customFormat="1" x14ac:dyDescent="0.3">
      <c r="A9" s="10">
        <v>1</v>
      </c>
      <c r="B9" s="11">
        <v>3</v>
      </c>
      <c r="C9" s="12">
        <v>2</v>
      </c>
      <c r="E9" s="13"/>
      <c r="F9" s="12">
        <v>3.5</v>
      </c>
      <c r="G9">
        <v>0</v>
      </c>
      <c r="H9" s="14">
        <f>IF(Table4[[#This Row],[Complete]]&gt;0,Table4[[#This Row],[Weight]],0)</f>
        <v>0</v>
      </c>
    </row>
    <row r="10" spans="1:10" s="12" customFormat="1" x14ac:dyDescent="0.3">
      <c r="A10" s="20">
        <v>1</v>
      </c>
      <c r="B10" s="21">
        <v>3</v>
      </c>
      <c r="C10" s="12">
        <v>3</v>
      </c>
      <c r="E10" s="13"/>
      <c r="F10" s="12">
        <v>3.5</v>
      </c>
      <c r="G10">
        <v>0</v>
      </c>
      <c r="H10" s="14">
        <f>IF(Table4[[#This Row],[Complete]]&gt;0,Table4[[#This Row],[Weight]],0)</f>
        <v>0</v>
      </c>
    </row>
    <row r="11" spans="1:10" s="12" customFormat="1" x14ac:dyDescent="0.3">
      <c r="A11" s="17">
        <v>1</v>
      </c>
      <c r="B11" s="18">
        <v>4</v>
      </c>
      <c r="C11" s="12">
        <v>1</v>
      </c>
      <c r="E11" s="13"/>
      <c r="F11">
        <v>3</v>
      </c>
      <c r="G11">
        <v>0</v>
      </c>
      <c r="H11" s="14">
        <f>IF(Table4[[#This Row],[Complete]]&gt;0,Table4[[#This Row],[Weight]],0)</f>
        <v>0</v>
      </c>
    </row>
    <row r="12" spans="1:10" s="12" customFormat="1" x14ac:dyDescent="0.3">
      <c r="A12" s="17">
        <v>1</v>
      </c>
      <c r="B12" s="18">
        <v>4</v>
      </c>
      <c r="C12" s="12">
        <v>2</v>
      </c>
      <c r="E12" s="13"/>
      <c r="F12" s="12">
        <v>3.5</v>
      </c>
      <c r="G12">
        <v>0</v>
      </c>
      <c r="H12" s="14">
        <f>IF(Table4[[#This Row],[Complete]]&gt;0,Table4[[#This Row],[Weight]],0)</f>
        <v>0</v>
      </c>
    </row>
    <row r="13" spans="1:10" s="12" customFormat="1" x14ac:dyDescent="0.3">
      <c r="A13" s="32">
        <v>1</v>
      </c>
      <c r="B13" s="33">
        <v>4</v>
      </c>
      <c r="C13" s="12">
        <v>3</v>
      </c>
      <c r="E13" s="13"/>
      <c r="F13" s="12">
        <v>3.5</v>
      </c>
      <c r="G13">
        <v>0</v>
      </c>
      <c r="H13" s="14">
        <f>IF(Table4[[#This Row],[Complete]]&gt;0,Table4[[#This Row],[Weight]],0)</f>
        <v>0</v>
      </c>
    </row>
    <row r="14" spans="1:10" x14ac:dyDescent="0.3">
      <c r="A14" s="17">
        <v>1</v>
      </c>
      <c r="B14" s="18">
        <v>5</v>
      </c>
      <c r="C14">
        <v>1</v>
      </c>
      <c r="D14" s="12"/>
      <c r="E14" s="9"/>
      <c r="F14">
        <v>3</v>
      </c>
      <c r="G14">
        <v>0</v>
      </c>
      <c r="H14">
        <f>IF(Table4[[#This Row],[Complete]]&gt;0,Table4[[#This Row],[Weight]],0)</f>
        <v>0</v>
      </c>
      <c r="J14" s="12"/>
    </row>
    <row r="15" spans="1:10" s="12" customFormat="1" x14ac:dyDescent="0.3">
      <c r="A15" s="10">
        <v>1</v>
      </c>
      <c r="B15" s="11">
        <v>5</v>
      </c>
      <c r="C15" s="12">
        <v>2</v>
      </c>
      <c r="E15" s="9"/>
      <c r="F15" s="12">
        <v>3.5</v>
      </c>
      <c r="G15">
        <v>0</v>
      </c>
      <c r="H15" s="14">
        <f>IF(Table4[[#This Row],[Complete]]&gt;0,Table4[[#This Row],[Weight]],0)</f>
        <v>0</v>
      </c>
    </row>
    <row r="16" spans="1:10" x14ac:dyDescent="0.3">
      <c r="A16" s="10">
        <v>1</v>
      </c>
      <c r="B16" s="11">
        <v>5</v>
      </c>
      <c r="C16">
        <v>3</v>
      </c>
      <c r="D16" s="12"/>
      <c r="E16" s="13"/>
      <c r="F16" s="12">
        <v>3.5</v>
      </c>
      <c r="G16">
        <v>0</v>
      </c>
      <c r="H16" s="19">
        <f>IF(Table4[[#This Row],[Complete]]&gt;0,Table4[[#This Row],[Weight]],0)</f>
        <v>0</v>
      </c>
      <c r="J16" s="12"/>
    </row>
    <row r="17" spans="1:10" s="12" customFormat="1" x14ac:dyDescent="0.3">
      <c r="A17" s="10">
        <v>2</v>
      </c>
      <c r="B17" s="11">
        <v>1</v>
      </c>
      <c r="C17">
        <v>1</v>
      </c>
      <c r="E17" s="13"/>
      <c r="F17">
        <v>3</v>
      </c>
      <c r="G17">
        <v>0</v>
      </c>
      <c r="H17" s="14">
        <f>IF(Table4[[#This Row],[Complete]]&gt;0,Table4[[#This Row],[Weight]],0)</f>
        <v>0</v>
      </c>
    </row>
    <row r="18" spans="1:10" x14ac:dyDescent="0.3">
      <c r="A18" s="7">
        <v>2</v>
      </c>
      <c r="B18" s="8">
        <v>1</v>
      </c>
      <c r="C18" s="12">
        <v>2</v>
      </c>
      <c r="E18" s="9"/>
      <c r="F18" s="12">
        <v>3.5</v>
      </c>
      <c r="G18">
        <v>0</v>
      </c>
      <c r="H18">
        <f>IF(Table4[[#This Row],[Complete]]&gt;0,Table4[[#This Row],[Weight]],0)</f>
        <v>0</v>
      </c>
      <c r="J18" s="12"/>
    </row>
    <row r="19" spans="1:10" s="12" customFormat="1" x14ac:dyDescent="0.3">
      <c r="A19" s="10">
        <v>2</v>
      </c>
      <c r="B19" s="11">
        <v>1</v>
      </c>
      <c r="C19">
        <v>3</v>
      </c>
      <c r="E19" s="13"/>
      <c r="F19" s="12">
        <v>3.5</v>
      </c>
      <c r="G19">
        <v>0</v>
      </c>
      <c r="H19" s="14">
        <f>IF(Table4[[#This Row],[Complete]]&gt;0,Table4[[#This Row],[Weight]],0)</f>
        <v>0</v>
      </c>
    </row>
    <row r="20" spans="1:10" x14ac:dyDescent="0.3">
      <c r="A20" s="10">
        <v>2</v>
      </c>
      <c r="B20" s="11">
        <v>2</v>
      </c>
      <c r="C20">
        <v>1</v>
      </c>
      <c r="E20" s="9"/>
      <c r="F20">
        <v>3</v>
      </c>
      <c r="G20">
        <v>0</v>
      </c>
      <c r="H20" s="19">
        <f>IF(Table4[[#This Row],[Complete]]&gt;0,Table4[[#This Row],[Weight]],0)</f>
        <v>0</v>
      </c>
      <c r="J20" s="12"/>
    </row>
    <row r="21" spans="1:10" s="12" customFormat="1" x14ac:dyDescent="0.3">
      <c r="A21" s="17">
        <v>2</v>
      </c>
      <c r="B21" s="18">
        <v>2</v>
      </c>
      <c r="C21" s="12">
        <v>2</v>
      </c>
      <c r="E21" s="13"/>
      <c r="F21" s="12">
        <v>3.5</v>
      </c>
      <c r="G21">
        <v>0</v>
      </c>
      <c r="H21" s="14">
        <f>IF(Table4[[#This Row],[Complete]]&gt;0,Table4[[#This Row],[Weight]],0)</f>
        <v>0</v>
      </c>
    </row>
    <row r="22" spans="1:10" x14ac:dyDescent="0.3">
      <c r="A22" s="17">
        <v>2</v>
      </c>
      <c r="B22" s="18">
        <v>2</v>
      </c>
      <c r="C22">
        <v>3</v>
      </c>
      <c r="E22" s="9"/>
      <c r="F22" s="12">
        <v>3.5</v>
      </c>
      <c r="G22">
        <v>0</v>
      </c>
      <c r="H22" s="19">
        <f>IF(Table4[[#This Row],[Complete]]&gt;0,Table4[[#This Row],[Weight]],0)</f>
        <v>0</v>
      </c>
      <c r="J22" s="12"/>
    </row>
    <row r="23" spans="1:10" x14ac:dyDescent="0.3">
      <c r="A23" s="30">
        <v>2</v>
      </c>
      <c r="B23" s="31">
        <v>3</v>
      </c>
      <c r="C23">
        <v>1</v>
      </c>
      <c r="E23" s="9"/>
      <c r="F23">
        <v>3</v>
      </c>
      <c r="G23">
        <v>0</v>
      </c>
      <c r="H23" s="19">
        <f>IF(Table4[[#This Row],[Complete]]&gt;0,Table4[[#This Row],[Weight]],0)</f>
        <v>0</v>
      </c>
      <c r="J23" s="12"/>
    </row>
    <row r="24" spans="1:10" x14ac:dyDescent="0.3">
      <c r="A24" s="22">
        <v>2</v>
      </c>
      <c r="B24" s="23">
        <v>3</v>
      </c>
      <c r="C24" s="12">
        <v>2</v>
      </c>
      <c r="E24" s="9"/>
      <c r="F24" s="12">
        <v>3.5</v>
      </c>
      <c r="G24">
        <v>0</v>
      </c>
      <c r="H24" s="19">
        <f>IF(Table4[[#This Row],[Complete]]&gt;0,Table4[[#This Row],[Weight]],0)</f>
        <v>0</v>
      </c>
      <c r="J24" s="12"/>
    </row>
    <row r="25" spans="1:10" x14ac:dyDescent="0.3">
      <c r="A25" s="7">
        <v>2</v>
      </c>
      <c r="B25" s="8">
        <v>3</v>
      </c>
      <c r="C25">
        <v>3</v>
      </c>
      <c r="D25" s="12"/>
      <c r="E25" s="9"/>
      <c r="F25" s="12">
        <v>3.5</v>
      </c>
      <c r="G25">
        <v>0</v>
      </c>
      <c r="H25">
        <f>IF(Table4[[#This Row],[Complete]]&gt;0,Table4[[#This Row],[Weight]],0)</f>
        <v>0</v>
      </c>
      <c r="J25" s="12"/>
    </row>
    <row r="26" spans="1:10" s="12" customFormat="1" x14ac:dyDescent="0.3">
      <c r="A26" s="10">
        <v>2</v>
      </c>
      <c r="B26" s="11">
        <v>4</v>
      </c>
      <c r="C26">
        <v>1</v>
      </c>
      <c r="E26" s="13"/>
      <c r="F26">
        <v>3</v>
      </c>
      <c r="G26">
        <v>0</v>
      </c>
      <c r="H26" s="14">
        <f>IF(Table4[[#This Row],[Complete]]&gt;0,Table4[[#This Row],[Weight]],0)</f>
        <v>0</v>
      </c>
    </row>
    <row r="27" spans="1:10" s="12" customFormat="1" x14ac:dyDescent="0.3">
      <c r="A27" s="7">
        <v>2</v>
      </c>
      <c r="B27" s="8">
        <v>4</v>
      </c>
      <c r="C27" s="12">
        <v>2</v>
      </c>
      <c r="E27" s="13"/>
      <c r="F27" s="12">
        <v>3.5</v>
      </c>
      <c r="G27">
        <v>0</v>
      </c>
      <c r="H27" s="14">
        <f>IF(Table4[[#This Row],[Complete]]&gt;0,Table4[[#This Row],[Weight]],0)</f>
        <v>0</v>
      </c>
    </row>
    <row r="28" spans="1:10" s="12" customFormat="1" x14ac:dyDescent="0.3">
      <c r="A28" s="10">
        <v>2</v>
      </c>
      <c r="B28" s="11">
        <v>4</v>
      </c>
      <c r="C28">
        <v>3</v>
      </c>
      <c r="E28" s="13"/>
      <c r="F28" s="12">
        <v>3.5</v>
      </c>
      <c r="G28">
        <v>0</v>
      </c>
      <c r="H28" s="14">
        <f>IF(Table4[[#This Row],[Complete]]&gt;0,Table4[[#This Row],[Weight]],0)</f>
        <v>0</v>
      </c>
    </row>
    <row r="29" spans="1:10" s="12" customFormat="1" x14ac:dyDescent="0.3">
      <c r="A29" s="10">
        <v>2</v>
      </c>
      <c r="B29" s="11">
        <v>5</v>
      </c>
      <c r="C29">
        <v>1</v>
      </c>
      <c r="D29" s="24"/>
      <c r="E29" s="25"/>
      <c r="F29">
        <v>3</v>
      </c>
      <c r="G29">
        <v>0</v>
      </c>
      <c r="H29" s="12">
        <f>IF(Table4[[#This Row],[Complete]]&gt;0,Table4[[#This Row],[Weight]],0)</f>
        <v>0</v>
      </c>
    </row>
    <row r="30" spans="1:10" x14ac:dyDescent="0.3">
      <c r="A30" s="17">
        <v>2</v>
      </c>
      <c r="B30" s="18">
        <v>5</v>
      </c>
      <c r="C30" s="12">
        <v>2</v>
      </c>
      <c r="D30" s="24"/>
      <c r="E30" s="26"/>
      <c r="F30" s="12">
        <v>3.5</v>
      </c>
      <c r="G30">
        <v>0</v>
      </c>
      <c r="H30" s="19">
        <f>IF(Table4[[#This Row],[Complete]]&gt;0,Table4[[#This Row],[Weight]],0)</f>
        <v>0</v>
      </c>
    </row>
    <row r="31" spans="1:10" s="12" customFormat="1" x14ac:dyDescent="0.3">
      <c r="A31" s="17">
        <v>2</v>
      </c>
      <c r="B31" s="18">
        <v>5</v>
      </c>
      <c r="C31">
        <v>3</v>
      </c>
      <c r="D31" s="24"/>
      <c r="E31" s="25"/>
      <c r="F31" s="12">
        <v>3.5</v>
      </c>
      <c r="G31">
        <v>0</v>
      </c>
      <c r="H31" s="14">
        <f>IF(Table4[[#This Row],[Complete]]&gt;0,Table4[[#This Row],[Weight]],0)</f>
        <v>0</v>
      </c>
    </row>
    <row r="32" spans="1:10" s="12" customFormat="1" x14ac:dyDescent="0.3">
      <c r="A32" s="20">
        <v>2</v>
      </c>
      <c r="B32" s="21">
        <v>6</v>
      </c>
      <c r="C32">
        <v>1</v>
      </c>
      <c r="D32" s="24"/>
      <c r="E32" s="25"/>
      <c r="F32">
        <v>3</v>
      </c>
      <c r="G32">
        <v>0</v>
      </c>
      <c r="H32" s="14">
        <f>IF(Table4[[#This Row],[Complete]]&gt;0,Table4[[#This Row],[Weight]],0)</f>
        <v>0</v>
      </c>
    </row>
    <row r="33" spans="1:8" s="12" customFormat="1" x14ac:dyDescent="0.3">
      <c r="A33" s="22">
        <v>2</v>
      </c>
      <c r="B33" s="23">
        <v>6</v>
      </c>
      <c r="C33" s="12">
        <v>2</v>
      </c>
      <c r="E33" s="25"/>
      <c r="F33" s="12">
        <v>3.5</v>
      </c>
      <c r="G33">
        <v>0</v>
      </c>
      <c r="H33" s="12">
        <f>IF(Table4[[#This Row],[Complete]]&gt;0,Table4[[#This Row],[Weight]],0)</f>
        <v>0</v>
      </c>
    </row>
    <row r="34" spans="1:8" s="12" customFormat="1" x14ac:dyDescent="0.3">
      <c r="A34" s="7">
        <v>2</v>
      </c>
      <c r="B34" s="8">
        <v>6</v>
      </c>
      <c r="C34">
        <v>3</v>
      </c>
      <c r="E34" s="25"/>
      <c r="F34" s="12">
        <v>3.5</v>
      </c>
      <c r="G34">
        <v>0</v>
      </c>
      <c r="H34" s="14">
        <f>IF(Table4[[#This Row],[Complete]]&gt;0,Table4[[#This Row],[Weight]],0)</f>
        <v>0</v>
      </c>
    </row>
    <row r="35" spans="1:8" s="12" customFormat="1" x14ac:dyDescent="0.3">
      <c r="A35" s="10">
        <v>2</v>
      </c>
      <c r="B35" s="11">
        <v>7</v>
      </c>
      <c r="C35">
        <v>1</v>
      </c>
      <c r="E35" s="25"/>
      <c r="F35">
        <v>3</v>
      </c>
      <c r="G35">
        <v>0</v>
      </c>
      <c r="H35" s="14">
        <f>IF(Table4[[#This Row],[Complete]]&gt;0,Table4[[#This Row],[Weight]],0)</f>
        <v>0</v>
      </c>
    </row>
    <row r="36" spans="1:8" s="12" customFormat="1" x14ac:dyDescent="0.3">
      <c r="A36" s="7">
        <v>2</v>
      </c>
      <c r="B36" s="8">
        <v>7</v>
      </c>
      <c r="C36" s="12">
        <v>2</v>
      </c>
      <c r="E36" s="25"/>
      <c r="F36" s="12">
        <v>3.5</v>
      </c>
      <c r="G36">
        <v>0</v>
      </c>
      <c r="H36" s="14">
        <f>IF(Table4[[#This Row],[Complete]]&gt;0,Table4[[#This Row],[Weight]],0)</f>
        <v>0</v>
      </c>
    </row>
    <row r="37" spans="1:8" s="12" customFormat="1" x14ac:dyDescent="0.3">
      <c r="A37" s="10">
        <v>2</v>
      </c>
      <c r="B37" s="11">
        <v>7</v>
      </c>
      <c r="C37">
        <v>3</v>
      </c>
      <c r="E37" s="25"/>
      <c r="F37" s="12">
        <v>3.5</v>
      </c>
      <c r="G37">
        <v>0</v>
      </c>
      <c r="H37" s="12">
        <f>IF(Table4[[#This Row],[Complete]]&gt;0,Table4[[#This Row],[Weight]],0)</f>
        <v>0</v>
      </c>
    </row>
    <row r="38" spans="1:8" s="12" customFormat="1" x14ac:dyDescent="0.3">
      <c r="A38" s="10">
        <v>3</v>
      </c>
      <c r="B38" s="11">
        <v>1</v>
      </c>
      <c r="C38">
        <v>1</v>
      </c>
      <c r="E38" s="25"/>
      <c r="F38">
        <v>3</v>
      </c>
      <c r="G38">
        <v>0</v>
      </c>
      <c r="H38" s="14">
        <f>IF(Table4[[#This Row],[Complete]]&gt;0,Table4[[#This Row],[Weight]],0)</f>
        <v>0</v>
      </c>
    </row>
    <row r="39" spans="1:8" s="12" customFormat="1" x14ac:dyDescent="0.3">
      <c r="A39" s="10">
        <v>3</v>
      </c>
      <c r="B39" s="18">
        <v>1</v>
      </c>
      <c r="C39" s="12">
        <v>2</v>
      </c>
      <c r="E39" s="13"/>
      <c r="F39" s="12">
        <v>3.5</v>
      </c>
      <c r="G39">
        <v>0</v>
      </c>
      <c r="H39" s="14">
        <f>IF(Table4[[#This Row],[Complete]]&gt;0,Table4[[#This Row],[Weight]],0)</f>
        <v>0</v>
      </c>
    </row>
    <row r="40" spans="1:8" s="12" customFormat="1" x14ac:dyDescent="0.3">
      <c r="A40" s="10">
        <v>3</v>
      </c>
      <c r="B40" s="18">
        <v>1</v>
      </c>
      <c r="C40">
        <v>3</v>
      </c>
      <c r="E40" s="13"/>
      <c r="F40" s="12">
        <v>3.5</v>
      </c>
      <c r="G40">
        <v>0</v>
      </c>
      <c r="H40" s="12">
        <f>IF(Table4[[#This Row],[Complete]]&gt;0,Table4[[#This Row],[Weight]],0)</f>
        <v>0</v>
      </c>
    </row>
    <row r="41" spans="1:8" s="12" customFormat="1" x14ac:dyDescent="0.3">
      <c r="A41" s="10">
        <v>3</v>
      </c>
      <c r="B41" s="31">
        <v>2</v>
      </c>
      <c r="C41">
        <v>1</v>
      </c>
      <c r="E41" s="13"/>
      <c r="F41">
        <v>3</v>
      </c>
      <c r="G41">
        <v>0</v>
      </c>
      <c r="H41" s="12">
        <f>IF(Table4[[#This Row],[Complete]]&gt;0,Table4[[#This Row],[Weight]],0)</f>
        <v>0</v>
      </c>
    </row>
    <row r="42" spans="1:8" s="12" customFormat="1" x14ac:dyDescent="0.3">
      <c r="A42" s="10">
        <v>3</v>
      </c>
      <c r="B42" s="23">
        <v>2</v>
      </c>
      <c r="C42" s="12">
        <v>2</v>
      </c>
      <c r="E42" s="13"/>
      <c r="F42" s="12">
        <v>3.5</v>
      </c>
      <c r="G42">
        <v>0</v>
      </c>
      <c r="H42" s="14">
        <f>IF(Table4[[#This Row],[Complete]]&gt;0,Table4[[#This Row],[Weight]],0)</f>
        <v>0</v>
      </c>
    </row>
    <row r="43" spans="1:8" s="12" customFormat="1" x14ac:dyDescent="0.3">
      <c r="A43" s="10">
        <v>3</v>
      </c>
      <c r="B43" s="8">
        <v>2</v>
      </c>
      <c r="C43">
        <v>3</v>
      </c>
      <c r="E43" s="13"/>
      <c r="F43" s="12">
        <v>3.5</v>
      </c>
      <c r="G43">
        <v>0</v>
      </c>
      <c r="H43" s="14">
        <f>IF(Table4[[#This Row],[Complete]]&gt;0,Table4[[#This Row],[Weight]],0)</f>
        <v>0</v>
      </c>
    </row>
    <row r="44" spans="1:8" s="12" customFormat="1" x14ac:dyDescent="0.3">
      <c r="A44" s="10">
        <v>3</v>
      </c>
      <c r="B44" s="18">
        <v>3</v>
      </c>
      <c r="C44">
        <v>1</v>
      </c>
      <c r="E44" s="13"/>
      <c r="F44">
        <v>3</v>
      </c>
      <c r="G44">
        <v>0</v>
      </c>
      <c r="H44" s="14">
        <f>IF(Table4[[#This Row],[Complete]]&gt;0,Table4[[#This Row],[Weight]],0)</f>
        <v>0</v>
      </c>
    </row>
    <row r="45" spans="1:8" s="12" customFormat="1" x14ac:dyDescent="0.3">
      <c r="A45" s="10">
        <v>3</v>
      </c>
      <c r="B45" s="11">
        <v>3</v>
      </c>
      <c r="C45" s="12">
        <v>2</v>
      </c>
      <c r="E45" s="13"/>
      <c r="F45" s="12">
        <v>3.5</v>
      </c>
      <c r="G45">
        <v>0</v>
      </c>
      <c r="H45" s="14">
        <f>IF(Table4[[#This Row],[Complete]]&gt;0,Table4[[#This Row],[Weight]],0)</f>
        <v>0</v>
      </c>
    </row>
    <row r="46" spans="1:8" s="12" customFormat="1" x14ac:dyDescent="0.3">
      <c r="A46" s="10">
        <v>3</v>
      </c>
      <c r="B46" s="11">
        <v>3</v>
      </c>
      <c r="C46">
        <v>3</v>
      </c>
      <c r="E46" s="13"/>
      <c r="F46" s="12">
        <v>3.5</v>
      </c>
      <c r="G46">
        <v>0</v>
      </c>
      <c r="H46" s="14">
        <f>IF(Table4[[#This Row],[Complete]]&gt;0,Table4[[#This Row],[Weight]],0)</f>
        <v>0</v>
      </c>
    </row>
    <row r="47" spans="1:8" s="12" customFormat="1" x14ac:dyDescent="0.3">
      <c r="A47" s="10">
        <v>3</v>
      </c>
      <c r="B47" s="11">
        <v>4</v>
      </c>
      <c r="C47">
        <v>1</v>
      </c>
      <c r="E47" s="13"/>
      <c r="F47">
        <v>3</v>
      </c>
      <c r="G47">
        <v>0</v>
      </c>
      <c r="H47" s="14">
        <f>IF(Table4[[#This Row],[Complete]]&gt;0,Table4[[#This Row],[Weight]],0)</f>
        <v>0</v>
      </c>
    </row>
    <row r="48" spans="1:8" s="12" customFormat="1" x14ac:dyDescent="0.3">
      <c r="A48" s="10">
        <v>3</v>
      </c>
      <c r="B48" s="8">
        <v>4</v>
      </c>
      <c r="C48" s="12">
        <v>2</v>
      </c>
      <c r="E48" s="13"/>
      <c r="F48" s="12">
        <v>3.5</v>
      </c>
      <c r="G48">
        <v>0</v>
      </c>
      <c r="H48" s="14">
        <f>IF(Table4[[#This Row],[Complete]]&gt;0,Table4[[#This Row],[Weight]],0)</f>
        <v>0</v>
      </c>
    </row>
    <row r="49" spans="1:8" s="12" customFormat="1" x14ac:dyDescent="0.3">
      <c r="A49" s="10">
        <v>3</v>
      </c>
      <c r="B49" s="11">
        <v>4</v>
      </c>
      <c r="C49">
        <v>3</v>
      </c>
      <c r="E49" s="13"/>
      <c r="F49" s="12">
        <v>3.5</v>
      </c>
      <c r="G49">
        <v>0</v>
      </c>
      <c r="H49" s="14">
        <f>IF(Table4[[#This Row],[Complete]]&gt;0,Table4[[#This Row],[Weight]],0)</f>
        <v>0</v>
      </c>
    </row>
    <row r="50" spans="1:8" s="12" customFormat="1" x14ac:dyDescent="0.3">
      <c r="A50" s="10">
        <v>4</v>
      </c>
      <c r="B50" s="11">
        <v>1</v>
      </c>
      <c r="C50">
        <v>1</v>
      </c>
      <c r="E50" s="13"/>
      <c r="F50">
        <v>3</v>
      </c>
      <c r="G50">
        <v>0</v>
      </c>
      <c r="H50" s="14">
        <f>IF(Table4[[#This Row],[Complete]]&gt;0,Table4[[#This Row],[Weight]],0)</f>
        <v>0</v>
      </c>
    </row>
    <row r="51" spans="1:8" s="12" customFormat="1" x14ac:dyDescent="0.3">
      <c r="A51" s="10">
        <v>4</v>
      </c>
      <c r="B51" s="18">
        <v>1</v>
      </c>
      <c r="C51" s="12">
        <v>2</v>
      </c>
      <c r="E51" s="13"/>
      <c r="F51" s="12">
        <v>3.5</v>
      </c>
      <c r="G51">
        <v>0</v>
      </c>
      <c r="H51" s="14">
        <f>IF(Table4[[#This Row],[Complete]]&gt;0,Table4[[#This Row],[Weight]],0)</f>
        <v>0</v>
      </c>
    </row>
    <row r="52" spans="1:8" s="12" customFormat="1" x14ac:dyDescent="0.3">
      <c r="A52" s="10">
        <v>4</v>
      </c>
      <c r="B52" s="18">
        <v>1</v>
      </c>
      <c r="C52">
        <v>3</v>
      </c>
      <c r="E52" s="13"/>
      <c r="F52" s="12">
        <v>3.5</v>
      </c>
      <c r="G52">
        <v>0</v>
      </c>
      <c r="H52" s="14">
        <f>IF(Table4[[#This Row],[Complete]]&gt;0,Table4[[#This Row],[Weight]],0)</f>
        <v>0</v>
      </c>
    </row>
    <row r="53" spans="1:8" s="12" customFormat="1" x14ac:dyDescent="0.3">
      <c r="A53" s="10">
        <v>4</v>
      </c>
      <c r="B53" s="31">
        <v>2</v>
      </c>
      <c r="C53">
        <v>1</v>
      </c>
      <c r="E53" s="13"/>
      <c r="F53">
        <v>3</v>
      </c>
      <c r="G53">
        <v>0</v>
      </c>
      <c r="H53" s="14">
        <f>IF(Table4[[#This Row],[Complete]]&gt;0,Table4[[#This Row],[Weight]],0)</f>
        <v>0</v>
      </c>
    </row>
    <row r="54" spans="1:8" s="12" customFormat="1" x14ac:dyDescent="0.3">
      <c r="A54" s="10">
        <v>4</v>
      </c>
      <c r="B54" s="23">
        <v>2</v>
      </c>
      <c r="C54" s="12">
        <v>2</v>
      </c>
      <c r="E54" s="13"/>
      <c r="F54" s="12">
        <v>3.5</v>
      </c>
      <c r="G54">
        <v>0</v>
      </c>
      <c r="H54" s="14">
        <f>IF(Table4[[#This Row],[Complete]]&gt;0,Table4[[#This Row],[Weight]],0)</f>
        <v>0</v>
      </c>
    </row>
    <row r="55" spans="1:8" s="12" customFormat="1" x14ac:dyDescent="0.3">
      <c r="A55" s="10">
        <v>4</v>
      </c>
      <c r="B55" s="8">
        <v>2</v>
      </c>
      <c r="C55">
        <v>3</v>
      </c>
      <c r="E55" s="13"/>
      <c r="F55" s="12">
        <v>3.5</v>
      </c>
      <c r="G55">
        <v>0</v>
      </c>
      <c r="H55" s="14">
        <f>IF(Table4[[#This Row],[Complete]]&gt;0,Table4[[#This Row],[Weight]],0)</f>
        <v>0</v>
      </c>
    </row>
    <row r="56" spans="1:8" s="12" customFormat="1" x14ac:dyDescent="0.3">
      <c r="A56" s="10">
        <v>4</v>
      </c>
      <c r="B56" s="21">
        <v>3</v>
      </c>
      <c r="C56">
        <v>1</v>
      </c>
      <c r="E56" s="13"/>
      <c r="F56">
        <v>3</v>
      </c>
      <c r="G56">
        <v>0</v>
      </c>
      <c r="H56" s="14">
        <f>IF(Table4[[#This Row],[Complete]]&gt;0,Table4[[#This Row],[Weight]],0)</f>
        <v>0</v>
      </c>
    </row>
    <row r="57" spans="1:8" s="12" customFormat="1" x14ac:dyDescent="0.3">
      <c r="A57" s="10">
        <v>4</v>
      </c>
      <c r="B57" s="11">
        <v>3</v>
      </c>
      <c r="C57" s="12">
        <v>2</v>
      </c>
      <c r="E57" s="13"/>
      <c r="F57" s="12">
        <v>3.5</v>
      </c>
      <c r="G57">
        <v>0</v>
      </c>
      <c r="H57" s="14">
        <f>IF(Table4[[#This Row],[Complete]]&gt;0,Table4[[#This Row],[Weight]],0)</f>
        <v>0</v>
      </c>
    </row>
    <row r="58" spans="1:8" s="12" customFormat="1" x14ac:dyDescent="0.3">
      <c r="A58" s="10">
        <v>4</v>
      </c>
      <c r="B58" s="11">
        <v>3</v>
      </c>
      <c r="C58">
        <v>3</v>
      </c>
      <c r="E58" s="13"/>
      <c r="F58" s="12">
        <v>3.5</v>
      </c>
      <c r="G58">
        <v>0</v>
      </c>
      <c r="H58" s="14">
        <f>IF(Table4[[#This Row],[Complete]]&gt;0,Table4[[#This Row],[Weight]],0)</f>
        <v>0</v>
      </c>
    </row>
    <row r="59" spans="1:8" s="12" customFormat="1" x14ac:dyDescent="0.3">
      <c r="A59" s="10">
        <v>4</v>
      </c>
      <c r="B59" s="11">
        <v>4</v>
      </c>
      <c r="C59">
        <v>1</v>
      </c>
      <c r="E59" s="13"/>
      <c r="F59">
        <v>3</v>
      </c>
      <c r="G59">
        <v>0</v>
      </c>
      <c r="H59" s="14">
        <f>IF(Table4[[#This Row],[Complete]]&gt;0,Table4[[#This Row],[Weight]],0)</f>
        <v>0</v>
      </c>
    </row>
    <row r="60" spans="1:8" s="12" customFormat="1" x14ac:dyDescent="0.3">
      <c r="A60" s="10">
        <v>4</v>
      </c>
      <c r="B60" s="8">
        <v>4</v>
      </c>
      <c r="C60" s="12">
        <v>2</v>
      </c>
      <c r="E60" s="13"/>
      <c r="F60" s="12">
        <v>3.5</v>
      </c>
      <c r="G60">
        <v>0</v>
      </c>
      <c r="H60" s="14">
        <f>IF(Table4[[#This Row],[Complete]]&gt;0,Table4[[#This Row],[Weight]],0)</f>
        <v>0</v>
      </c>
    </row>
    <row r="61" spans="1:8" s="12" customFormat="1" x14ac:dyDescent="0.3">
      <c r="A61" s="10">
        <v>4</v>
      </c>
      <c r="B61" s="11">
        <v>4</v>
      </c>
      <c r="C61">
        <v>3</v>
      </c>
      <c r="E61" s="13"/>
      <c r="F61" s="12">
        <v>3.5</v>
      </c>
      <c r="G61">
        <v>0</v>
      </c>
      <c r="H61" s="14">
        <f>IF(Table4[[#This Row],[Complete]]&gt;0,Table4[[#This Row],[Weight]],0)</f>
        <v>0</v>
      </c>
    </row>
    <row r="62" spans="1:8" s="12" customFormat="1" x14ac:dyDescent="0.3">
      <c r="A62" s="10">
        <v>4</v>
      </c>
      <c r="B62" s="11">
        <v>5</v>
      </c>
      <c r="C62">
        <v>1</v>
      </c>
      <c r="E62" s="13"/>
      <c r="F62">
        <v>3</v>
      </c>
      <c r="G62">
        <v>0</v>
      </c>
      <c r="H62" s="14">
        <f>IF(Table4[[#This Row],[Complete]]&gt;0,Table4[[#This Row],[Weight]],0)</f>
        <v>0</v>
      </c>
    </row>
    <row r="63" spans="1:8" s="12" customFormat="1" x14ac:dyDescent="0.3">
      <c r="A63" s="10">
        <v>4</v>
      </c>
      <c r="B63" s="18">
        <v>5</v>
      </c>
      <c r="C63" s="12">
        <v>2</v>
      </c>
      <c r="E63" s="13"/>
      <c r="F63" s="12">
        <v>3.5</v>
      </c>
      <c r="G63">
        <v>0</v>
      </c>
      <c r="H63" s="14">
        <f>IF(Table4[[#This Row],[Complete]]&gt;0,Table4[[#This Row],[Weight]],0)</f>
        <v>0</v>
      </c>
    </row>
    <row r="64" spans="1:8" s="12" customFormat="1" x14ac:dyDescent="0.3">
      <c r="A64" s="10">
        <v>4</v>
      </c>
      <c r="B64" s="18">
        <v>5</v>
      </c>
      <c r="C64">
        <v>3</v>
      </c>
      <c r="E64" s="13"/>
      <c r="F64" s="12">
        <v>3.5</v>
      </c>
      <c r="G64">
        <v>0</v>
      </c>
      <c r="H64" s="14">
        <f>IF(Table4[[#This Row],[Complete]]&gt;0,Table4[[#This Row],[Weight]],0)</f>
        <v>0</v>
      </c>
    </row>
    <row r="65" spans="1:8" x14ac:dyDescent="0.3">
      <c r="A65" s="10">
        <v>4</v>
      </c>
      <c r="B65" s="31">
        <v>6</v>
      </c>
      <c r="C65">
        <v>1</v>
      </c>
      <c r="E65" s="13"/>
      <c r="F65">
        <v>3</v>
      </c>
      <c r="G65">
        <v>0</v>
      </c>
      <c r="H65">
        <f>IF(Table4[[#This Row],[Complete]]&gt;0,Table4[[#This Row],[Weight]],0)</f>
        <v>0</v>
      </c>
    </row>
    <row r="66" spans="1:8" s="12" customFormat="1" x14ac:dyDescent="0.3">
      <c r="A66" s="10">
        <v>4</v>
      </c>
      <c r="B66" s="23">
        <v>6</v>
      </c>
      <c r="C66" s="12">
        <v>2</v>
      </c>
      <c r="E66" s="13"/>
      <c r="F66" s="12">
        <v>3.5</v>
      </c>
      <c r="G66">
        <v>0</v>
      </c>
      <c r="H66" s="12">
        <f>IF(Table4[[#This Row],[Complete]]&gt;0,Table4[[#This Row],[Weight]],0)</f>
        <v>0</v>
      </c>
    </row>
    <row r="67" spans="1:8" s="12" customFormat="1" x14ac:dyDescent="0.3">
      <c r="A67" s="10">
        <v>4</v>
      </c>
      <c r="B67" s="8">
        <v>6</v>
      </c>
      <c r="C67">
        <v>3</v>
      </c>
      <c r="E67" s="13"/>
      <c r="F67" s="12">
        <v>3.5</v>
      </c>
      <c r="G67">
        <v>0</v>
      </c>
      <c r="H67" s="12">
        <f>IF(Table4[[#This Row],[Complete]]&gt;0,Table4[[#This Row],[Weight]],0)</f>
        <v>0</v>
      </c>
    </row>
    <row r="68" spans="1:8" s="12" customFormat="1" x14ac:dyDescent="0.3">
      <c r="A68" s="10">
        <v>4</v>
      </c>
      <c r="B68" s="18">
        <v>7</v>
      </c>
      <c r="C68">
        <v>1</v>
      </c>
      <c r="E68" s="13"/>
      <c r="F68">
        <v>3</v>
      </c>
      <c r="G68">
        <v>0</v>
      </c>
      <c r="H68" s="12">
        <f>IF(Table4[[#This Row],[Complete]]&gt;0,Table4[[#This Row],[Weight]],0)</f>
        <v>0</v>
      </c>
    </row>
    <row r="69" spans="1:8" s="12" customFormat="1" x14ac:dyDescent="0.3">
      <c r="A69" s="10">
        <v>4</v>
      </c>
      <c r="B69" s="11">
        <v>7</v>
      </c>
      <c r="C69" s="12">
        <v>2</v>
      </c>
      <c r="E69" s="13"/>
      <c r="F69" s="12">
        <v>3.5</v>
      </c>
      <c r="G69">
        <v>0</v>
      </c>
      <c r="H69" s="14">
        <f>IF(Table4[[#This Row],[Complete]]&gt;0,Table4[[#This Row],[Weight]],0)</f>
        <v>0</v>
      </c>
    </row>
    <row r="70" spans="1:8" s="12" customFormat="1" x14ac:dyDescent="0.3">
      <c r="A70" s="10">
        <v>4</v>
      </c>
      <c r="B70" s="11">
        <v>7</v>
      </c>
      <c r="C70">
        <v>3</v>
      </c>
      <c r="E70" s="13"/>
      <c r="F70" s="12">
        <v>3.5</v>
      </c>
      <c r="G70">
        <v>0</v>
      </c>
      <c r="H70" s="14">
        <f>IF(Table4[[#This Row],[Complete]]&gt;0,Table4[[#This Row],[Weight]],0)</f>
        <v>0</v>
      </c>
    </row>
    <row r="71" spans="1:8" s="12" customFormat="1" x14ac:dyDescent="0.3">
      <c r="A71" s="30">
        <v>5</v>
      </c>
      <c r="B71" s="31">
        <v>1</v>
      </c>
      <c r="C71">
        <v>1</v>
      </c>
      <c r="E71" s="13"/>
      <c r="F71">
        <v>3</v>
      </c>
      <c r="G71">
        <v>0</v>
      </c>
      <c r="H71" s="14">
        <f>IF(Table4[[#This Row],[Complete]]&gt;0,Table4[[#This Row],[Weight]],0)</f>
        <v>0</v>
      </c>
    </row>
    <row r="72" spans="1:8" s="12" customFormat="1" x14ac:dyDescent="0.3">
      <c r="A72" s="20">
        <v>5</v>
      </c>
      <c r="B72" s="11">
        <v>1</v>
      </c>
      <c r="C72" s="12">
        <v>2</v>
      </c>
      <c r="E72" s="13"/>
      <c r="F72" s="12">
        <v>3.5</v>
      </c>
      <c r="G72">
        <v>0</v>
      </c>
      <c r="H72" s="14">
        <f>IF(Table4[[#This Row],[Complete]]&gt;0,Table4[[#This Row],[Weight]],0)</f>
        <v>0</v>
      </c>
    </row>
    <row r="73" spans="1:8" s="12" customFormat="1" x14ac:dyDescent="0.3">
      <c r="A73" s="30">
        <v>5</v>
      </c>
      <c r="B73" s="11">
        <v>1</v>
      </c>
      <c r="C73">
        <v>3</v>
      </c>
      <c r="E73" s="13"/>
      <c r="F73" s="12">
        <v>3.5</v>
      </c>
      <c r="G73">
        <v>0</v>
      </c>
      <c r="H73" s="12">
        <f>IF(Table4[[#This Row],[Complete]]&gt;0,Table4[[#This Row],[Weight]],0)</f>
        <v>0</v>
      </c>
    </row>
    <row r="74" spans="1:8" s="12" customFormat="1" x14ac:dyDescent="0.3">
      <c r="A74" s="20">
        <v>5</v>
      </c>
      <c r="B74" s="11">
        <v>2</v>
      </c>
      <c r="C74">
        <v>1</v>
      </c>
      <c r="E74" s="25"/>
      <c r="F74">
        <v>3</v>
      </c>
      <c r="G74">
        <v>0</v>
      </c>
      <c r="H74" s="14">
        <f>IF(Table4[[#This Row],[Complete]]&gt;0,Table4[[#This Row],[Weight]],0)</f>
        <v>0</v>
      </c>
    </row>
    <row r="75" spans="1:8" s="12" customFormat="1" x14ac:dyDescent="0.3">
      <c r="A75" s="30">
        <v>5</v>
      </c>
      <c r="B75" s="8">
        <v>2</v>
      </c>
      <c r="C75" s="12">
        <v>2</v>
      </c>
      <c r="E75" s="25"/>
      <c r="F75" s="12">
        <v>3.5</v>
      </c>
      <c r="G75">
        <v>0</v>
      </c>
      <c r="H75" s="14">
        <f>IF(Table4[[#This Row],[Complete]]&gt;0,Table4[[#This Row],[Weight]],0)</f>
        <v>0</v>
      </c>
    </row>
    <row r="76" spans="1:8" s="12" customFormat="1" x14ac:dyDescent="0.3">
      <c r="A76" s="20">
        <v>5</v>
      </c>
      <c r="B76" s="11">
        <v>2</v>
      </c>
      <c r="C76">
        <v>3</v>
      </c>
      <c r="E76" s="25"/>
      <c r="F76" s="12">
        <v>3.5</v>
      </c>
      <c r="G76">
        <v>0</v>
      </c>
      <c r="H76" s="12">
        <f>IF(Table4[[#This Row],[Complete]]&gt;0,Table4[[#This Row],[Weight]],0)</f>
        <v>0</v>
      </c>
    </row>
    <row r="77" spans="1:8" s="12" customFormat="1" x14ac:dyDescent="0.3">
      <c r="A77" s="30">
        <v>5</v>
      </c>
      <c r="B77" s="11">
        <v>3</v>
      </c>
      <c r="C77">
        <v>1</v>
      </c>
      <c r="E77" s="13"/>
      <c r="F77">
        <v>3</v>
      </c>
      <c r="G77">
        <v>0</v>
      </c>
      <c r="H77" s="12">
        <f>IF(Table4[[#This Row],[Complete]]&gt;0,Table4[[#This Row],[Weight]],0)</f>
        <v>0</v>
      </c>
    </row>
    <row r="78" spans="1:8" s="12" customFormat="1" x14ac:dyDescent="0.3">
      <c r="A78" s="20">
        <v>5</v>
      </c>
      <c r="B78" s="18">
        <v>3</v>
      </c>
      <c r="C78" s="12">
        <v>2</v>
      </c>
      <c r="E78" s="13"/>
      <c r="F78" s="12">
        <v>3.5</v>
      </c>
      <c r="G78">
        <v>0</v>
      </c>
      <c r="H78" s="14">
        <f>IF(Table4[[#This Row],[Complete]]&gt;0,Table4[[#This Row],[Weight]],0)</f>
        <v>0</v>
      </c>
    </row>
    <row r="79" spans="1:8" s="12" customFormat="1" x14ac:dyDescent="0.3">
      <c r="A79" s="30">
        <v>5</v>
      </c>
      <c r="B79" s="18">
        <v>3</v>
      </c>
      <c r="C79">
        <v>3</v>
      </c>
      <c r="E79" s="13"/>
      <c r="F79" s="12">
        <v>3.5</v>
      </c>
      <c r="G79">
        <v>0</v>
      </c>
      <c r="H79" s="14">
        <f>IF(Table4[[#This Row],[Complete]]&gt;0,Table4[[#This Row],[Weight]],0)</f>
        <v>0</v>
      </c>
    </row>
    <row r="80" spans="1:8" s="12" customFormat="1" x14ac:dyDescent="0.3">
      <c r="A80" s="20">
        <v>5</v>
      </c>
      <c r="B80" s="21">
        <v>4</v>
      </c>
      <c r="C80">
        <v>1</v>
      </c>
      <c r="D80" s="24"/>
      <c r="E80" s="13"/>
      <c r="F80">
        <v>3</v>
      </c>
      <c r="G80">
        <v>0</v>
      </c>
      <c r="H80" s="14">
        <f>IF(Table4[[#This Row],[Complete]]&gt;0,Table4[[#This Row],[Weight]],0)</f>
        <v>0</v>
      </c>
    </row>
    <row r="81" spans="1:8" s="12" customFormat="1" x14ac:dyDescent="0.3">
      <c r="A81" s="30">
        <v>5</v>
      </c>
      <c r="B81" s="11">
        <v>4</v>
      </c>
      <c r="C81" s="12">
        <v>2</v>
      </c>
      <c r="E81" s="13"/>
      <c r="F81" s="12">
        <v>3.5</v>
      </c>
      <c r="G81">
        <v>0</v>
      </c>
      <c r="H81" s="14">
        <f>IF(Table4[[#This Row],[Complete]]&gt;0,Table4[[#This Row],[Weight]],0)</f>
        <v>0</v>
      </c>
    </row>
    <row r="82" spans="1:8" s="12" customFormat="1" x14ac:dyDescent="0.3">
      <c r="A82" s="20">
        <v>5</v>
      </c>
      <c r="B82" s="11">
        <v>4</v>
      </c>
      <c r="C82">
        <v>3</v>
      </c>
      <c r="E82" s="13"/>
      <c r="F82" s="12">
        <v>3.5</v>
      </c>
      <c r="G82">
        <v>0</v>
      </c>
      <c r="H82" s="14">
        <f>IF(Table4[[#This Row],[Complete]]&gt;0,Table4[[#This Row],[Weight]],0)</f>
        <v>0</v>
      </c>
    </row>
    <row r="83" spans="1:8" s="12" customFormat="1" x14ac:dyDescent="0.3">
      <c r="A83" s="30">
        <v>5</v>
      </c>
      <c r="B83" s="11">
        <v>5</v>
      </c>
      <c r="C83">
        <v>1</v>
      </c>
      <c r="E83" s="13"/>
      <c r="F83">
        <v>3</v>
      </c>
      <c r="G83">
        <v>0</v>
      </c>
      <c r="H83" s="14">
        <f>IF(Table4[[#This Row],[Complete]]&gt;0,Table4[[#This Row],[Weight]],0)</f>
        <v>0</v>
      </c>
    </row>
    <row r="84" spans="1:8" s="12" customFormat="1" x14ac:dyDescent="0.3">
      <c r="A84" s="20">
        <v>5</v>
      </c>
      <c r="B84" s="8">
        <v>5</v>
      </c>
      <c r="C84" s="12">
        <v>2</v>
      </c>
      <c r="E84" s="13"/>
      <c r="F84" s="12">
        <v>3.5</v>
      </c>
      <c r="G84">
        <v>0</v>
      </c>
      <c r="H84" s="14">
        <f>IF(Table4[[#This Row],[Complete]]&gt;0,Table4[[#This Row],[Weight]],0)</f>
        <v>0</v>
      </c>
    </row>
    <row r="85" spans="1:8" s="12" customFormat="1" x14ac:dyDescent="0.3">
      <c r="A85" s="30">
        <v>5</v>
      </c>
      <c r="B85" s="11">
        <v>5</v>
      </c>
      <c r="C85">
        <v>3</v>
      </c>
      <c r="E85" s="13"/>
      <c r="F85" s="12">
        <v>3.5</v>
      </c>
      <c r="G85">
        <v>0</v>
      </c>
      <c r="H85" s="14">
        <f>IF(Table4[[#This Row],[Complete]]&gt;0,Table4[[#This Row],[Weight]],0)</f>
        <v>0</v>
      </c>
    </row>
    <row r="86" spans="1:8" s="12" customFormat="1" x14ac:dyDescent="0.3">
      <c r="A86" s="20">
        <v>6</v>
      </c>
      <c r="B86" s="11">
        <v>1</v>
      </c>
      <c r="C86">
        <v>1</v>
      </c>
      <c r="E86" s="13"/>
      <c r="F86">
        <v>3</v>
      </c>
      <c r="G86">
        <v>0</v>
      </c>
      <c r="H86" s="12">
        <f>IF(Table4[[#This Row],[Complete]]&gt;0,Table4[[#This Row],[Weight]],0)</f>
        <v>0</v>
      </c>
    </row>
    <row r="87" spans="1:8" s="12" customFormat="1" x14ac:dyDescent="0.3">
      <c r="A87" s="22">
        <v>6</v>
      </c>
      <c r="B87" s="18">
        <v>1</v>
      </c>
      <c r="C87" s="12">
        <v>2</v>
      </c>
      <c r="E87" s="13"/>
      <c r="F87" s="12">
        <v>3.5</v>
      </c>
      <c r="G87">
        <v>0</v>
      </c>
      <c r="H87" s="14">
        <f>IF(Table4[[#This Row],[Complete]]&gt;0,Table4[[#This Row],[Weight]],0)</f>
        <v>0</v>
      </c>
    </row>
    <row r="88" spans="1:8" s="12" customFormat="1" x14ac:dyDescent="0.3">
      <c r="A88" s="20">
        <v>6</v>
      </c>
      <c r="B88" s="18">
        <v>1</v>
      </c>
      <c r="C88">
        <v>3</v>
      </c>
      <c r="E88" s="25"/>
      <c r="F88" s="12">
        <v>3.5</v>
      </c>
      <c r="G88">
        <v>0</v>
      </c>
      <c r="H88" s="14">
        <f>IF(Table4[[#This Row],[Complete]]&gt;0,Table4[[#This Row],[Weight]],0)</f>
        <v>0</v>
      </c>
    </row>
    <row r="89" spans="1:8" s="12" customFormat="1" x14ac:dyDescent="0.3">
      <c r="A89" s="22">
        <v>6</v>
      </c>
      <c r="B89" s="31">
        <v>2</v>
      </c>
      <c r="C89">
        <v>1</v>
      </c>
      <c r="D89" s="24"/>
      <c r="E89" s="25"/>
      <c r="F89">
        <v>3</v>
      </c>
      <c r="G89">
        <v>0</v>
      </c>
      <c r="H89" s="12">
        <f>IF(Table4[[#This Row],[Complete]]&gt;0,Table4[[#This Row],[Weight]],0)</f>
        <v>0</v>
      </c>
    </row>
    <row r="90" spans="1:8" s="12" customFormat="1" x14ac:dyDescent="0.3">
      <c r="A90" s="20">
        <v>6</v>
      </c>
      <c r="B90" s="11">
        <v>2</v>
      </c>
      <c r="C90" s="12">
        <v>2</v>
      </c>
      <c r="D90" s="24"/>
      <c r="E90" s="25"/>
      <c r="F90" s="12">
        <v>3.5</v>
      </c>
      <c r="G90">
        <v>0</v>
      </c>
      <c r="H90" s="14">
        <f>IF(Table4[[#This Row],[Complete]]&gt;0,Table4[[#This Row],[Weight]],0)</f>
        <v>0</v>
      </c>
    </row>
    <row r="91" spans="1:8" s="12" customFormat="1" x14ac:dyDescent="0.3">
      <c r="A91" s="22">
        <v>6</v>
      </c>
      <c r="B91" s="11">
        <v>2</v>
      </c>
      <c r="C91">
        <v>3</v>
      </c>
      <c r="D91" s="24"/>
      <c r="E91" s="25"/>
      <c r="F91" s="12">
        <v>3.5</v>
      </c>
      <c r="G91">
        <v>0</v>
      </c>
      <c r="H91" s="14">
        <f>IF(Table4[[#This Row],[Complete]]&gt;0,Table4[[#This Row],[Weight]],0)</f>
        <v>0</v>
      </c>
    </row>
    <row r="92" spans="1:8" s="12" customFormat="1" x14ac:dyDescent="0.3">
      <c r="A92" s="20">
        <v>6</v>
      </c>
      <c r="B92" s="11">
        <v>3</v>
      </c>
      <c r="C92">
        <v>1</v>
      </c>
      <c r="E92" s="13"/>
      <c r="F92">
        <v>3</v>
      </c>
      <c r="G92">
        <v>0</v>
      </c>
      <c r="H92" s="12">
        <f>IF(Table4[[#This Row],[Complete]]&gt;0,Table4[[#This Row],[Weight]],0)</f>
        <v>0</v>
      </c>
    </row>
    <row r="93" spans="1:8" s="12" customFormat="1" x14ac:dyDescent="0.3">
      <c r="A93" s="22">
        <v>6</v>
      </c>
      <c r="B93" s="8">
        <v>3</v>
      </c>
      <c r="C93" s="12">
        <v>2</v>
      </c>
      <c r="D93"/>
      <c r="E93" s="9"/>
      <c r="F93" s="12">
        <v>3.5</v>
      </c>
      <c r="G93">
        <v>0</v>
      </c>
      <c r="H93" s="14">
        <f>IF(Table4[[#This Row],[Complete]]&gt;0,Table4[[#This Row],[Weight]],0)</f>
        <v>0</v>
      </c>
    </row>
    <row r="94" spans="1:8" s="12" customFormat="1" x14ac:dyDescent="0.3">
      <c r="A94" s="20">
        <v>6</v>
      </c>
      <c r="B94" s="11">
        <v>3</v>
      </c>
      <c r="C94">
        <v>3</v>
      </c>
      <c r="E94" s="13"/>
      <c r="F94" s="12">
        <v>3.5</v>
      </c>
      <c r="G94">
        <v>0</v>
      </c>
      <c r="H94" s="14">
        <f>IF(Table4[[#This Row],[Complete]]&gt;0,Table4[[#This Row],[Weight]],0)</f>
        <v>0</v>
      </c>
    </row>
    <row r="95" spans="1:8" s="12" customFormat="1" x14ac:dyDescent="0.3">
      <c r="A95" s="22">
        <v>6</v>
      </c>
      <c r="B95" s="31">
        <v>4</v>
      </c>
      <c r="C95">
        <v>1</v>
      </c>
      <c r="D95"/>
      <c r="E95" s="9"/>
      <c r="F95">
        <v>3</v>
      </c>
      <c r="G95">
        <v>0</v>
      </c>
      <c r="H95" s="12">
        <f>IF(Table4[[#This Row],[Complete]]&gt;0,Table4[[#This Row],[Weight]],0)</f>
        <v>0</v>
      </c>
    </row>
    <row r="96" spans="1:8" s="12" customFormat="1" x14ac:dyDescent="0.3">
      <c r="A96" s="20">
        <v>6</v>
      </c>
      <c r="B96" s="11">
        <v>4</v>
      </c>
      <c r="C96" s="12">
        <v>2</v>
      </c>
      <c r="E96" s="13"/>
      <c r="F96" s="12">
        <v>3.5</v>
      </c>
      <c r="G96">
        <v>0</v>
      </c>
      <c r="H96" s="14">
        <f>IF(Table4[[#This Row],[Complete]]&gt;0,Table4[[#This Row],[Weight]],0)</f>
        <v>0</v>
      </c>
    </row>
    <row r="97" spans="1:8" s="12" customFormat="1" x14ac:dyDescent="0.3">
      <c r="A97" s="22">
        <v>6</v>
      </c>
      <c r="B97" s="11">
        <v>4</v>
      </c>
      <c r="C97">
        <v>3</v>
      </c>
      <c r="E97" s="25"/>
      <c r="F97" s="12">
        <v>3.5</v>
      </c>
      <c r="G97">
        <v>0</v>
      </c>
      <c r="H97" s="12">
        <f>IF(Table4[[#This Row],[Complete]]&gt;0,Table4[[#This Row],[Weight]],0)</f>
        <v>0</v>
      </c>
    </row>
    <row r="98" spans="1:8" s="12" customFormat="1" x14ac:dyDescent="0.3">
      <c r="A98" s="20">
        <v>6</v>
      </c>
      <c r="B98" s="11">
        <v>5</v>
      </c>
      <c r="C98">
        <v>1</v>
      </c>
      <c r="E98" s="25"/>
      <c r="F98">
        <v>3</v>
      </c>
      <c r="G98">
        <v>0</v>
      </c>
      <c r="H98" s="14">
        <f>IF(Table4[[#This Row],[Complete]]&gt;0,Table4[[#This Row],[Weight]],0)</f>
        <v>0</v>
      </c>
    </row>
    <row r="99" spans="1:8" s="12" customFormat="1" x14ac:dyDescent="0.3">
      <c r="A99" s="22">
        <v>6</v>
      </c>
      <c r="B99" s="8">
        <v>5</v>
      </c>
      <c r="C99" s="12">
        <v>2</v>
      </c>
      <c r="E99" s="13"/>
      <c r="F99" s="12">
        <v>3.5</v>
      </c>
      <c r="G99">
        <v>0</v>
      </c>
      <c r="H99" s="14">
        <f>IF(Table4[[#This Row],[Complete]]&gt;0,Table4[[#This Row],[Weight]],0)</f>
        <v>0</v>
      </c>
    </row>
    <row r="100" spans="1:8" s="12" customFormat="1" x14ac:dyDescent="0.3">
      <c r="A100" s="20">
        <v>6</v>
      </c>
      <c r="B100" s="11">
        <v>5</v>
      </c>
      <c r="C100">
        <v>3</v>
      </c>
      <c r="E100" s="13"/>
      <c r="F100" s="12">
        <v>3.5</v>
      </c>
      <c r="G100">
        <v>0</v>
      </c>
      <c r="H100" s="14">
        <f>IF(Table4[[#This Row],[Complete]]&gt;0,Table4[[#This Row],[Weight]],0)</f>
        <v>0</v>
      </c>
    </row>
    <row r="101" spans="1:8" s="12" customFormat="1" x14ac:dyDescent="0.3">
      <c r="A101" s="22">
        <v>6</v>
      </c>
      <c r="B101" s="11">
        <v>6</v>
      </c>
      <c r="C101">
        <v>1</v>
      </c>
      <c r="E101" s="27"/>
      <c r="F101">
        <v>3</v>
      </c>
      <c r="G101">
        <v>0</v>
      </c>
      <c r="H101" s="14">
        <f>IF(Table4[[#This Row],[Complete]]&gt;0,Table4[[#This Row],[Weight]],0)</f>
        <v>0</v>
      </c>
    </row>
    <row r="102" spans="1:8" s="12" customFormat="1" x14ac:dyDescent="0.3">
      <c r="A102" s="20">
        <v>6</v>
      </c>
      <c r="B102" s="18">
        <v>6</v>
      </c>
      <c r="C102" s="12">
        <v>2</v>
      </c>
      <c r="E102" s="25"/>
      <c r="F102" s="12">
        <v>3.5</v>
      </c>
      <c r="G102">
        <v>0</v>
      </c>
      <c r="H102" s="12">
        <f>IF(Table4[[#This Row],[Complete]]&gt;0,Table4[[#This Row],[Weight]],0)</f>
        <v>0</v>
      </c>
    </row>
    <row r="103" spans="1:8" s="12" customFormat="1" x14ac:dyDescent="0.3">
      <c r="A103" s="22">
        <v>6</v>
      </c>
      <c r="B103" s="18">
        <v>6</v>
      </c>
      <c r="C103">
        <v>3</v>
      </c>
      <c r="E103" s="25"/>
      <c r="F103" s="12">
        <v>3.5</v>
      </c>
      <c r="G103">
        <v>0</v>
      </c>
      <c r="H103" s="14">
        <f>IF(Table4[[#This Row],[Complete]]&gt;0,Table4[[#This Row],[Weight]],0)</f>
        <v>0</v>
      </c>
    </row>
    <row r="104" spans="1:8" s="12" customFormat="1" x14ac:dyDescent="0.3">
      <c r="A104" s="20">
        <v>7</v>
      </c>
      <c r="B104" s="21">
        <v>1</v>
      </c>
      <c r="C104">
        <v>1</v>
      </c>
      <c r="E104" s="13"/>
      <c r="F104">
        <v>3</v>
      </c>
      <c r="G104">
        <v>0</v>
      </c>
      <c r="H104" s="14">
        <f>IF(Table4[[#This Row],[Complete]]&gt;0,Table4[[#This Row],[Weight]],0)</f>
        <v>0</v>
      </c>
    </row>
    <row r="105" spans="1:8" s="12" customFormat="1" x14ac:dyDescent="0.3">
      <c r="A105" s="22">
        <v>7</v>
      </c>
      <c r="B105" s="23">
        <v>1</v>
      </c>
      <c r="C105" s="12">
        <v>2</v>
      </c>
      <c r="E105" s="13"/>
      <c r="F105" s="12">
        <v>3.5</v>
      </c>
      <c r="G105">
        <v>0</v>
      </c>
      <c r="H105" s="14">
        <f>IF(Table4[[#This Row],[Complete]]&gt;0,Table4[[#This Row],[Weight]],0)</f>
        <v>0</v>
      </c>
    </row>
    <row r="106" spans="1:8" s="12" customFormat="1" x14ac:dyDescent="0.3">
      <c r="A106" s="20">
        <v>7</v>
      </c>
      <c r="B106" s="8">
        <v>1</v>
      </c>
      <c r="C106">
        <v>3</v>
      </c>
      <c r="E106" s="13"/>
      <c r="F106" s="12">
        <v>3.5</v>
      </c>
      <c r="G106">
        <v>0</v>
      </c>
      <c r="H106" s="14">
        <f>IF(Table4[[#This Row],[Complete]]&gt;0,Table4[[#This Row],[Weight]],0)</f>
        <v>0</v>
      </c>
    </row>
    <row r="107" spans="1:8" x14ac:dyDescent="0.3">
      <c r="A107" s="22">
        <v>7</v>
      </c>
      <c r="B107" s="41">
        <v>2</v>
      </c>
      <c r="C107">
        <v>1</v>
      </c>
      <c r="D107" s="39"/>
      <c r="E107" s="39"/>
      <c r="F107">
        <v>3</v>
      </c>
      <c r="G107">
        <v>0</v>
      </c>
      <c r="H107" s="14">
        <f>IF(Table4[[#This Row],[Complete]]&gt;0,Table4[[#This Row],[Weight]],0)</f>
        <v>0</v>
      </c>
    </row>
    <row r="108" spans="1:8" x14ac:dyDescent="0.3">
      <c r="A108" s="20">
        <v>7</v>
      </c>
      <c r="B108" s="38">
        <v>2</v>
      </c>
      <c r="C108" s="12">
        <v>2</v>
      </c>
      <c r="D108" s="39"/>
      <c r="E108" s="39"/>
      <c r="F108" s="12">
        <v>3.5</v>
      </c>
      <c r="G108">
        <v>0</v>
      </c>
      <c r="H108" s="14">
        <f>IF(Table4[[#This Row],[Complete]]&gt;0,Table4[[#This Row],[Weight]],0)</f>
        <v>0</v>
      </c>
    </row>
    <row r="109" spans="1:8" x14ac:dyDescent="0.3">
      <c r="A109" s="22">
        <v>7</v>
      </c>
      <c r="B109" s="41">
        <v>2</v>
      </c>
      <c r="C109">
        <v>3</v>
      </c>
      <c r="D109" s="39"/>
      <c r="E109" s="39"/>
      <c r="F109" s="12">
        <v>3.5</v>
      </c>
      <c r="G109">
        <v>0</v>
      </c>
      <c r="H109" s="14">
        <f>IF(Table4[[#This Row],[Complete]]&gt;0,Table4[[#This Row],[Weight]],0)</f>
        <v>0</v>
      </c>
    </row>
    <row r="110" spans="1:8" x14ac:dyDescent="0.3">
      <c r="A110" s="20">
        <v>7</v>
      </c>
      <c r="B110" s="38">
        <v>3</v>
      </c>
      <c r="C110">
        <v>1</v>
      </c>
      <c r="D110" s="39"/>
      <c r="E110" s="39"/>
      <c r="F110">
        <v>3</v>
      </c>
      <c r="G110">
        <v>0</v>
      </c>
      <c r="H110" s="40">
        <f>IF(Table4[[#This Row],[Complete]]&gt;0,Table4[[#This Row],[Weight]],0)</f>
        <v>0</v>
      </c>
    </row>
    <row r="111" spans="1:8" x14ac:dyDescent="0.3">
      <c r="A111" s="22">
        <v>7</v>
      </c>
      <c r="B111" s="41">
        <v>3</v>
      </c>
      <c r="C111" s="12">
        <v>2</v>
      </c>
      <c r="D111" s="39"/>
      <c r="E111" s="39"/>
      <c r="F111" s="12">
        <v>3.5</v>
      </c>
      <c r="G111">
        <v>0</v>
      </c>
      <c r="H111" s="40">
        <f>IF(Table4[[#This Row],[Complete]]&gt;0,Table4[[#This Row],[Weight]],0)</f>
        <v>0</v>
      </c>
    </row>
    <row r="112" spans="1:8" x14ac:dyDescent="0.3">
      <c r="A112" s="20">
        <v>7</v>
      </c>
      <c r="B112" s="38">
        <v>3</v>
      </c>
      <c r="C112">
        <v>3</v>
      </c>
      <c r="D112" s="39"/>
      <c r="E112" s="39"/>
      <c r="F112" s="12">
        <v>3.5</v>
      </c>
      <c r="G112">
        <v>0</v>
      </c>
      <c r="H112" s="40">
        <f>IF(Table4[[#This Row],[Complete]]&gt;0,Table4[[#This Row],[Weight]],0)</f>
        <v>0</v>
      </c>
    </row>
    <row r="113" spans="1:8" x14ac:dyDescent="0.3">
      <c r="A113" s="22">
        <v>7</v>
      </c>
      <c r="B113" s="41">
        <v>4</v>
      </c>
      <c r="C113">
        <v>1</v>
      </c>
      <c r="D113" s="39"/>
      <c r="E113" s="39"/>
      <c r="F113">
        <v>3</v>
      </c>
      <c r="G113">
        <v>0</v>
      </c>
      <c r="H113" s="40">
        <f>IF(Table4[[#This Row],[Complete]]&gt;0,Table4[[#This Row],[Weight]],0)</f>
        <v>0</v>
      </c>
    </row>
    <row r="114" spans="1:8" x14ac:dyDescent="0.3">
      <c r="A114" s="20">
        <v>7</v>
      </c>
      <c r="B114" s="38">
        <v>4</v>
      </c>
      <c r="C114" s="12">
        <v>2</v>
      </c>
      <c r="D114" s="39"/>
      <c r="E114" s="39"/>
      <c r="F114" s="12">
        <v>3.5</v>
      </c>
      <c r="G114">
        <v>0</v>
      </c>
      <c r="H114" s="40">
        <f>IF(Table4[[#This Row],[Complete]]&gt;0,Table4[[#This Row],[Weight]],0)</f>
        <v>0</v>
      </c>
    </row>
    <row r="115" spans="1:8" x14ac:dyDescent="0.3">
      <c r="A115" s="22">
        <v>7</v>
      </c>
      <c r="B115" s="41">
        <v>4</v>
      </c>
      <c r="C115">
        <v>3</v>
      </c>
      <c r="D115" s="39"/>
      <c r="E115" s="39"/>
      <c r="F115" s="12">
        <v>3.5</v>
      </c>
      <c r="G115">
        <v>0</v>
      </c>
      <c r="H115" s="40">
        <f>IF(Table4[[#This Row],[Complete]]&gt;0,Table4[[#This Row],[Weight]],0)</f>
        <v>0</v>
      </c>
    </row>
    <row r="116" spans="1:8" x14ac:dyDescent="0.3">
      <c r="A116" s="20">
        <v>7</v>
      </c>
      <c r="B116" s="38">
        <v>5</v>
      </c>
      <c r="C116">
        <v>1</v>
      </c>
      <c r="D116" s="39"/>
      <c r="E116" s="39"/>
      <c r="F116">
        <v>3</v>
      </c>
      <c r="G116">
        <v>0</v>
      </c>
      <c r="H116" s="40">
        <f>IF(Table4[[#This Row],[Complete]]&gt;0,Table4[[#This Row],[Weight]],0)</f>
        <v>0</v>
      </c>
    </row>
    <row r="117" spans="1:8" x14ac:dyDescent="0.3">
      <c r="A117" s="22">
        <v>7</v>
      </c>
      <c r="B117" s="41">
        <v>5</v>
      </c>
      <c r="C117" s="12">
        <v>2</v>
      </c>
      <c r="D117" s="39"/>
      <c r="E117" s="39"/>
      <c r="F117" s="12">
        <v>3.5</v>
      </c>
      <c r="G117">
        <v>0</v>
      </c>
      <c r="H117" s="40">
        <f>IF(Table4[[#This Row],[Complete]]&gt;0,Table4[[#This Row],[Weight]],0)</f>
        <v>0</v>
      </c>
    </row>
    <row r="118" spans="1:8" x14ac:dyDescent="0.3">
      <c r="A118" s="20">
        <v>7</v>
      </c>
      <c r="B118" s="38">
        <v>5</v>
      </c>
      <c r="C118">
        <v>3</v>
      </c>
      <c r="D118" s="39"/>
      <c r="E118" s="39"/>
      <c r="F118" s="12">
        <v>3.5</v>
      </c>
      <c r="G118">
        <v>0</v>
      </c>
      <c r="H118" s="40">
        <f>IF(Table4[[#This Row],[Complete]]&gt;0,Table4[[#This Row],[Weight]],0)</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G20" sqref="G20"/>
    </sheetView>
  </sheetViews>
  <sheetFormatPr defaultRowHeight="14.4" x14ac:dyDescent="0.3"/>
  <cols>
    <col min="3" max="3" width="39.21875" style="48" bestFit="1" customWidth="1"/>
    <col min="4" max="4" width="9.88671875" style="47" customWidth="1"/>
    <col min="5" max="5" width="8.5546875" bestFit="1" customWidth="1"/>
  </cols>
  <sheetData>
    <row r="1" spans="1:6" x14ac:dyDescent="0.3">
      <c r="A1" t="s">
        <v>8</v>
      </c>
      <c r="B1" t="s">
        <v>10</v>
      </c>
      <c r="C1" s="48" t="s">
        <v>6</v>
      </c>
      <c r="D1" s="47" t="s">
        <v>11</v>
      </c>
      <c r="E1" t="s">
        <v>12</v>
      </c>
    </row>
    <row r="2" spans="1:6" x14ac:dyDescent="0.3">
      <c r="A2" s="2">
        <v>1</v>
      </c>
      <c r="B2" s="2">
        <v>1</v>
      </c>
      <c r="C2" s="2" t="s">
        <v>68</v>
      </c>
      <c r="D2" s="35" t="s">
        <v>69</v>
      </c>
      <c r="E2" s="3"/>
      <c r="F2" s="1"/>
    </row>
    <row r="3" spans="1:6" x14ac:dyDescent="0.3">
      <c r="A3" s="2">
        <v>1</v>
      </c>
      <c r="B3" s="2">
        <v>2</v>
      </c>
      <c r="C3" s="2" t="s">
        <v>70</v>
      </c>
      <c r="D3" s="35" t="s">
        <v>71</v>
      </c>
      <c r="E3" s="3"/>
      <c r="F3" s="1"/>
    </row>
    <row r="4" spans="1:6" x14ac:dyDescent="0.3">
      <c r="A4" s="2">
        <v>1</v>
      </c>
      <c r="B4" s="2">
        <v>3</v>
      </c>
      <c r="C4" s="2" t="s">
        <v>72</v>
      </c>
      <c r="D4" s="3">
        <v>10</v>
      </c>
      <c r="E4" s="3"/>
      <c r="F4" s="1"/>
    </row>
    <row r="5" spans="1:6" x14ac:dyDescent="0.3">
      <c r="A5" s="2">
        <v>2</v>
      </c>
      <c r="B5" s="2">
        <v>1</v>
      </c>
      <c r="C5" s="2" t="s">
        <v>73</v>
      </c>
      <c r="D5" s="35">
        <v>0.95</v>
      </c>
      <c r="E5" s="3"/>
      <c r="F5" s="1"/>
    </row>
    <row r="6" spans="1:6" x14ac:dyDescent="0.3">
      <c r="A6" s="2">
        <v>2</v>
      </c>
      <c r="B6" s="2">
        <v>2</v>
      </c>
      <c r="C6" s="2" t="s">
        <v>74</v>
      </c>
      <c r="D6" s="35" t="s">
        <v>75</v>
      </c>
      <c r="E6" s="3"/>
      <c r="F6" s="1"/>
    </row>
    <row r="7" spans="1:6" x14ac:dyDescent="0.3">
      <c r="A7" s="2">
        <v>3</v>
      </c>
      <c r="B7" s="2">
        <v>1</v>
      </c>
      <c r="C7" s="2" t="s">
        <v>76</v>
      </c>
      <c r="D7" s="35">
        <v>0.15</v>
      </c>
      <c r="E7" s="35"/>
      <c r="F7" s="1"/>
    </row>
    <row r="8" spans="1:6" x14ac:dyDescent="0.3">
      <c r="A8" s="2">
        <v>3</v>
      </c>
      <c r="B8" s="2">
        <v>2</v>
      </c>
      <c r="C8" s="2" t="s">
        <v>77</v>
      </c>
      <c r="D8" s="35">
        <v>0.15</v>
      </c>
      <c r="E8" s="3"/>
      <c r="F8" s="1"/>
    </row>
    <row r="9" spans="1:6" x14ac:dyDescent="0.3">
      <c r="A9" s="2">
        <v>3</v>
      </c>
      <c r="B9" s="2">
        <v>3</v>
      </c>
      <c r="C9" s="2" t="s">
        <v>78</v>
      </c>
      <c r="D9" s="35">
        <v>0.15</v>
      </c>
      <c r="E9" s="3"/>
      <c r="F9" s="1"/>
    </row>
    <row r="10" spans="1:6" x14ac:dyDescent="0.3">
      <c r="A10" s="2">
        <v>4</v>
      </c>
      <c r="B10" s="2">
        <v>1</v>
      </c>
      <c r="C10" s="2" t="s">
        <v>79</v>
      </c>
      <c r="D10" s="3">
        <v>2</v>
      </c>
      <c r="E10" s="35"/>
      <c r="F10" s="1"/>
    </row>
    <row r="11" spans="1:6" x14ac:dyDescent="0.3">
      <c r="A11" s="2">
        <v>5</v>
      </c>
      <c r="B11" s="2">
        <v>1</v>
      </c>
      <c r="C11" s="2" t="s">
        <v>79</v>
      </c>
      <c r="D11" s="3">
        <v>4</v>
      </c>
      <c r="E11" s="35"/>
      <c r="F11" s="1"/>
    </row>
    <row r="12" spans="1:6" x14ac:dyDescent="0.3">
      <c r="A12" s="2">
        <v>6</v>
      </c>
      <c r="B12" s="2">
        <v>1</v>
      </c>
      <c r="C12" s="2" t="s">
        <v>80</v>
      </c>
      <c r="D12" s="35" t="s">
        <v>75</v>
      </c>
      <c r="E12" s="3"/>
      <c r="F12" s="1"/>
    </row>
    <row r="13" spans="1:6" x14ac:dyDescent="0.3">
      <c r="A13" s="2">
        <v>6</v>
      </c>
      <c r="B13" s="2">
        <v>2</v>
      </c>
      <c r="C13" s="2" t="s">
        <v>81</v>
      </c>
      <c r="D13" s="35">
        <v>0.1</v>
      </c>
      <c r="E13" s="3"/>
      <c r="F13" s="1"/>
    </row>
    <row r="14" spans="1:6" x14ac:dyDescent="0.3">
      <c r="A14" s="2">
        <v>6</v>
      </c>
      <c r="B14" s="2">
        <v>3</v>
      </c>
      <c r="C14" s="2" t="s">
        <v>82</v>
      </c>
      <c r="D14" s="35">
        <v>0.8</v>
      </c>
      <c r="E14" s="3"/>
      <c r="F14" s="1"/>
    </row>
    <row r="15" spans="1:6" x14ac:dyDescent="0.3">
      <c r="A15" s="2">
        <v>7</v>
      </c>
      <c r="B15" s="2">
        <v>1</v>
      </c>
      <c r="C15" s="2" t="s">
        <v>83</v>
      </c>
      <c r="D15" s="35">
        <v>0.8</v>
      </c>
      <c r="E15" s="3"/>
      <c r="F15" s="1"/>
    </row>
    <row r="16" spans="1:6" x14ac:dyDescent="0.3">
      <c r="A16" s="2">
        <v>7</v>
      </c>
      <c r="B16" s="2">
        <v>2</v>
      </c>
      <c r="C16" s="2" t="s">
        <v>84</v>
      </c>
      <c r="D16" s="35">
        <v>1</v>
      </c>
      <c r="E16" s="35"/>
      <c r="F16" s="1"/>
    </row>
  </sheetData>
  <conditionalFormatting sqref="E2:F16">
    <cfRule type="iconSet" priority="9">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Objectives</vt:lpstr>
      <vt:lpstr>Initiatives</vt:lpstr>
      <vt:lpstr>Tasks</vt:lpstr>
      <vt:lpst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2017-10-16T14:44:52Z</cp:lastPrinted>
  <dcterms:created xsi:type="dcterms:W3CDTF">2015-11-05T14:10:57Z</dcterms:created>
  <dcterms:modified xsi:type="dcterms:W3CDTF">2018-04-27T18:29:10Z</dcterms:modified>
</cp:coreProperties>
</file>