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55abb24ddb3d20/Desktop/Documents/TAMU 22/Studies/Spring 23/ISEN 616/Project 2/Ankita/"/>
    </mc:Choice>
  </mc:AlternateContent>
  <xr:revisionPtr revIDLastSave="19" documentId="13_ncr:1_{25E774B5-F166-364E-A87B-64AD36C4E11E}" xr6:coauthVersionLast="47" xr6:coauthVersionMax="47" xr10:uidLastSave="{58F00065-A304-4386-9547-89CA674D0901}"/>
  <bookViews>
    <workbookView xWindow="-110" yWindow="-110" windowWidth="19420" windowHeight="11500" xr2:uid="{046C4C31-B6CC-7842-A759-120458974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3" i="1" l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2" i="1"/>
  <c r="R2" i="1" s="1"/>
  <c r="P13" i="1"/>
  <c r="P12" i="1"/>
  <c r="P11" i="1"/>
  <c r="P10" i="1"/>
  <c r="P9" i="1"/>
  <c r="P8" i="1"/>
  <c r="P7" i="1"/>
  <c r="P6" i="1"/>
  <c r="P5" i="1"/>
  <c r="P4" i="1"/>
  <c r="P3" i="1"/>
  <c r="P2" i="1"/>
  <c r="AJ8" i="1" l="1"/>
  <c r="AK8" i="1" s="1"/>
  <c r="AJ7" i="1"/>
  <c r="AK7" i="1" s="1"/>
  <c r="AJ4" i="1"/>
  <c r="AK4" i="1" s="1"/>
  <c r="AJ6" i="1"/>
  <c r="AK6" i="1" s="1"/>
  <c r="AJ3" i="1"/>
  <c r="AK3" i="1" s="1"/>
  <c r="AJ5" i="1"/>
  <c r="AK5" i="1" s="1"/>
  <c r="AJ12" i="1"/>
  <c r="AK12" i="1" s="1"/>
  <c r="AJ11" i="1"/>
  <c r="AK11" i="1" s="1"/>
  <c r="AJ10" i="1"/>
  <c r="AK10" i="1" s="1"/>
  <c r="AJ2" i="1"/>
  <c r="AK2" i="1" s="1"/>
  <c r="AJ9" i="1"/>
  <c r="AK9" i="1" s="1"/>
</calcChain>
</file>

<file path=xl/sharedStrings.xml><?xml version="1.0" encoding="utf-8"?>
<sst xmlns="http://schemas.openxmlformats.org/spreadsheetml/2006/main" count="42" uniqueCount="36">
  <si>
    <t>Runs</t>
  </si>
  <si>
    <t>l</t>
  </si>
  <si>
    <t>w</t>
  </si>
  <si>
    <t>d</t>
  </si>
  <si>
    <t>F</t>
  </si>
  <si>
    <t>7</t>
  </si>
  <si>
    <t>8</t>
  </si>
  <si>
    <t>9</t>
  </si>
  <si>
    <t>10</t>
  </si>
  <si>
    <t>11</t>
  </si>
  <si>
    <t>Average_Time</t>
  </si>
  <si>
    <t>Time 1</t>
  </si>
  <si>
    <t>Time 2</t>
  </si>
  <si>
    <t>Time 3</t>
  </si>
  <si>
    <t>s</t>
  </si>
  <si>
    <t>Factors</t>
  </si>
  <si>
    <t>Sumproduct</t>
  </si>
  <si>
    <t>Main effects</t>
  </si>
  <si>
    <t>L</t>
  </si>
  <si>
    <t>W</t>
  </si>
  <si>
    <t>lw</t>
  </si>
  <si>
    <t>lL</t>
  </si>
  <si>
    <t>lW</t>
  </si>
  <si>
    <t>ld</t>
  </si>
  <si>
    <t>lF</t>
  </si>
  <si>
    <t>wL</t>
  </si>
  <si>
    <t>wW</t>
  </si>
  <si>
    <t>wd</t>
  </si>
  <si>
    <t>wF</t>
  </si>
  <si>
    <t>LW</t>
  </si>
  <si>
    <t>Ld</t>
  </si>
  <si>
    <t>LF</t>
  </si>
  <si>
    <t>Wd</t>
  </si>
  <si>
    <t>WF</t>
  </si>
  <si>
    <t>dF</t>
  </si>
  <si>
    <t>dispersion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</si>
</sst>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0EEC-A077-1542-A9DB-C0F28C9614BB}">
  <dimension ref="A1:AK13"/>
  <sheetViews>
    <sheetView tabSelected="1" topLeftCell="I1" workbookViewId="0">
      <selection activeCell="Q21" sqref="Q21"/>
    </sheetView>
  </sheetViews>
  <sheetFormatPr defaultColWidth="10.6640625" defaultRowHeight="15.5" x14ac:dyDescent="0.35"/>
  <cols>
    <col min="8" max="11" width="10.6640625" customWidth="1"/>
    <col min="12" max="12" width="10" customWidth="1"/>
    <col min="13" max="15" width="6.83203125" bestFit="1" customWidth="1"/>
    <col min="16" max="16" width="13.1640625" bestFit="1" customWidth="1"/>
    <col min="19" max="19" width="0" hidden="1" customWidth="1"/>
    <col min="20" max="20" width="0" style="21" hidden="1" customWidth="1"/>
    <col min="21" max="21" width="11" hidden="1" customWidth="1"/>
    <col min="22" max="22" width="11.5" hidden="1" customWidth="1"/>
    <col min="23" max="34" width="0" hidden="1" customWidth="1"/>
  </cols>
  <sheetData>
    <row r="1" spans="1:37" ht="18.5" x14ac:dyDescent="0.45">
      <c r="A1" s="1" t="s">
        <v>0</v>
      </c>
      <c r="B1" s="2" t="s">
        <v>1</v>
      </c>
      <c r="C1" s="2" t="s">
        <v>2</v>
      </c>
      <c r="D1" s="2" t="s">
        <v>18</v>
      </c>
      <c r="E1" s="2" t="s">
        <v>19</v>
      </c>
      <c r="F1" s="2" t="s">
        <v>3</v>
      </c>
      <c r="G1" s="2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5" t="s">
        <v>11</v>
      </c>
      <c r="N1" s="6" t="s">
        <v>12</v>
      </c>
      <c r="O1" s="7" t="s">
        <v>13</v>
      </c>
      <c r="P1" s="4" t="s">
        <v>10</v>
      </c>
      <c r="Q1" s="20" t="s">
        <v>14</v>
      </c>
      <c r="R1" s="20" t="s">
        <v>35</v>
      </c>
      <c r="S1" s="22" t="s">
        <v>20</v>
      </c>
      <c r="T1" s="22" t="s">
        <v>21</v>
      </c>
      <c r="U1" s="20" t="s">
        <v>22</v>
      </c>
      <c r="V1" s="20" t="s">
        <v>23</v>
      </c>
      <c r="W1" s="20" t="s">
        <v>24</v>
      </c>
      <c r="X1" s="20" t="s">
        <v>25</v>
      </c>
      <c r="Y1" s="20" t="s">
        <v>26</v>
      </c>
      <c r="Z1" s="20" t="s">
        <v>27</v>
      </c>
      <c r="AA1" s="20" t="s">
        <v>28</v>
      </c>
      <c r="AB1" s="20" t="s">
        <v>29</v>
      </c>
      <c r="AC1" s="20" t="s">
        <v>30</v>
      </c>
      <c r="AD1" s="20" t="s">
        <v>31</v>
      </c>
      <c r="AE1" s="20" t="s">
        <v>32</v>
      </c>
      <c r="AF1" s="20" t="s">
        <v>33</v>
      </c>
      <c r="AG1" s="20" t="s">
        <v>34</v>
      </c>
      <c r="AI1" s="20" t="s">
        <v>15</v>
      </c>
      <c r="AJ1" s="20" t="s">
        <v>16</v>
      </c>
      <c r="AK1" s="20" t="s">
        <v>17</v>
      </c>
    </row>
    <row r="2" spans="1:37" x14ac:dyDescent="0.35">
      <c r="A2" s="8">
        <v>1</v>
      </c>
      <c r="B2" s="9">
        <v>1</v>
      </c>
      <c r="C2" s="9">
        <v>1</v>
      </c>
      <c r="D2" s="9">
        <v>-1</v>
      </c>
      <c r="E2" s="9">
        <v>1</v>
      </c>
      <c r="F2" s="9">
        <v>1</v>
      </c>
      <c r="G2" s="9">
        <v>1</v>
      </c>
      <c r="H2" s="9">
        <v>-1</v>
      </c>
      <c r="I2" s="9">
        <v>-1</v>
      </c>
      <c r="J2" s="9">
        <v>-1</v>
      </c>
      <c r="K2" s="9">
        <v>1</v>
      </c>
      <c r="L2" s="9">
        <v>-1</v>
      </c>
      <c r="M2" s="11">
        <v>1.79</v>
      </c>
      <c r="N2" s="12">
        <v>1.93</v>
      </c>
      <c r="O2" s="13">
        <v>2</v>
      </c>
      <c r="P2" s="10">
        <f t="shared" ref="P2:P13" si="0">AVERAGE(M2:O2)</f>
        <v>1.9066666666666665</v>
      </c>
      <c r="Q2">
        <f>STDEV(M2:O2)</f>
        <v>0.10692676621563624</v>
      </c>
      <c r="R2">
        <f>LN(Q2*Q2)</f>
        <v>-4.4712222134783532</v>
      </c>
      <c r="S2" s="23">
        <f t="shared" ref="S2:S13" si="1">D2*E2</f>
        <v>-1</v>
      </c>
      <c r="T2" s="23">
        <f t="shared" ref="T2:T13" si="2">D2*F2</f>
        <v>-1</v>
      </c>
      <c r="U2">
        <f t="shared" ref="U2:U13" si="3">D2*G2</f>
        <v>-1</v>
      </c>
      <c r="V2">
        <f t="shared" ref="V2:V13" si="4">D2*H2</f>
        <v>1</v>
      </c>
      <c r="W2">
        <f t="shared" ref="W2:W13" si="5">D2*I2</f>
        <v>1</v>
      </c>
      <c r="X2">
        <f t="shared" ref="X2:X13" si="6">E2*F2</f>
        <v>1</v>
      </c>
      <c r="Y2">
        <f t="shared" ref="Y2:Y13" si="7">E2*G2</f>
        <v>1</v>
      </c>
      <c r="Z2">
        <f t="shared" ref="Z2:Z13" si="8">E2*H2</f>
        <v>-1</v>
      </c>
      <c r="AA2">
        <f t="shared" ref="AA2:AA13" si="9">E2*I2</f>
        <v>-1</v>
      </c>
      <c r="AB2">
        <f t="shared" ref="AB2:AB13" si="10">F2*G2</f>
        <v>1</v>
      </c>
      <c r="AC2">
        <f t="shared" ref="AC2:AC13" si="11">F2*H2</f>
        <v>-1</v>
      </c>
      <c r="AD2">
        <f t="shared" ref="AD2:AD13" si="12">F2*I2</f>
        <v>-1</v>
      </c>
      <c r="AE2">
        <f t="shared" ref="AE2:AE13" si="13">G2*H2</f>
        <v>-1</v>
      </c>
      <c r="AF2">
        <f t="shared" ref="AF2:AF13" si="14">G2*I2</f>
        <v>-1</v>
      </c>
      <c r="AG2">
        <f t="shared" ref="AG2:AG13" si="15">H2*I2</f>
        <v>1</v>
      </c>
      <c r="AI2" s="21" t="s">
        <v>1</v>
      </c>
      <c r="AJ2">
        <f>SUMPRODUCT(R2:R13,B2:B13)</f>
        <v>-1.5428657928848324</v>
      </c>
      <c r="AK2">
        <f>AJ2/6</f>
        <v>-0.25714429881413875</v>
      </c>
    </row>
    <row r="3" spans="1:37" x14ac:dyDescent="0.35">
      <c r="A3" s="8">
        <v>2</v>
      </c>
      <c r="B3" s="9">
        <v>1</v>
      </c>
      <c r="C3" s="9">
        <v>-1</v>
      </c>
      <c r="D3" s="9">
        <v>1</v>
      </c>
      <c r="E3" s="9">
        <v>1</v>
      </c>
      <c r="F3" s="9">
        <v>1</v>
      </c>
      <c r="G3" s="9">
        <v>-1</v>
      </c>
      <c r="H3" s="9">
        <v>-1</v>
      </c>
      <c r="I3" s="9">
        <v>-1</v>
      </c>
      <c r="J3" s="9">
        <v>1</v>
      </c>
      <c r="K3" s="9">
        <v>-1</v>
      </c>
      <c r="L3" s="9">
        <v>1</v>
      </c>
      <c r="M3" s="11">
        <v>2</v>
      </c>
      <c r="N3" s="12">
        <v>2.13</v>
      </c>
      <c r="O3" s="13">
        <v>2.0699999999999998</v>
      </c>
      <c r="P3" s="10">
        <f t="shared" si="0"/>
        <v>2.0666666666666664</v>
      </c>
      <c r="Q3">
        <f t="shared" ref="Q3:Q13" si="16">STDEV(M3:O3)</f>
        <v>6.5064070986477054E-2</v>
      </c>
      <c r="R3">
        <f t="shared" ref="R3:R13" si="17">LN(Q3*Q3)</f>
        <v>-5.4647655741857033</v>
      </c>
      <c r="S3" s="23">
        <f t="shared" si="1"/>
        <v>1</v>
      </c>
      <c r="T3" s="23">
        <f t="shared" si="2"/>
        <v>1</v>
      </c>
      <c r="U3">
        <f t="shared" si="3"/>
        <v>-1</v>
      </c>
      <c r="V3">
        <f t="shared" si="4"/>
        <v>-1</v>
      </c>
      <c r="W3">
        <f t="shared" si="5"/>
        <v>-1</v>
      </c>
      <c r="X3">
        <f t="shared" si="6"/>
        <v>1</v>
      </c>
      <c r="Y3">
        <f t="shared" si="7"/>
        <v>-1</v>
      </c>
      <c r="Z3">
        <f t="shared" si="8"/>
        <v>-1</v>
      </c>
      <c r="AA3">
        <f t="shared" si="9"/>
        <v>-1</v>
      </c>
      <c r="AB3">
        <f t="shared" si="10"/>
        <v>-1</v>
      </c>
      <c r="AC3">
        <f t="shared" si="11"/>
        <v>-1</v>
      </c>
      <c r="AD3">
        <f t="shared" si="12"/>
        <v>-1</v>
      </c>
      <c r="AE3">
        <f t="shared" si="13"/>
        <v>1</v>
      </c>
      <c r="AF3">
        <f t="shared" si="14"/>
        <v>1</v>
      </c>
      <c r="AG3">
        <f t="shared" si="15"/>
        <v>1</v>
      </c>
      <c r="AI3" s="21" t="s">
        <v>2</v>
      </c>
      <c r="AJ3">
        <f>SUMPRODUCT(R2:R13,C2:C13)</f>
        <v>-0.19529952278064755</v>
      </c>
      <c r="AK3">
        <f t="shared" ref="AK3:AK12" si="18">AJ3/6</f>
        <v>-3.2549920463441261E-2</v>
      </c>
    </row>
    <row r="4" spans="1:37" x14ac:dyDescent="0.35">
      <c r="A4" s="8">
        <v>3</v>
      </c>
      <c r="B4" s="9">
        <v>-1</v>
      </c>
      <c r="C4" s="9">
        <v>1</v>
      </c>
      <c r="D4" s="9">
        <v>1</v>
      </c>
      <c r="E4" s="9">
        <v>1</v>
      </c>
      <c r="F4" s="9">
        <v>-1</v>
      </c>
      <c r="G4" s="9">
        <v>-1</v>
      </c>
      <c r="H4" s="9">
        <v>-1</v>
      </c>
      <c r="I4" s="9">
        <v>1</v>
      </c>
      <c r="J4" s="9">
        <v>-1</v>
      </c>
      <c r="K4" s="9">
        <v>1</v>
      </c>
      <c r="L4" s="9">
        <v>1</v>
      </c>
      <c r="M4" s="11">
        <v>1.67</v>
      </c>
      <c r="N4" s="12">
        <v>1.73</v>
      </c>
      <c r="O4" s="13">
        <v>1.67</v>
      </c>
      <c r="P4" s="10">
        <f t="shared" si="0"/>
        <v>1.6900000000000002</v>
      </c>
      <c r="Q4">
        <f t="shared" si="16"/>
        <v>3.4641016151377581E-2</v>
      </c>
      <c r="R4">
        <f t="shared" si="17"/>
        <v>-6.7254337221881801</v>
      </c>
      <c r="S4" s="23">
        <f t="shared" si="1"/>
        <v>1</v>
      </c>
      <c r="T4" s="23">
        <f t="shared" si="2"/>
        <v>-1</v>
      </c>
      <c r="U4">
        <f t="shared" si="3"/>
        <v>-1</v>
      </c>
      <c r="V4">
        <f t="shared" si="4"/>
        <v>-1</v>
      </c>
      <c r="W4">
        <f t="shared" si="5"/>
        <v>1</v>
      </c>
      <c r="X4">
        <f t="shared" si="6"/>
        <v>-1</v>
      </c>
      <c r="Y4">
        <f t="shared" si="7"/>
        <v>-1</v>
      </c>
      <c r="Z4">
        <f t="shared" si="8"/>
        <v>-1</v>
      </c>
      <c r="AA4">
        <f t="shared" si="9"/>
        <v>1</v>
      </c>
      <c r="AB4">
        <f t="shared" si="10"/>
        <v>1</v>
      </c>
      <c r="AC4">
        <f t="shared" si="11"/>
        <v>1</v>
      </c>
      <c r="AD4">
        <f t="shared" si="12"/>
        <v>-1</v>
      </c>
      <c r="AE4">
        <f t="shared" si="13"/>
        <v>1</v>
      </c>
      <c r="AF4">
        <f t="shared" si="14"/>
        <v>-1</v>
      </c>
      <c r="AG4">
        <f t="shared" si="15"/>
        <v>-1</v>
      </c>
      <c r="AI4" s="21" t="s">
        <v>18</v>
      </c>
      <c r="AJ4">
        <f>SUMPRODUCT(D2:D13,R2:R13)</f>
        <v>-3.6230192013352776</v>
      </c>
      <c r="AK4">
        <f t="shared" si="18"/>
        <v>-0.60383653355587963</v>
      </c>
    </row>
    <row r="5" spans="1:37" x14ac:dyDescent="0.35">
      <c r="A5" s="8">
        <v>4</v>
      </c>
      <c r="B5" s="9">
        <v>1</v>
      </c>
      <c r="C5" s="9">
        <v>1</v>
      </c>
      <c r="D5" s="9">
        <v>1</v>
      </c>
      <c r="E5" s="9">
        <v>-1</v>
      </c>
      <c r="F5" s="9">
        <v>-1</v>
      </c>
      <c r="G5" s="9">
        <v>-1</v>
      </c>
      <c r="H5" s="9">
        <v>1</v>
      </c>
      <c r="I5" s="9">
        <v>-1</v>
      </c>
      <c r="J5" s="9">
        <v>1</v>
      </c>
      <c r="K5" s="9">
        <v>1</v>
      </c>
      <c r="L5" s="9">
        <v>-1</v>
      </c>
      <c r="M5" s="11">
        <v>2.7</v>
      </c>
      <c r="N5" s="12">
        <v>1.68</v>
      </c>
      <c r="O5" s="13">
        <v>1.93</v>
      </c>
      <c r="P5" s="10">
        <f t="shared" si="0"/>
        <v>2.1033333333333331</v>
      </c>
      <c r="Q5">
        <f t="shared" si="16"/>
        <v>0.53163270528940831</v>
      </c>
      <c r="R5">
        <f t="shared" si="17"/>
        <v>-1.2636048633402839</v>
      </c>
      <c r="S5" s="23">
        <f t="shared" si="1"/>
        <v>-1</v>
      </c>
      <c r="T5" s="23">
        <f t="shared" si="2"/>
        <v>-1</v>
      </c>
      <c r="U5">
        <f t="shared" si="3"/>
        <v>-1</v>
      </c>
      <c r="V5">
        <f t="shared" si="4"/>
        <v>1</v>
      </c>
      <c r="W5">
        <f t="shared" si="5"/>
        <v>-1</v>
      </c>
      <c r="X5">
        <f t="shared" si="6"/>
        <v>1</v>
      </c>
      <c r="Y5">
        <f t="shared" si="7"/>
        <v>1</v>
      </c>
      <c r="Z5">
        <f t="shared" si="8"/>
        <v>-1</v>
      </c>
      <c r="AA5">
        <f t="shared" si="9"/>
        <v>1</v>
      </c>
      <c r="AB5">
        <f t="shared" si="10"/>
        <v>1</v>
      </c>
      <c r="AC5">
        <f t="shared" si="11"/>
        <v>-1</v>
      </c>
      <c r="AD5">
        <f t="shared" si="12"/>
        <v>1</v>
      </c>
      <c r="AE5">
        <f t="shared" si="13"/>
        <v>-1</v>
      </c>
      <c r="AF5">
        <f t="shared" si="14"/>
        <v>1</v>
      </c>
      <c r="AG5">
        <f t="shared" si="15"/>
        <v>-1</v>
      </c>
      <c r="AI5" s="21" t="s">
        <v>19</v>
      </c>
      <c r="AJ5">
        <f>SUMPRODUCT(R2:R13,E2:E13)</f>
        <v>-12.558828453001922</v>
      </c>
      <c r="AK5">
        <f t="shared" si="18"/>
        <v>-2.0931380755003204</v>
      </c>
    </row>
    <row r="6" spans="1:37" x14ac:dyDescent="0.35">
      <c r="A6" s="8">
        <v>5</v>
      </c>
      <c r="B6" s="9">
        <v>1</v>
      </c>
      <c r="C6" s="9">
        <v>1</v>
      </c>
      <c r="D6" s="9">
        <v>-1</v>
      </c>
      <c r="E6" s="9">
        <v>-1</v>
      </c>
      <c r="F6" s="9">
        <v>-1</v>
      </c>
      <c r="G6" s="9">
        <v>1</v>
      </c>
      <c r="H6" s="9">
        <v>-1</v>
      </c>
      <c r="I6" s="9">
        <v>1</v>
      </c>
      <c r="J6" s="9">
        <v>1</v>
      </c>
      <c r="K6" s="9">
        <v>-1</v>
      </c>
      <c r="L6" s="9">
        <v>1</v>
      </c>
      <c r="M6" s="11">
        <v>2.41</v>
      </c>
      <c r="N6" s="12">
        <v>1.94</v>
      </c>
      <c r="O6" s="13">
        <v>1.66</v>
      </c>
      <c r="P6" s="10">
        <f t="shared" si="0"/>
        <v>2.0033333333333334</v>
      </c>
      <c r="Q6">
        <f t="shared" si="16"/>
        <v>0.37898988552906376</v>
      </c>
      <c r="R6">
        <f t="shared" si="17"/>
        <v>-1.9404915230284576</v>
      </c>
      <c r="S6" s="23">
        <f t="shared" si="1"/>
        <v>1</v>
      </c>
      <c r="T6" s="23">
        <f t="shared" si="2"/>
        <v>1</v>
      </c>
      <c r="U6">
        <f t="shared" si="3"/>
        <v>-1</v>
      </c>
      <c r="V6">
        <f t="shared" si="4"/>
        <v>1</v>
      </c>
      <c r="W6">
        <f t="shared" si="5"/>
        <v>-1</v>
      </c>
      <c r="X6">
        <f t="shared" si="6"/>
        <v>1</v>
      </c>
      <c r="Y6">
        <f t="shared" si="7"/>
        <v>-1</v>
      </c>
      <c r="Z6">
        <f t="shared" si="8"/>
        <v>1</v>
      </c>
      <c r="AA6">
        <f t="shared" si="9"/>
        <v>-1</v>
      </c>
      <c r="AB6">
        <f t="shared" si="10"/>
        <v>-1</v>
      </c>
      <c r="AC6">
        <f t="shared" si="11"/>
        <v>1</v>
      </c>
      <c r="AD6">
        <f t="shared" si="12"/>
        <v>-1</v>
      </c>
      <c r="AE6">
        <f t="shared" si="13"/>
        <v>-1</v>
      </c>
      <c r="AF6">
        <f t="shared" si="14"/>
        <v>1</v>
      </c>
      <c r="AG6">
        <f t="shared" si="15"/>
        <v>-1</v>
      </c>
      <c r="AI6" s="21" t="s">
        <v>3</v>
      </c>
      <c r="AJ6">
        <f>SUMPRODUCT(R2:R13,F2:F13)</f>
        <v>-0.83856953294482661</v>
      </c>
      <c r="AK6">
        <f t="shared" si="18"/>
        <v>-0.13976158882413778</v>
      </c>
    </row>
    <row r="7" spans="1:37" x14ac:dyDescent="0.35">
      <c r="A7" s="8">
        <v>6</v>
      </c>
      <c r="B7" s="9">
        <v>1</v>
      </c>
      <c r="C7" s="9">
        <v>-1</v>
      </c>
      <c r="D7" s="9">
        <v>-1</v>
      </c>
      <c r="E7" s="9">
        <v>-1</v>
      </c>
      <c r="F7" s="9">
        <v>1</v>
      </c>
      <c r="G7" s="9">
        <v>-1</v>
      </c>
      <c r="H7" s="9">
        <v>1</v>
      </c>
      <c r="I7" s="9">
        <v>1</v>
      </c>
      <c r="J7" s="9">
        <v>-1</v>
      </c>
      <c r="K7" s="9">
        <v>1</v>
      </c>
      <c r="L7" s="9">
        <v>1</v>
      </c>
      <c r="M7" s="11">
        <v>2.13</v>
      </c>
      <c r="N7" s="12">
        <v>1.79</v>
      </c>
      <c r="O7" s="13">
        <v>1.93</v>
      </c>
      <c r="P7" s="10">
        <f t="shared" si="0"/>
        <v>1.95</v>
      </c>
      <c r="Q7">
        <f t="shared" si="16"/>
        <v>0.17088007490635054</v>
      </c>
      <c r="R7">
        <f t="shared" si="17"/>
        <v>-3.5335865697079019</v>
      </c>
      <c r="S7" s="23">
        <f t="shared" si="1"/>
        <v>1</v>
      </c>
      <c r="T7" s="23">
        <f t="shared" si="2"/>
        <v>-1</v>
      </c>
      <c r="U7">
        <f t="shared" si="3"/>
        <v>1</v>
      </c>
      <c r="V7">
        <f t="shared" si="4"/>
        <v>-1</v>
      </c>
      <c r="W7">
        <f t="shared" si="5"/>
        <v>-1</v>
      </c>
      <c r="X7">
        <f t="shared" si="6"/>
        <v>-1</v>
      </c>
      <c r="Y7">
        <f t="shared" si="7"/>
        <v>1</v>
      </c>
      <c r="Z7">
        <f t="shared" si="8"/>
        <v>-1</v>
      </c>
      <c r="AA7">
        <f t="shared" si="9"/>
        <v>-1</v>
      </c>
      <c r="AB7">
        <f t="shared" si="10"/>
        <v>-1</v>
      </c>
      <c r="AC7">
        <f t="shared" si="11"/>
        <v>1</v>
      </c>
      <c r="AD7">
        <f t="shared" si="12"/>
        <v>1</v>
      </c>
      <c r="AE7">
        <f t="shared" si="13"/>
        <v>-1</v>
      </c>
      <c r="AF7">
        <f t="shared" si="14"/>
        <v>-1</v>
      </c>
      <c r="AG7">
        <f t="shared" si="15"/>
        <v>1</v>
      </c>
      <c r="AI7" s="21" t="s">
        <v>4</v>
      </c>
      <c r="AJ7">
        <f>SUMPRODUCT(R2:R13,G2:G13)</f>
        <v>4.6137181699240086</v>
      </c>
      <c r="AK7">
        <f t="shared" si="18"/>
        <v>0.76895302832066814</v>
      </c>
    </row>
    <row r="8" spans="1:37" x14ac:dyDescent="0.35">
      <c r="A8" s="8">
        <v>7</v>
      </c>
      <c r="B8" s="9">
        <v>-1</v>
      </c>
      <c r="C8" s="9">
        <v>-1</v>
      </c>
      <c r="D8" s="9">
        <v>-1</v>
      </c>
      <c r="E8" s="9">
        <v>1</v>
      </c>
      <c r="F8" s="9">
        <v>-1</v>
      </c>
      <c r="G8" s="9">
        <v>1</v>
      </c>
      <c r="H8" s="9">
        <v>1</v>
      </c>
      <c r="I8" s="9">
        <v>-1</v>
      </c>
      <c r="J8" s="9">
        <v>1</v>
      </c>
      <c r="K8" s="9">
        <v>1</v>
      </c>
      <c r="L8" s="9">
        <v>1</v>
      </c>
      <c r="M8" s="11">
        <v>1.68</v>
      </c>
      <c r="N8" s="12">
        <v>1.86</v>
      </c>
      <c r="O8" s="13">
        <v>1.4</v>
      </c>
      <c r="P8" s="10">
        <f t="shared" si="0"/>
        <v>1.6466666666666665</v>
      </c>
      <c r="Q8">
        <f t="shared" si="16"/>
        <v>0.2318045153428501</v>
      </c>
      <c r="R8">
        <f t="shared" si="17"/>
        <v>-2.9237217375777136</v>
      </c>
      <c r="S8" s="23">
        <f t="shared" si="1"/>
        <v>-1</v>
      </c>
      <c r="T8" s="23">
        <f t="shared" si="2"/>
        <v>1</v>
      </c>
      <c r="U8">
        <f t="shared" si="3"/>
        <v>-1</v>
      </c>
      <c r="V8">
        <f t="shared" si="4"/>
        <v>-1</v>
      </c>
      <c r="W8">
        <f t="shared" si="5"/>
        <v>1</v>
      </c>
      <c r="X8">
        <f t="shared" si="6"/>
        <v>-1</v>
      </c>
      <c r="Y8">
        <f t="shared" si="7"/>
        <v>1</v>
      </c>
      <c r="Z8">
        <f t="shared" si="8"/>
        <v>1</v>
      </c>
      <c r="AA8">
        <f t="shared" si="9"/>
        <v>-1</v>
      </c>
      <c r="AB8">
        <f t="shared" si="10"/>
        <v>-1</v>
      </c>
      <c r="AC8">
        <f t="shared" si="11"/>
        <v>-1</v>
      </c>
      <c r="AD8">
        <f t="shared" si="12"/>
        <v>1</v>
      </c>
      <c r="AE8">
        <f t="shared" si="13"/>
        <v>1</v>
      </c>
      <c r="AF8">
        <f t="shared" si="14"/>
        <v>-1</v>
      </c>
      <c r="AG8">
        <f t="shared" si="15"/>
        <v>-1</v>
      </c>
      <c r="AI8" s="21">
        <v>7</v>
      </c>
      <c r="AJ8">
        <f>SUMPRODUCT(R2:R13,H2:H13)</f>
        <v>5.155371063593484</v>
      </c>
      <c r="AK8">
        <f t="shared" si="18"/>
        <v>0.85922851059891403</v>
      </c>
    </row>
    <row r="9" spans="1:37" x14ac:dyDescent="0.35">
      <c r="A9" s="8">
        <v>8</v>
      </c>
      <c r="B9" s="9">
        <v>-1</v>
      </c>
      <c r="C9" s="9">
        <v>-1</v>
      </c>
      <c r="D9" s="9">
        <v>1</v>
      </c>
      <c r="E9" s="9">
        <v>-1</v>
      </c>
      <c r="F9" s="9">
        <v>1</v>
      </c>
      <c r="G9" s="9">
        <v>1</v>
      </c>
      <c r="H9" s="9">
        <v>-1</v>
      </c>
      <c r="I9" s="9">
        <v>1</v>
      </c>
      <c r="J9" s="9">
        <v>1</v>
      </c>
      <c r="K9" s="9">
        <v>1</v>
      </c>
      <c r="L9" s="9">
        <v>-1</v>
      </c>
      <c r="M9" s="11">
        <v>2.6</v>
      </c>
      <c r="N9" s="12">
        <v>1.54</v>
      </c>
      <c r="O9" s="13">
        <v>2.19</v>
      </c>
      <c r="P9" s="10">
        <f t="shared" si="0"/>
        <v>2.11</v>
      </c>
      <c r="Q9">
        <f t="shared" si="16"/>
        <v>0.53450912059571176</v>
      </c>
      <c r="R9">
        <f t="shared" si="17"/>
        <v>-1.2528129697454058</v>
      </c>
      <c r="S9" s="23">
        <f t="shared" si="1"/>
        <v>-1</v>
      </c>
      <c r="T9" s="23">
        <f t="shared" si="2"/>
        <v>1</v>
      </c>
      <c r="U9">
        <f t="shared" si="3"/>
        <v>1</v>
      </c>
      <c r="V9">
        <f t="shared" si="4"/>
        <v>-1</v>
      </c>
      <c r="W9">
        <f t="shared" si="5"/>
        <v>1</v>
      </c>
      <c r="X9">
        <f t="shared" si="6"/>
        <v>-1</v>
      </c>
      <c r="Y9">
        <f t="shared" si="7"/>
        <v>-1</v>
      </c>
      <c r="Z9">
        <f t="shared" si="8"/>
        <v>1</v>
      </c>
      <c r="AA9">
        <f t="shared" si="9"/>
        <v>-1</v>
      </c>
      <c r="AB9">
        <f t="shared" si="10"/>
        <v>1</v>
      </c>
      <c r="AC9">
        <f t="shared" si="11"/>
        <v>-1</v>
      </c>
      <c r="AD9">
        <f t="shared" si="12"/>
        <v>1</v>
      </c>
      <c r="AE9">
        <f t="shared" si="13"/>
        <v>-1</v>
      </c>
      <c r="AF9">
        <f t="shared" si="14"/>
        <v>1</v>
      </c>
      <c r="AG9">
        <f t="shared" si="15"/>
        <v>-1</v>
      </c>
      <c r="AI9" s="21">
        <v>8</v>
      </c>
      <c r="AJ9">
        <f>SUMPRODUCT(R2:R13,I2:I13)</f>
        <v>-0.29319152748190991</v>
      </c>
      <c r="AK9">
        <f t="shared" si="18"/>
        <v>-4.8865254580318318E-2</v>
      </c>
    </row>
    <row r="10" spans="1:37" x14ac:dyDescent="0.35">
      <c r="A10" s="8">
        <v>9</v>
      </c>
      <c r="B10" s="9">
        <v>-1</v>
      </c>
      <c r="C10" s="9">
        <v>1</v>
      </c>
      <c r="D10" s="9">
        <v>-1</v>
      </c>
      <c r="E10" s="9">
        <v>1</v>
      </c>
      <c r="F10" s="9">
        <v>1</v>
      </c>
      <c r="G10" s="9">
        <v>-1</v>
      </c>
      <c r="H10" s="9">
        <v>1</v>
      </c>
      <c r="I10" s="9">
        <v>1</v>
      </c>
      <c r="J10" s="9">
        <v>1</v>
      </c>
      <c r="K10" s="9">
        <v>-1</v>
      </c>
      <c r="L10" s="9">
        <v>-1</v>
      </c>
      <c r="M10" s="11">
        <v>1.6</v>
      </c>
      <c r="N10" s="12">
        <v>1.4</v>
      </c>
      <c r="O10" s="13">
        <v>1.94</v>
      </c>
      <c r="P10" s="10">
        <f t="shared" si="0"/>
        <v>1.6466666666666665</v>
      </c>
      <c r="Q10">
        <f t="shared" si="16"/>
        <v>0.27300793639257814</v>
      </c>
      <c r="R10">
        <f t="shared" si="17"/>
        <v>-2.5965088263692939</v>
      </c>
      <c r="S10" s="23">
        <f t="shared" si="1"/>
        <v>-1</v>
      </c>
      <c r="T10" s="23">
        <f t="shared" si="2"/>
        <v>-1</v>
      </c>
      <c r="U10">
        <f t="shared" si="3"/>
        <v>1</v>
      </c>
      <c r="V10">
        <f t="shared" si="4"/>
        <v>-1</v>
      </c>
      <c r="W10">
        <f t="shared" si="5"/>
        <v>-1</v>
      </c>
      <c r="X10">
        <f t="shared" si="6"/>
        <v>1</v>
      </c>
      <c r="Y10">
        <f t="shared" si="7"/>
        <v>-1</v>
      </c>
      <c r="Z10">
        <f t="shared" si="8"/>
        <v>1</v>
      </c>
      <c r="AA10">
        <f t="shared" si="9"/>
        <v>1</v>
      </c>
      <c r="AB10">
        <f t="shared" si="10"/>
        <v>-1</v>
      </c>
      <c r="AC10">
        <f t="shared" si="11"/>
        <v>1</v>
      </c>
      <c r="AD10">
        <f t="shared" si="12"/>
        <v>1</v>
      </c>
      <c r="AE10">
        <f t="shared" si="13"/>
        <v>-1</v>
      </c>
      <c r="AF10">
        <f t="shared" si="14"/>
        <v>-1</v>
      </c>
      <c r="AG10">
        <f t="shared" si="15"/>
        <v>1</v>
      </c>
      <c r="AI10" s="21">
        <v>9</v>
      </c>
      <c r="AJ10">
        <f>SUMPRODUCT(R2:R13,J2:J13)</f>
        <v>8.9296724225474726</v>
      </c>
      <c r="AK10">
        <f t="shared" si="18"/>
        <v>1.4882787370912454</v>
      </c>
    </row>
    <row r="11" spans="1:37" x14ac:dyDescent="0.35">
      <c r="A11" s="8">
        <v>10</v>
      </c>
      <c r="B11" s="9">
        <v>1</v>
      </c>
      <c r="C11" s="9">
        <v>-1</v>
      </c>
      <c r="D11" s="9">
        <v>1</v>
      </c>
      <c r="E11" s="9">
        <v>1</v>
      </c>
      <c r="F11" s="9">
        <v>-1</v>
      </c>
      <c r="G11" s="9">
        <v>1</v>
      </c>
      <c r="H11" s="9">
        <v>1</v>
      </c>
      <c r="I11" s="9">
        <v>1</v>
      </c>
      <c r="J11" s="9">
        <v>-1</v>
      </c>
      <c r="K11" s="9">
        <v>-1</v>
      </c>
      <c r="L11" s="9">
        <v>-1</v>
      </c>
      <c r="M11" s="11">
        <v>2.27</v>
      </c>
      <c r="N11" s="12">
        <v>2.4</v>
      </c>
      <c r="O11" s="13">
        <v>2.13</v>
      </c>
      <c r="P11" s="10">
        <f t="shared" si="0"/>
        <v>2.2666666666666666</v>
      </c>
      <c r="Q11">
        <f t="shared" si="16"/>
        <v>0.13503086067019399</v>
      </c>
      <c r="R11">
        <f t="shared" si="17"/>
        <v>-4.0045038582223107</v>
      </c>
      <c r="S11" s="23">
        <f t="shared" si="1"/>
        <v>1</v>
      </c>
      <c r="T11" s="23">
        <f t="shared" si="2"/>
        <v>-1</v>
      </c>
      <c r="U11">
        <f t="shared" si="3"/>
        <v>1</v>
      </c>
      <c r="V11">
        <f t="shared" si="4"/>
        <v>1</v>
      </c>
      <c r="W11">
        <f t="shared" si="5"/>
        <v>1</v>
      </c>
      <c r="X11">
        <f t="shared" si="6"/>
        <v>-1</v>
      </c>
      <c r="Y11">
        <f t="shared" si="7"/>
        <v>1</v>
      </c>
      <c r="Z11">
        <f t="shared" si="8"/>
        <v>1</v>
      </c>
      <c r="AA11">
        <f t="shared" si="9"/>
        <v>1</v>
      </c>
      <c r="AB11">
        <f t="shared" si="10"/>
        <v>-1</v>
      </c>
      <c r="AC11">
        <f t="shared" si="11"/>
        <v>-1</v>
      </c>
      <c r="AD11">
        <f t="shared" si="12"/>
        <v>-1</v>
      </c>
      <c r="AE11">
        <f t="shared" si="13"/>
        <v>1</v>
      </c>
      <c r="AF11">
        <f t="shared" si="14"/>
        <v>1</v>
      </c>
      <c r="AG11">
        <f t="shared" si="15"/>
        <v>1</v>
      </c>
      <c r="AI11" s="21">
        <v>10</v>
      </c>
      <c r="AJ11">
        <f>SUMPRODUCT(R2:R13,K2:K13)</f>
        <v>-0.5272807410344873</v>
      </c>
      <c r="AK11">
        <f t="shared" si="18"/>
        <v>-8.7880123505747879E-2</v>
      </c>
    </row>
    <row r="12" spans="1:37" x14ac:dyDescent="0.35">
      <c r="A12" s="8">
        <v>11</v>
      </c>
      <c r="B12" s="9">
        <v>-1</v>
      </c>
      <c r="C12" s="9">
        <v>1</v>
      </c>
      <c r="D12" s="9">
        <v>1</v>
      </c>
      <c r="E12" s="9">
        <v>-1</v>
      </c>
      <c r="F12" s="9">
        <v>1</v>
      </c>
      <c r="G12" s="9">
        <v>1</v>
      </c>
      <c r="H12" s="9">
        <v>1</v>
      </c>
      <c r="I12" s="9">
        <v>-1</v>
      </c>
      <c r="J12" s="9">
        <v>-1</v>
      </c>
      <c r="K12" s="9">
        <v>-1</v>
      </c>
      <c r="L12" s="9">
        <v>1</v>
      </c>
      <c r="M12" s="11">
        <v>1.93</v>
      </c>
      <c r="N12" s="12">
        <v>1.92</v>
      </c>
      <c r="O12" s="13">
        <v>1.54</v>
      </c>
      <c r="P12" s="10">
        <f t="shared" si="0"/>
        <v>1.7966666666666666</v>
      </c>
      <c r="Q12">
        <f t="shared" si="16"/>
        <v>0.2223360819420318</v>
      </c>
      <c r="R12">
        <f t="shared" si="17"/>
        <v>-3.0071303185063494</v>
      </c>
      <c r="S12" s="23">
        <f t="shared" si="1"/>
        <v>-1</v>
      </c>
      <c r="T12" s="23">
        <f t="shared" si="2"/>
        <v>1</v>
      </c>
      <c r="U12">
        <f t="shared" si="3"/>
        <v>1</v>
      </c>
      <c r="V12">
        <f t="shared" si="4"/>
        <v>1</v>
      </c>
      <c r="W12">
        <f t="shared" si="5"/>
        <v>-1</v>
      </c>
      <c r="X12">
        <f t="shared" si="6"/>
        <v>-1</v>
      </c>
      <c r="Y12">
        <f t="shared" si="7"/>
        <v>-1</v>
      </c>
      <c r="Z12">
        <f t="shared" si="8"/>
        <v>-1</v>
      </c>
      <c r="AA12">
        <f t="shared" si="9"/>
        <v>1</v>
      </c>
      <c r="AB12">
        <f t="shared" si="10"/>
        <v>1</v>
      </c>
      <c r="AC12">
        <f t="shared" si="11"/>
        <v>1</v>
      </c>
      <c r="AD12">
        <f t="shared" si="12"/>
        <v>-1</v>
      </c>
      <c r="AE12">
        <f t="shared" si="13"/>
        <v>1</v>
      </c>
      <c r="AF12">
        <f t="shared" si="14"/>
        <v>-1</v>
      </c>
      <c r="AG12">
        <f t="shared" si="15"/>
        <v>-1</v>
      </c>
      <c r="AI12" s="21">
        <v>11</v>
      </c>
      <c r="AJ12">
        <f>SUMPRODUCT(R2:R13,L2:L13)</f>
        <v>-7.376775479347419</v>
      </c>
      <c r="AK12">
        <f t="shared" si="18"/>
        <v>-1.2294625798912364</v>
      </c>
    </row>
    <row r="13" spans="1:37" x14ac:dyDescent="0.35">
      <c r="A13" s="14">
        <v>12</v>
      </c>
      <c r="B13" s="15">
        <v>-1</v>
      </c>
      <c r="C13" s="15">
        <v>-1</v>
      </c>
      <c r="D13" s="15">
        <v>-1</v>
      </c>
      <c r="E13" s="15">
        <v>-1</v>
      </c>
      <c r="F13" s="15">
        <v>-1</v>
      </c>
      <c r="G13" s="15">
        <v>-1</v>
      </c>
      <c r="H13" s="15">
        <v>-1</v>
      </c>
      <c r="I13" s="15">
        <v>-1</v>
      </c>
      <c r="J13" s="15">
        <v>-1</v>
      </c>
      <c r="K13" s="15">
        <v>-1</v>
      </c>
      <c r="L13" s="15">
        <v>-1</v>
      </c>
      <c r="M13" s="17">
        <v>1.6</v>
      </c>
      <c r="N13" s="18">
        <v>2.06</v>
      </c>
      <c r="O13" s="19">
        <v>2.0699999999999998</v>
      </c>
      <c r="P13" s="16">
        <f t="shared" si="0"/>
        <v>1.9100000000000001</v>
      </c>
      <c r="Q13">
        <f t="shared" si="16"/>
        <v>0.26851443164195071</v>
      </c>
      <c r="R13">
        <f t="shared" si="17"/>
        <v>-2.6297012346912361</v>
      </c>
      <c r="S13" s="23">
        <f t="shared" si="1"/>
        <v>1</v>
      </c>
      <c r="T13" s="23">
        <f t="shared" si="2"/>
        <v>1</v>
      </c>
      <c r="U13">
        <f t="shared" si="3"/>
        <v>1</v>
      </c>
      <c r="V13">
        <f t="shared" si="4"/>
        <v>1</v>
      </c>
      <c r="W13">
        <f t="shared" si="5"/>
        <v>1</v>
      </c>
      <c r="X13">
        <f t="shared" si="6"/>
        <v>1</v>
      </c>
      <c r="Y13">
        <f t="shared" si="7"/>
        <v>1</v>
      </c>
      <c r="Z13">
        <f t="shared" si="8"/>
        <v>1</v>
      </c>
      <c r="AA13">
        <f t="shared" si="9"/>
        <v>1</v>
      </c>
      <c r="AB13">
        <f t="shared" si="10"/>
        <v>1</v>
      </c>
      <c r="AC13">
        <f t="shared" si="11"/>
        <v>1</v>
      </c>
      <c r="AD13">
        <f t="shared" si="12"/>
        <v>1</v>
      </c>
      <c r="AE13">
        <f t="shared" si="13"/>
        <v>1</v>
      </c>
      <c r="AF13">
        <f t="shared" si="14"/>
        <v>1</v>
      </c>
      <c r="AG13">
        <f t="shared" si="15"/>
        <v>1</v>
      </c>
      <c r="AI13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Ritika Mandon</cp:lastModifiedBy>
  <dcterms:created xsi:type="dcterms:W3CDTF">2023-05-03T01:25:28Z</dcterms:created>
  <dcterms:modified xsi:type="dcterms:W3CDTF">2023-05-03T16:16:43Z</dcterms:modified>
</cp:coreProperties>
</file>