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32ACDA2-75AF-4D93-B668-83B607C3D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1-Nasir Nawaz" sheetId="13" r:id="rId1"/>
    <sheet name="112-Imam Ul Haq" sheetId="40" r:id="rId2"/>
    <sheet name="113-Shaheen Shah" sheetId="41" r:id="rId3"/>
    <sheet name="114-Khushdil Shah" sheetId="39" r:id="rId4"/>
    <sheet name="115-Shahid Aziz" sheetId="33" r:id="rId5"/>
    <sheet name="116-Afaq Afridi" sheetId="30" r:id="rId6"/>
    <sheet name="117-Sirajuddin" sheetId="18" r:id="rId7"/>
    <sheet name="118-Sharoon Siraj" sheetId="29" r:id="rId8"/>
    <sheet name="119-Faisal Akram" sheetId="23" r:id="rId9"/>
    <sheet name="120-Aamer Yamin" sheetId="36" r:id="rId10"/>
    <sheet name="121-M. Taha" sheetId="38" r:id="rId11"/>
    <sheet name="122-Omair Bin Yousuf" sheetId="31" r:id="rId12"/>
    <sheet name="123-M Asghar" sheetId="15" r:id="rId13"/>
    <sheet name="124-Rohail Nazir" sheetId="37" r:id="rId14"/>
    <sheet name="125-Musa Khan" sheetId="32" r:id="rId15"/>
    <sheet name="126-Shahzaib Khan" sheetId="35" r:id="rId16"/>
    <sheet name="127-Sajjad Ali Hashmi" sheetId="17" r:id="rId17"/>
    <sheet name="128-Shahab Khan" sheetId="27" r:id="rId18"/>
    <sheet name="129-M. Awais Zafar" sheetId="34" r:id="rId19"/>
    <sheet name="130-Irfan Niazi" sheetId="22" r:id="rId20"/>
    <sheet name="131-M. Junaid" sheetId="28" r:id="rId21"/>
    <sheet name="132-Zeeshan Malik" sheetId="26" r:id="rId22"/>
    <sheet name="133-M. Awais Anwar" sheetId="25" r:id="rId23"/>
    <sheet name="134-M Salman" sheetId="24" r:id="rId24"/>
    <sheet name="135-Ahmed Daniyal" sheetId="19" r:id="rId25"/>
    <sheet name="136-Abdullah Shafiq" sheetId="42" r:id="rId26"/>
    <sheet name="137-AMir Jamal" sheetId="16" r:id="rId27"/>
  </sheet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30" l="1"/>
  <c r="K40" i="30"/>
  <c r="J40" i="30"/>
  <c r="C40" i="30"/>
  <c r="D40" i="30"/>
  <c r="E40" i="30"/>
  <c r="F40" i="30"/>
  <c r="G40" i="30"/>
  <c r="H40" i="30"/>
  <c r="M40" i="30"/>
  <c r="N40" i="30"/>
  <c r="O40" i="30"/>
  <c r="Q38" i="30"/>
  <c r="Q39" i="30"/>
  <c r="K8" i="18"/>
  <c r="J8" i="18"/>
  <c r="C8" i="18"/>
  <c r="D8" i="18"/>
  <c r="E8" i="18"/>
  <c r="F8" i="18"/>
  <c r="G8" i="18"/>
  <c r="H8" i="18"/>
  <c r="L8" i="18" s="1"/>
  <c r="O8" i="18"/>
  <c r="L40" i="18"/>
  <c r="J40" i="18"/>
  <c r="C40" i="18"/>
  <c r="D40" i="18"/>
  <c r="E40" i="18"/>
  <c r="K40" i="18" s="1"/>
  <c r="F40" i="18"/>
  <c r="G40" i="18"/>
  <c r="H40" i="18"/>
  <c r="O40" i="18"/>
  <c r="J8" i="22"/>
  <c r="I8" i="22"/>
  <c r="C8" i="22"/>
  <c r="D8" i="22"/>
  <c r="E8" i="22"/>
  <c r="F8" i="22"/>
  <c r="G8" i="22"/>
  <c r="K8" i="22"/>
  <c r="L8" i="22"/>
  <c r="N8" i="22"/>
  <c r="O8" i="22"/>
  <c r="P8" i="22"/>
  <c r="C40" i="17"/>
  <c r="D40" i="17"/>
  <c r="E40" i="17"/>
  <c r="F40" i="17"/>
  <c r="J40" i="17" s="1"/>
  <c r="G40" i="17"/>
  <c r="H40" i="17"/>
  <c r="M40" i="17"/>
  <c r="N40" i="17"/>
  <c r="O40" i="17"/>
  <c r="P40" i="17"/>
  <c r="L40" i="32"/>
  <c r="K40" i="32"/>
  <c r="J40" i="32"/>
  <c r="C40" i="32"/>
  <c r="D40" i="32"/>
  <c r="E40" i="32"/>
  <c r="F40" i="32"/>
  <c r="G40" i="32"/>
  <c r="H40" i="32"/>
  <c r="M40" i="32"/>
  <c r="N40" i="32"/>
  <c r="O40" i="32"/>
  <c r="L84" i="36"/>
  <c r="K84" i="36"/>
  <c r="J84" i="36"/>
  <c r="C84" i="36"/>
  <c r="D84" i="36"/>
  <c r="E84" i="36"/>
  <c r="F84" i="36"/>
  <c r="G84" i="36"/>
  <c r="H84" i="36"/>
  <c r="J82" i="36"/>
  <c r="I82" i="36"/>
  <c r="C82" i="36"/>
  <c r="D82" i="36"/>
  <c r="F82" i="36"/>
  <c r="G82" i="36"/>
  <c r="H82" i="36"/>
  <c r="M82" i="36"/>
  <c r="N82" i="36"/>
  <c r="O82" i="36"/>
  <c r="P82" i="36"/>
  <c r="D46" i="36"/>
  <c r="F46" i="36"/>
  <c r="G46" i="36"/>
  <c r="H46" i="36"/>
  <c r="L46" i="36" s="1"/>
  <c r="C44" i="36"/>
  <c r="C46" i="36" s="1"/>
  <c r="D44" i="36"/>
  <c r="F44" i="36"/>
  <c r="G44" i="36"/>
  <c r="N44" i="36"/>
  <c r="O44" i="36"/>
  <c r="P44" i="36"/>
  <c r="C40" i="34"/>
  <c r="D40" i="34"/>
  <c r="E40" i="34"/>
  <c r="F40" i="34"/>
  <c r="J40" i="34" s="1"/>
  <c r="G40" i="34"/>
  <c r="H40" i="34"/>
  <c r="K40" i="34"/>
  <c r="L40" i="34"/>
  <c r="M40" i="34"/>
  <c r="N40" i="34"/>
  <c r="O40" i="34"/>
  <c r="P40" i="34"/>
  <c r="J72" i="37"/>
  <c r="I72" i="37"/>
  <c r="C72" i="37"/>
  <c r="D72" i="37"/>
  <c r="F72" i="37"/>
  <c r="G72" i="37"/>
  <c r="K72" i="37"/>
  <c r="L72" i="37"/>
  <c r="N72" i="37"/>
  <c r="O72" i="37"/>
  <c r="P72" i="37"/>
  <c r="Q72" i="37"/>
  <c r="J40" i="37"/>
  <c r="I40" i="37"/>
  <c r="C40" i="37"/>
  <c r="D40" i="37"/>
  <c r="E40" i="37"/>
  <c r="F40" i="37"/>
  <c r="G40" i="37"/>
  <c r="H40" i="37"/>
  <c r="L40" i="37"/>
  <c r="N40" i="37"/>
  <c r="O40" i="37"/>
  <c r="P40" i="37"/>
  <c r="Q40" i="37"/>
  <c r="L90" i="29"/>
  <c r="K90" i="29"/>
  <c r="J90" i="29"/>
  <c r="K88" i="29"/>
  <c r="M88" i="29"/>
  <c r="N88" i="29"/>
  <c r="O88" i="29"/>
  <c r="P88" i="29"/>
  <c r="J88" i="29"/>
  <c r="I88" i="29"/>
  <c r="H90" i="29"/>
  <c r="G90" i="29"/>
  <c r="F90" i="29"/>
  <c r="E90" i="29"/>
  <c r="D90" i="29"/>
  <c r="G88" i="29"/>
  <c r="F88" i="29"/>
  <c r="E88" i="29"/>
  <c r="D88" i="29"/>
  <c r="C88" i="29"/>
  <c r="C90" i="29" s="1"/>
  <c r="L52" i="29"/>
  <c r="D52" i="29"/>
  <c r="E52" i="29"/>
  <c r="F52" i="29"/>
  <c r="G52" i="29"/>
  <c r="H52" i="29"/>
  <c r="J50" i="29"/>
  <c r="C50" i="29"/>
  <c r="C52" i="29" s="1"/>
  <c r="D50" i="29"/>
  <c r="E50" i="29"/>
  <c r="F50" i="29"/>
  <c r="I50" i="29" s="1"/>
  <c r="G50" i="29"/>
  <c r="L52" i="33"/>
  <c r="K52" i="33"/>
  <c r="J52" i="33"/>
  <c r="G50" i="33"/>
  <c r="E50" i="33"/>
  <c r="C52" i="33"/>
  <c r="D52" i="33"/>
  <c r="M52" i="33"/>
  <c r="I50" i="33"/>
  <c r="C50" i="33"/>
  <c r="D50" i="33"/>
  <c r="F50" i="33"/>
  <c r="L50" i="33"/>
  <c r="M50" i="33"/>
  <c r="N50" i="33"/>
  <c r="O50" i="33"/>
  <c r="P50" i="33"/>
  <c r="L70" i="15"/>
  <c r="K70" i="15"/>
  <c r="J70" i="15"/>
  <c r="O70" i="15"/>
  <c r="M70" i="15"/>
  <c r="H70" i="15"/>
  <c r="G70" i="15"/>
  <c r="F70" i="15"/>
  <c r="E70" i="15"/>
  <c r="D70" i="15"/>
  <c r="C70" i="15"/>
  <c r="L44" i="39"/>
  <c r="C44" i="39"/>
  <c r="D44" i="39"/>
  <c r="E44" i="39"/>
  <c r="F44" i="39"/>
  <c r="G44" i="39"/>
  <c r="K44" i="39" s="1"/>
  <c r="H44" i="39"/>
  <c r="J44" i="39" s="1"/>
  <c r="J43" i="39"/>
  <c r="C43" i="39"/>
  <c r="D43" i="39"/>
  <c r="E43" i="39"/>
  <c r="F43" i="39"/>
  <c r="G43" i="39"/>
  <c r="H43" i="39"/>
  <c r="L43" i="39"/>
  <c r="M43" i="39"/>
  <c r="N43" i="39"/>
  <c r="O43" i="39"/>
  <c r="P43" i="39"/>
  <c r="J70" i="38"/>
  <c r="I70" i="38"/>
  <c r="C70" i="38"/>
  <c r="D70" i="38"/>
  <c r="F70" i="38"/>
  <c r="G70" i="38"/>
  <c r="K70" i="38"/>
  <c r="L70" i="38"/>
  <c r="M70" i="38"/>
  <c r="N70" i="38"/>
  <c r="O70" i="38"/>
  <c r="P70" i="38"/>
  <c r="J72" i="40"/>
  <c r="I72" i="40"/>
  <c r="C72" i="40"/>
  <c r="D72" i="40"/>
  <c r="E72" i="40"/>
  <c r="F72" i="40"/>
  <c r="G72" i="40"/>
  <c r="K72" i="40"/>
  <c r="L72" i="40"/>
  <c r="N72" i="40"/>
  <c r="O72" i="40"/>
  <c r="P72" i="40"/>
  <c r="O40" i="23"/>
  <c r="M40" i="23"/>
  <c r="K40" i="23"/>
  <c r="H40" i="23"/>
  <c r="J40" i="23" s="1"/>
  <c r="G40" i="23"/>
  <c r="F40" i="23"/>
  <c r="E40" i="23"/>
  <c r="D40" i="23"/>
  <c r="C40" i="23"/>
  <c r="P40" i="40"/>
  <c r="O40" i="40"/>
  <c r="N40" i="40"/>
  <c r="L40" i="40"/>
  <c r="J40" i="40"/>
  <c r="I40" i="40"/>
  <c r="G40" i="40"/>
  <c r="F40" i="40"/>
  <c r="E40" i="40"/>
  <c r="D40" i="40"/>
  <c r="C40" i="40"/>
  <c r="C40" i="31"/>
  <c r="D40" i="31"/>
  <c r="E40" i="31"/>
  <c r="F40" i="31"/>
  <c r="I40" i="31" s="1"/>
  <c r="G40" i="31"/>
  <c r="L40" i="31"/>
  <c r="N40" i="31"/>
  <c r="O40" i="31"/>
  <c r="P40" i="31"/>
  <c r="J40" i="35"/>
  <c r="I40" i="35"/>
  <c r="P40" i="35"/>
  <c r="O40" i="35"/>
  <c r="N40" i="35"/>
  <c r="M40" i="35"/>
  <c r="L40" i="35"/>
  <c r="G40" i="35"/>
  <c r="F40" i="35"/>
  <c r="D40" i="35"/>
  <c r="C40" i="35"/>
  <c r="L40" i="24"/>
  <c r="D40" i="24"/>
  <c r="O40" i="24"/>
  <c r="M40" i="24"/>
  <c r="H40" i="24"/>
  <c r="G40" i="24"/>
  <c r="K40" i="24" s="1"/>
  <c r="F40" i="24"/>
  <c r="C40" i="24"/>
  <c r="P8" i="42"/>
  <c r="O8" i="42"/>
  <c r="N8" i="42"/>
  <c r="M8" i="42"/>
  <c r="L8" i="42"/>
  <c r="K8" i="42"/>
  <c r="G8" i="42"/>
  <c r="F8" i="42"/>
  <c r="E8" i="42"/>
  <c r="D8" i="42"/>
  <c r="C8" i="42"/>
  <c r="H8" i="15"/>
  <c r="G8" i="15"/>
  <c r="F8" i="15"/>
  <c r="E8" i="15"/>
  <c r="D8" i="15"/>
  <c r="C8" i="15"/>
  <c r="H8" i="19"/>
  <c r="G8" i="19"/>
  <c r="F8" i="19"/>
  <c r="E8" i="19"/>
  <c r="D8" i="19"/>
  <c r="C8" i="19"/>
  <c r="O8" i="23"/>
  <c r="H8" i="23"/>
  <c r="L8" i="23" s="1"/>
  <c r="G8" i="23"/>
  <c r="F8" i="23"/>
  <c r="E8" i="23"/>
  <c r="D8" i="23"/>
  <c r="C8" i="23"/>
  <c r="H8" i="24"/>
  <c r="L8" i="24" s="1"/>
  <c r="G8" i="24"/>
  <c r="F8" i="24"/>
  <c r="E8" i="24"/>
  <c r="D8" i="24"/>
  <c r="C8" i="24"/>
  <c r="H8" i="25"/>
  <c r="G8" i="25"/>
  <c r="F8" i="25"/>
  <c r="E8" i="25"/>
  <c r="D8" i="25"/>
  <c r="C8" i="25"/>
  <c r="P8" i="26"/>
  <c r="O8" i="26"/>
  <c r="N8" i="26"/>
  <c r="M8" i="26"/>
  <c r="L8" i="26"/>
  <c r="K8" i="26"/>
  <c r="G8" i="26"/>
  <c r="F8" i="26"/>
  <c r="E8" i="26"/>
  <c r="D8" i="26"/>
  <c r="C8" i="26"/>
  <c r="L8" i="27"/>
  <c r="K8" i="27"/>
  <c r="J8" i="27"/>
  <c r="H8" i="27"/>
  <c r="G8" i="27"/>
  <c r="F8" i="27"/>
  <c r="E8" i="27"/>
  <c r="D8" i="27"/>
  <c r="C8" i="27"/>
  <c r="H8" i="28"/>
  <c r="G8" i="28"/>
  <c r="F8" i="28"/>
  <c r="E8" i="28"/>
  <c r="D8" i="28"/>
  <c r="C8" i="28"/>
  <c r="N14" i="29"/>
  <c r="M14" i="29"/>
  <c r="H14" i="29"/>
  <c r="G14" i="29"/>
  <c r="F14" i="29"/>
  <c r="E14" i="29"/>
  <c r="D14" i="29"/>
  <c r="C14" i="29"/>
  <c r="Q12" i="29"/>
  <c r="P12" i="29"/>
  <c r="O12" i="29"/>
  <c r="N12" i="29"/>
  <c r="M12" i="29"/>
  <c r="L12" i="29"/>
  <c r="K12" i="29"/>
  <c r="G12" i="29"/>
  <c r="F12" i="29"/>
  <c r="I12" i="29" s="1"/>
  <c r="E12" i="29"/>
  <c r="D12" i="29"/>
  <c r="C12" i="29"/>
  <c r="H8" i="30"/>
  <c r="G8" i="30"/>
  <c r="F8" i="30"/>
  <c r="E8" i="30"/>
  <c r="D8" i="30"/>
  <c r="C8" i="30"/>
  <c r="H8" i="32"/>
  <c r="G8" i="32"/>
  <c r="F8" i="32"/>
  <c r="E8" i="32"/>
  <c r="D8" i="32"/>
  <c r="C8" i="32"/>
  <c r="K12" i="33"/>
  <c r="L12" i="33"/>
  <c r="N12" i="33"/>
  <c r="M12" i="33"/>
  <c r="M14" i="33"/>
  <c r="N14" i="33"/>
  <c r="H14" i="33"/>
  <c r="G14" i="33"/>
  <c r="F14" i="33"/>
  <c r="E14" i="33"/>
  <c r="D14" i="33"/>
  <c r="C14" i="33"/>
  <c r="Q12" i="33"/>
  <c r="P12" i="33"/>
  <c r="O12" i="33"/>
  <c r="G12" i="33"/>
  <c r="F12" i="33"/>
  <c r="I12" i="33" s="1"/>
  <c r="E12" i="33"/>
  <c r="D12" i="33"/>
  <c r="C12" i="33"/>
  <c r="P8" i="34"/>
  <c r="O8" i="34"/>
  <c r="N8" i="34"/>
  <c r="G8" i="34"/>
  <c r="F8" i="34"/>
  <c r="D8" i="34"/>
  <c r="C8" i="34"/>
  <c r="P8" i="35"/>
  <c r="O8" i="35"/>
  <c r="N8" i="35"/>
  <c r="H8" i="35"/>
  <c r="G8" i="35"/>
  <c r="F8" i="35"/>
  <c r="E8" i="35"/>
  <c r="D8" i="35"/>
  <c r="C8" i="35"/>
  <c r="P8" i="37"/>
  <c r="O8" i="37"/>
  <c r="N8" i="37"/>
  <c r="G8" i="37"/>
  <c r="H8" i="37"/>
  <c r="F8" i="37"/>
  <c r="E8" i="37"/>
  <c r="D8" i="37"/>
  <c r="C8" i="37"/>
  <c r="P8" i="38"/>
  <c r="O8" i="38"/>
  <c r="N8" i="38"/>
  <c r="G8" i="38"/>
  <c r="F8" i="38"/>
  <c r="E8" i="38"/>
  <c r="D8" i="38"/>
  <c r="C8" i="38"/>
  <c r="Q8" i="40"/>
  <c r="P8" i="40"/>
  <c r="O8" i="40"/>
  <c r="N8" i="40"/>
  <c r="G8" i="40"/>
  <c r="F8" i="40"/>
  <c r="E8" i="40"/>
  <c r="D8" i="40"/>
  <c r="C8" i="40"/>
  <c r="I40" i="17" l="1"/>
  <c r="Q40" i="30"/>
  <c r="J46" i="36"/>
  <c r="J44" i="36"/>
  <c r="K46" i="36"/>
  <c r="I44" i="36"/>
  <c r="I40" i="34"/>
  <c r="K52" i="29"/>
  <c r="J52" i="29"/>
  <c r="J50" i="33"/>
  <c r="L40" i="23"/>
  <c r="J40" i="31"/>
  <c r="J40" i="24"/>
  <c r="J8" i="26"/>
  <c r="K8" i="24"/>
  <c r="J8" i="42"/>
  <c r="J8" i="15"/>
  <c r="J8" i="19"/>
  <c r="J8" i="24"/>
  <c r="J12" i="29"/>
  <c r="K8" i="23"/>
  <c r="J8" i="23"/>
</calcChain>
</file>

<file path=xl/sharedStrings.xml><?xml version="1.0" encoding="utf-8"?>
<sst xmlns="http://schemas.openxmlformats.org/spreadsheetml/2006/main" count="11814" uniqueCount="447">
  <si>
    <t>Particulars</t>
  </si>
  <si>
    <t>SR</t>
  </si>
  <si>
    <t>Maidens Bowled</t>
  </si>
  <si>
    <t>Match ID</t>
  </si>
  <si>
    <t>Innings Number</t>
  </si>
  <si>
    <t>Team Standing</t>
  </si>
  <si>
    <t>Total Runs Of Own Team</t>
  </si>
  <si>
    <t>Total Balls Played By Own Team</t>
  </si>
  <si>
    <t>Runs Made</t>
  </si>
  <si>
    <t>Balls Consumed</t>
  </si>
  <si>
    <t>Batting Position</t>
  </si>
  <si>
    <t>Dismissed</t>
  </si>
  <si>
    <t>Special Batting Talent</t>
  </si>
  <si>
    <t>Balls Bowled</t>
  </si>
  <si>
    <t>Wickets Taken</t>
  </si>
  <si>
    <t>Batters Dismissed</t>
  </si>
  <si>
    <t>Special Bowling Talent</t>
  </si>
  <si>
    <t>Team Stats</t>
  </si>
  <si>
    <t>Player Stats</t>
  </si>
  <si>
    <t>Total Balls Played By Opposition Team</t>
  </si>
  <si>
    <t>NA</t>
  </si>
  <si>
    <t>DNB</t>
  </si>
  <si>
    <t>NO</t>
  </si>
  <si>
    <t>National T20 Cup 2024-25</t>
  </si>
  <si>
    <t>Bahria Town Champions T20 Cup 2024-25</t>
  </si>
  <si>
    <t>Champions T20 Cup 2024-25</t>
  </si>
  <si>
    <t>National T20 2024-25</t>
  </si>
  <si>
    <t>Inns</t>
  </si>
  <si>
    <t>Runs</t>
  </si>
  <si>
    <t>HS</t>
  </si>
  <si>
    <t>BF</t>
  </si>
  <si>
    <t>4s</t>
  </si>
  <si>
    <t>6s</t>
  </si>
  <si>
    <t>Mat</t>
  </si>
  <si>
    <t>Ave</t>
  </si>
  <si>
    <t>Ct</t>
  </si>
  <si>
    <t>St</t>
  </si>
  <si>
    <t>Total</t>
  </si>
  <si>
    <r>
      <t xml:space="preserve">Opposition </t>
    </r>
    <r>
      <rPr>
        <sz val="12"/>
        <color rgb="FF050505"/>
        <rFont val="Times New Roman"/>
        <family val="1"/>
      </rPr>
      <t>Standing</t>
    </r>
  </si>
  <si>
    <r>
      <rPr>
        <sz val="13"/>
        <color rgb="FF0F0F0F"/>
        <rFont val="Times New Roman"/>
        <family val="1"/>
      </rPr>
      <t>S</t>
    </r>
  </si>
  <si>
    <r>
      <rPr>
        <sz val="12"/>
        <color rgb="FF161616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Wickets </t>
    </r>
    <r>
      <rPr>
        <sz val="12"/>
        <color rgb="FF0E0E0E"/>
        <rFont val="Times New Roman"/>
        <family val="1"/>
      </rPr>
      <t xml:space="preserve">Lost </t>
    </r>
    <r>
      <rPr>
        <sz val="12"/>
        <rFont val="Times New Roman"/>
        <family val="1"/>
      </rPr>
      <t>By Own Team</t>
    </r>
  </si>
  <si>
    <r>
      <rPr>
        <sz val="12"/>
        <color rgb="FF0C0C0C"/>
        <rFont val="Times New Roman"/>
        <family val="1"/>
      </rPr>
      <t xml:space="preserve">Total </t>
    </r>
    <r>
      <rPr>
        <sz val="12"/>
        <rFont val="Times New Roman"/>
        <family val="1"/>
      </rPr>
      <t xml:space="preserve">Runs Of Opposition </t>
    </r>
    <r>
      <rPr>
        <sz val="12"/>
        <color rgb="FF050505"/>
        <rFont val="Times New Roman"/>
        <family val="1"/>
      </rPr>
      <t>Team</t>
    </r>
  </si>
  <si>
    <r>
      <rPr>
        <sz val="12"/>
        <color rgb="FF080808"/>
        <rFont val="Times New Roman"/>
        <family val="1"/>
      </rPr>
      <t xml:space="preserve">Total </t>
    </r>
    <r>
      <rPr>
        <sz val="12"/>
        <rFont val="Times New Roman"/>
        <family val="1"/>
      </rPr>
      <t>Wickets Lost By Opposition Team</t>
    </r>
  </si>
  <si>
    <t>Champions One Day Cup 2024-25</t>
  </si>
  <si>
    <t>First Class Statistics 2024-25</t>
  </si>
  <si>
    <t>T20 Statistics 2024-25</t>
  </si>
  <si>
    <r>
      <t xml:space="preserve">"List A" </t>
    </r>
    <r>
      <rPr>
        <sz val="18"/>
        <rFont val="Times New Roman"/>
        <family val="1"/>
      </rPr>
      <t>Statistics 2024-25</t>
    </r>
  </si>
  <si>
    <t>Quaid-e-Azam Trophy 2024-25</t>
  </si>
  <si>
    <t>-</t>
  </si>
  <si>
    <r>
      <rPr>
        <b/>
        <sz val="28"/>
        <color rgb="FFFFFF00"/>
        <rFont val="Times New Roman"/>
        <family val="1"/>
      </rPr>
      <t>Hassan Nawaz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(Top Order Batter)
Teams:                          Nurpur Loins, </t>
    </r>
  </si>
  <si>
    <t>Runs Givens</t>
  </si>
  <si>
    <t>Yes</t>
  </si>
  <si>
    <t>*</t>
  </si>
  <si>
    <t>Bahria Town Champions One Day Cup 2024-25</t>
  </si>
  <si>
    <t>SN</t>
  </si>
  <si>
    <t>1st Inning</t>
  </si>
  <si>
    <t>2nd Inning</t>
  </si>
  <si>
    <r>
      <rPr>
        <b/>
        <sz val="28"/>
        <color rgb="FFFFFF00"/>
        <rFont val="Times New Roman"/>
        <family val="1"/>
      </rPr>
      <t>Imamul Haq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29 Years
Category:                      LHB (Top Order Batter)
Teams:                          Nurpur Loins, Multan Region</t>
    </r>
  </si>
  <si>
    <r>
      <rPr>
        <b/>
        <sz val="28"/>
        <color rgb="FFFFFF00"/>
        <rFont val="Times New Roman"/>
        <family val="1"/>
      </rPr>
      <t>Khushdil Shah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30 Years
Category:                      LHB - SLAO (All-Rounder)
Teams:                          Nurpur Loins, FATA</t>
    </r>
  </si>
  <si>
    <t>57*</t>
  </si>
  <si>
    <t>4*</t>
  </si>
  <si>
    <t>Overs</t>
  </si>
  <si>
    <t>Mdns</t>
  </si>
  <si>
    <t>Wkts</t>
  </si>
  <si>
    <t>BBI</t>
  </si>
  <si>
    <t>Econ</t>
  </si>
  <si>
    <t>5W</t>
  </si>
  <si>
    <t>10W</t>
  </si>
  <si>
    <t>22/2</t>
  </si>
  <si>
    <t>28*</t>
  </si>
  <si>
    <r>
      <rPr>
        <b/>
        <sz val="28"/>
        <color rgb="FFFFFF00"/>
        <rFont val="Times New Roman"/>
        <family val="1"/>
      </rPr>
      <t>Rohail Nazir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23 Years
Category:                      RHB (WicketKeeper Batter)
Teams:                          Nurpur Loins, Islamabad</t>
    </r>
  </si>
  <si>
    <t>26*</t>
  </si>
  <si>
    <r>
      <rPr>
        <b/>
        <sz val="28"/>
        <color rgb="FFFFFF00"/>
        <rFont val="Times New Roman"/>
        <family val="1"/>
      </rPr>
      <t>Aamer Yamin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34 Years
Category:                      RHB - RAMF (All-Rounder)
Teams:                          Nurpur Loins, Multan</t>
    </r>
  </si>
  <si>
    <t>39*</t>
  </si>
  <si>
    <t>No</t>
  </si>
  <si>
    <t>27*</t>
  </si>
  <si>
    <r>
      <rPr>
        <b/>
        <sz val="28"/>
        <color rgb="FFFFFF00"/>
        <rFont val="Times New Roman"/>
        <family val="1"/>
      </rPr>
      <t>Shahzaib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20 Years
Category:                      LHB (Top Order Batter)
Teams:                          Nurpur Loins, Abbottabad</t>
    </r>
  </si>
  <si>
    <t>1,4</t>
  </si>
  <si>
    <t>3,4</t>
  </si>
  <si>
    <r>
      <rPr>
        <b/>
        <sz val="28"/>
        <color rgb="FFFFFF00"/>
        <rFont val="Times New Roman"/>
        <family val="1"/>
      </rPr>
      <t>Muhammad Awais Zafar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25 Years
Category:                      RHB (Middle Order Batter)
Teams:                          Nurpur Loins, Faislabad </t>
    </r>
  </si>
  <si>
    <t>40*</t>
  </si>
  <si>
    <r>
      <rPr>
        <b/>
        <sz val="28"/>
        <color rgb="FFFFFF00"/>
        <rFont val="Times New Roman"/>
        <family val="1"/>
      </rPr>
      <t>Shahid Aziz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RAMF - RHB (All-Rounder)
Teams:                          Nurpur Loins, </t>
    </r>
  </si>
  <si>
    <t>Bahria Town Champions T20 Cup 2024-25 (Batting Stats)</t>
  </si>
  <si>
    <t>National T20 Cup 2024-25 (Batting Stats)</t>
  </si>
  <si>
    <t>National T20 Cup 2024-25 (Bowling Stats)</t>
  </si>
  <si>
    <t>Total Batting Stats</t>
  </si>
  <si>
    <t>Total Bowling Stats</t>
  </si>
  <si>
    <t>22/4</t>
  </si>
  <si>
    <t>31/2</t>
  </si>
  <si>
    <t>4,6</t>
  </si>
  <si>
    <t>3,6,7,9</t>
  </si>
  <si>
    <t>1,8</t>
  </si>
  <si>
    <t>3,4,6,8</t>
  </si>
  <si>
    <t>2,6</t>
  </si>
  <si>
    <t>Bahria Town Champions T20 Cup 2024-25 (Bowling Stats)</t>
  </si>
  <si>
    <t>5w</t>
  </si>
  <si>
    <t>10w</t>
  </si>
  <si>
    <t>43/2</t>
  </si>
  <si>
    <t>14/4</t>
  </si>
  <si>
    <t>10*</t>
  </si>
  <si>
    <t>1*</t>
  </si>
  <si>
    <t>8,10</t>
  </si>
  <si>
    <t>2,6,7,9</t>
  </si>
  <si>
    <t>1,5,8</t>
  </si>
  <si>
    <t>3,4,5,6</t>
  </si>
  <si>
    <r>
      <rPr>
        <b/>
        <sz val="28"/>
        <color rgb="FFFFFF00"/>
        <rFont val="Times New Roman"/>
        <family val="1"/>
      </rPr>
      <t>Musa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25 Years
Category:                      RAMF (Bowler)
Teams:                          Nurpur Loins, Islamabad </t>
    </r>
  </si>
  <si>
    <t>18/5</t>
  </si>
  <si>
    <r>
      <rPr>
        <b/>
        <sz val="28"/>
        <color rgb="FFFFFF00"/>
        <rFont val="Times New Roman"/>
        <family val="1"/>
      </rPr>
      <t>Afaq Afridi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LAMF (Bowler)
Teams:                          Nurpur Loins, FATA</t>
    </r>
  </si>
  <si>
    <t>1,2,7,8,9</t>
  </si>
  <si>
    <t>2,3,4</t>
  </si>
  <si>
    <r>
      <rPr>
        <b/>
        <sz val="28"/>
        <color rgb="FFFFFF00"/>
        <rFont val="Times New Roman"/>
        <family val="1"/>
      </rPr>
      <t>Sharoon Siraj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RHB (Middle Order Batter)
Teams:                          Nurpur Loins, Multan</t>
    </r>
  </si>
  <si>
    <t>6*</t>
  </si>
  <si>
    <t>10/3</t>
  </si>
  <si>
    <t>32/1</t>
  </si>
  <si>
    <t>5*</t>
  </si>
  <si>
    <t>4th Group Stage</t>
  </si>
  <si>
    <t>3rd Group Stage</t>
  </si>
  <si>
    <r>
      <rPr>
        <b/>
        <sz val="28"/>
        <color rgb="FFFFFF00"/>
        <rFont val="Times New Roman"/>
        <family val="1"/>
      </rPr>
      <t>Shahab Khan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-
Category:                      LAMF (Bowler)
Teams:                          Nurpur Loins, Abbottabad</t>
    </r>
  </si>
  <si>
    <t>36/2</t>
  </si>
  <si>
    <t>3/21</t>
  </si>
  <si>
    <t>5,6</t>
  </si>
  <si>
    <r>
      <rPr>
        <b/>
        <sz val="28"/>
        <color rgb="FFFFFF00"/>
        <rFont val="Times New Roman"/>
        <family val="1"/>
      </rPr>
      <t>Zeeshan Malik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RHB (Top Order Batter)
Teams:                          Nurpur Loins, Rawalpindi</t>
    </r>
  </si>
  <si>
    <t>99*</t>
  </si>
  <si>
    <t>1/21</t>
  </si>
  <si>
    <r>
      <rPr>
        <b/>
        <sz val="28"/>
        <color rgb="FFFFFF00"/>
        <rFont val="Times New Roman"/>
        <family val="1"/>
      </rPr>
      <t>Muhammad Awais Anwar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21 Years
Category:                      RAMF (Bowler)
Teams:                          Nurpur Loins, Rawalpindi</t>
    </r>
  </si>
  <si>
    <t>0*</t>
  </si>
  <si>
    <t>21/3</t>
  </si>
  <si>
    <t>2/2</t>
  </si>
  <si>
    <t>1,3,7</t>
  </si>
  <si>
    <r>
      <rPr>
        <b/>
        <sz val="28"/>
        <color rgb="FFFFFF00"/>
        <rFont val="Times New Roman"/>
        <family val="1"/>
      </rPr>
      <t>Muhammad Salman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19 Years
Category:                      RAMF (Bowler)
Teams:                          Nurpur Loins, Lahore Whites</t>
    </r>
  </si>
  <si>
    <t>42/2</t>
  </si>
  <si>
    <t>26/1</t>
  </si>
  <si>
    <r>
      <rPr>
        <b/>
        <sz val="28"/>
        <color rgb="FFFFFF00"/>
        <rFont val="Times New Roman"/>
        <family val="1"/>
      </rPr>
      <t>Sajjad Ali Hashmi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(Top Order Batter)
Teams:                          Nurpur Loins, </t>
    </r>
  </si>
  <si>
    <t>Samifinalist</t>
  </si>
  <si>
    <t>Semifinalist</t>
  </si>
  <si>
    <t>2ndin Group</t>
  </si>
  <si>
    <t>1st in Group</t>
  </si>
  <si>
    <t>yes</t>
  </si>
  <si>
    <t>4th in Group</t>
  </si>
  <si>
    <t>79*</t>
  </si>
  <si>
    <t>2nd in Group</t>
  </si>
  <si>
    <t>3rd in Group</t>
  </si>
  <si>
    <t>Quaterfinalist</t>
  </si>
  <si>
    <t>Quarterfinalist</t>
  </si>
  <si>
    <t>Finalist</t>
  </si>
  <si>
    <r>
      <rPr>
        <b/>
        <sz val="8"/>
        <color rgb="FF000000"/>
        <rFont val="Times New Roman"/>
        <family val="1"/>
      </rPr>
      <t>Quarterfinal</t>
    </r>
    <r>
      <rPr>
        <b/>
        <sz val="12"/>
        <color rgb="FF000000"/>
        <rFont val="Times New Roman"/>
        <family val="1"/>
      </rPr>
      <t xml:space="preserve">
KHI W</t>
    </r>
  </si>
  <si>
    <r>
      <rPr>
        <b/>
        <sz val="11"/>
        <color rgb="FF000000"/>
        <rFont val="Times New Roman"/>
        <family val="1"/>
      </rPr>
      <t>Samifinal</t>
    </r>
    <r>
      <rPr>
        <b/>
        <sz val="12"/>
        <color rgb="FF000000"/>
        <rFont val="Times New Roman"/>
        <family val="1"/>
      </rPr>
      <t xml:space="preserve">
LHR B</t>
    </r>
  </si>
  <si>
    <t>4,5,6</t>
  </si>
  <si>
    <t>8,9</t>
  </si>
  <si>
    <t>1,5,7</t>
  </si>
  <si>
    <t xml:space="preserve">vs
Markhor
</t>
  </si>
  <si>
    <t>vs
Stallions</t>
  </si>
  <si>
    <t>vs
Panthers</t>
  </si>
  <si>
    <t>vs
Dolphins</t>
  </si>
  <si>
    <t>vs
Markhor</t>
  </si>
  <si>
    <t>vs
Slkt</t>
  </si>
  <si>
    <t>vs
AJ&amp;K</t>
  </si>
  <si>
    <t>vs (Q)
Markhor</t>
  </si>
  <si>
    <t>vs
FATA</t>
  </si>
  <si>
    <t>vs 
Slkt</t>
  </si>
  <si>
    <t>vs 
AJ&amp;K</t>
  </si>
  <si>
    <t>vs 
FATA</t>
  </si>
  <si>
    <t>vs 
KHI W</t>
  </si>
  <si>
    <t>vs
LHR B</t>
  </si>
  <si>
    <t>2*</t>
  </si>
  <si>
    <t>4,5</t>
  </si>
  <si>
    <t>vs 
ISL</t>
  </si>
  <si>
    <t>vs
DMJ</t>
  </si>
  <si>
    <t>vs
BHWP</t>
  </si>
  <si>
    <t>vs (Q)
MUL</t>
  </si>
  <si>
    <t>5th in Group</t>
  </si>
  <si>
    <t>Winner</t>
  </si>
  <si>
    <t>30*</t>
  </si>
  <si>
    <t>vs 
DMJ</t>
  </si>
  <si>
    <t>vs 
LHR B</t>
  </si>
  <si>
    <t>13*</t>
  </si>
  <si>
    <t>2,3</t>
  </si>
  <si>
    <t>vs
RWP</t>
  </si>
  <si>
    <t>vs 
HYD</t>
  </si>
  <si>
    <t>vs
FSD</t>
  </si>
  <si>
    <t>vs (Q)
LHR W</t>
  </si>
  <si>
    <t>vs (SF)
PSW</t>
  </si>
  <si>
    <t>Runner Up</t>
  </si>
  <si>
    <t>18*</t>
  </si>
  <si>
    <t>7,8,9</t>
  </si>
  <si>
    <t>2,10</t>
  </si>
  <si>
    <t>32*</t>
  </si>
  <si>
    <t>vs (Q)
PSW</t>
  </si>
  <si>
    <t>vs 
ABBOT</t>
  </si>
  <si>
    <t>vs
HYD</t>
  </si>
  <si>
    <t>87*</t>
  </si>
  <si>
    <t>vs
SKLT</t>
  </si>
  <si>
    <t>vs 
MUL</t>
  </si>
  <si>
    <t>5,10</t>
  </si>
  <si>
    <t>19*</t>
  </si>
  <si>
    <t xml:space="preserve"> vs
 AJ&amp;K</t>
  </si>
  <si>
    <r>
      <rPr>
        <b/>
        <sz val="28"/>
        <color rgb="FFFFFF00"/>
        <rFont val="Times New Roman"/>
        <family val="1"/>
      </rPr>
      <t>Shaheen Shah Afridi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RAMF (Bowler)
Teams:                          Nurpur Loins</t>
    </r>
  </si>
  <si>
    <t>vs
 KHI B</t>
  </si>
  <si>
    <t>vs
PSW</t>
  </si>
  <si>
    <t>vs
LAR</t>
  </si>
  <si>
    <t>vs
QUE</t>
  </si>
  <si>
    <t>vs
KHI B</t>
  </si>
  <si>
    <t>vs (Q)
ABBOT</t>
  </si>
  <si>
    <t>3,8</t>
  </si>
  <si>
    <r>
      <rPr>
        <b/>
        <sz val="28"/>
        <color rgb="FFFFFF00"/>
        <rFont val="Times New Roman"/>
        <family val="1"/>
      </rPr>
      <t>Ahmed Daniyal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28 Years
Category:                      RAMF (Bowler)
Teams:                          Nurpur Loins, Lahore Whites</t>
    </r>
  </si>
  <si>
    <t>2/17</t>
  </si>
  <si>
    <t>2,9</t>
  </si>
  <si>
    <t>4/19</t>
  </si>
  <si>
    <t>vs
LHR W</t>
  </si>
  <si>
    <t>vs 
QUE</t>
  </si>
  <si>
    <t>5,6,7,9</t>
  </si>
  <si>
    <r>
      <rPr>
        <b/>
        <sz val="28"/>
        <color rgb="FFFFFF00"/>
        <rFont val="Times New Roman"/>
        <family val="1"/>
      </rPr>
      <t>Amir Jamal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29 Years
Category:                      RAMF - RHB (All-Rounder)
Teams:                          Nurpur Loins</t>
    </r>
  </si>
  <si>
    <r>
      <rPr>
        <b/>
        <sz val="28"/>
        <color rgb="FFFFFF00"/>
        <rFont val="Times New Roman"/>
        <family val="1"/>
      </rPr>
      <t>Abdullah Shafique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25 Years
Category:                      RHB (Top Order Batter)
Teams:                          Nurpur Loins, Karachi Blues</t>
    </r>
  </si>
  <si>
    <t>vs
MUL</t>
  </si>
  <si>
    <t>vs (E-1)
Stallions</t>
  </si>
  <si>
    <t>vs (E-2)
Markhor</t>
  </si>
  <si>
    <t>Abandoned</t>
  </si>
  <si>
    <t>40/3</t>
  </si>
  <si>
    <t>2,3,6</t>
  </si>
  <si>
    <r>
      <rPr>
        <b/>
        <sz val="28"/>
        <color rgb="FFFFFF00"/>
        <rFont val="Times New Roman"/>
        <family val="1"/>
      </rPr>
      <t>Irfan Khan Niazi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22 Years
Category:                      RHB (Middle Order Batter)
Teams:                          Nurpur Loins, </t>
    </r>
  </si>
  <si>
    <t>100*</t>
  </si>
  <si>
    <t>21/1</t>
  </si>
  <si>
    <t>33/2</t>
  </si>
  <si>
    <t>1,5</t>
  </si>
  <si>
    <t>6,8</t>
  </si>
  <si>
    <t>65*</t>
  </si>
  <si>
    <t>47/3</t>
  </si>
  <si>
    <t>6,7,10</t>
  </si>
  <si>
    <t>2,7</t>
  </si>
  <si>
    <t>5,7,9</t>
  </si>
  <si>
    <t>33*</t>
  </si>
  <si>
    <t>57/3</t>
  </si>
  <si>
    <t>3,5</t>
  </si>
  <si>
    <t>3,8,9</t>
  </si>
  <si>
    <t>7,9</t>
  </si>
  <si>
    <t>49/2</t>
  </si>
  <si>
    <t>2,4</t>
  </si>
  <si>
    <t>69/3</t>
  </si>
  <si>
    <t>1,3,10</t>
  </si>
  <si>
    <t>40/1</t>
  </si>
  <si>
    <t>vs 
LAR</t>
  </si>
  <si>
    <t xml:space="preserve">vs
LHR W
</t>
  </si>
  <si>
    <t>vs
 ABBOT</t>
  </si>
  <si>
    <t>vs
KHI W</t>
  </si>
  <si>
    <t xml:space="preserve">vs 
RWP
</t>
  </si>
  <si>
    <t xml:space="preserve">vs
BHWP
</t>
  </si>
  <si>
    <t xml:space="preserve">vs
PSW
</t>
  </si>
  <si>
    <t xml:space="preserve">vs
SLKT
</t>
  </si>
  <si>
    <t xml:space="preserve">vs
KHI B
</t>
  </si>
  <si>
    <t xml:space="preserve">vs 
QUE
</t>
  </si>
  <si>
    <t>17/1</t>
  </si>
  <si>
    <t>1,2,5,7,8,9,11</t>
  </si>
  <si>
    <t>1,7,9</t>
  </si>
  <si>
    <t>57/8</t>
  </si>
  <si>
    <t>4,8</t>
  </si>
  <si>
    <t>43*</t>
  </si>
  <si>
    <t>1,2,3,5,6,7,9,10</t>
  </si>
  <si>
    <t>27/2</t>
  </si>
  <si>
    <t>7,8</t>
  </si>
  <si>
    <t>3*</t>
  </si>
  <si>
    <r>
      <rPr>
        <b/>
        <sz val="28"/>
        <color rgb="FFFFFF00"/>
        <rFont val="Times New Roman"/>
        <family val="1"/>
      </rPr>
      <t>Faisal Akram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22 Years
Category:                      SLAW (Bowler)
Teams:                          Nurpur Loins, Multan</t>
    </r>
  </si>
  <si>
    <t>1,2,3</t>
  </si>
  <si>
    <r>
      <rPr>
        <b/>
        <sz val="28"/>
        <color rgb="FFFFFF00"/>
        <rFont val="Times New Roman"/>
        <family val="1"/>
      </rPr>
      <t>Muhammad Taha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24 Years
Category:                      LHB (Middle Order Batter)
Teams:                          Nurpur Loins, Karachi Whites, Karachi Blues</t>
    </r>
  </si>
  <si>
    <t xml:space="preserve">vs
FATA
</t>
  </si>
  <si>
    <t>vs
SLKT</t>
  </si>
  <si>
    <r>
      <rPr>
        <b/>
        <sz val="28"/>
        <color rgb="FFFFFF00"/>
        <rFont val="Times New Roman"/>
        <family val="1"/>
      </rPr>
      <t>Omair Bin Yousuf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26 Years
Category:                      RHB (Top Order Batter)
Teams:                          Nurpur Loins</t>
    </r>
  </si>
  <si>
    <t xml:space="preserve">vs
MUL
</t>
  </si>
  <si>
    <t xml:space="preserve">vs
AJ&amp;K
</t>
  </si>
  <si>
    <r>
      <rPr>
        <b/>
        <sz val="28"/>
        <color rgb="FFFFFF00"/>
        <rFont val="Times New Roman"/>
        <family val="1"/>
      </rPr>
      <t>Muhammad Asghar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26 Years
Category:                      SLAO (Bowler)
Teams:                          Nurpur Loins, Karachi Blues</t>
    </r>
    <r>
      <rPr>
        <sz val="24"/>
        <color rgb="FFFFFF00"/>
        <rFont val="Times New Roman"/>
        <family val="1"/>
      </rPr>
      <t xml:space="preserve">, </t>
    </r>
    <r>
      <rPr>
        <b/>
        <sz val="14"/>
        <color rgb="FFFFFF00"/>
        <rFont val="Times New Roman"/>
        <family val="1"/>
      </rPr>
      <t>Karachi Whites</t>
    </r>
  </si>
  <si>
    <t>2,4,6,7,8</t>
  </si>
  <si>
    <t>2,7,9</t>
  </si>
  <si>
    <t>82/5</t>
  </si>
  <si>
    <t xml:space="preserve">vs
FSD
</t>
  </si>
  <si>
    <t xml:space="preserve">vs
ISL
</t>
  </si>
  <si>
    <t xml:space="preserve">vs
ABBOT
</t>
  </si>
  <si>
    <t xml:space="preserve">vs
LAR
</t>
  </si>
  <si>
    <t>T3</t>
  </si>
  <si>
    <t>T2</t>
  </si>
  <si>
    <t>3,4,5,6,7,8</t>
  </si>
  <si>
    <t>1,5,6</t>
  </si>
  <si>
    <t>1,2,3,</t>
  </si>
  <si>
    <t>1,5,10</t>
  </si>
  <si>
    <t>1,4,6,11</t>
  </si>
  <si>
    <t>8,9,11</t>
  </si>
  <si>
    <t>24*</t>
  </si>
  <si>
    <t>73/6</t>
  </si>
  <si>
    <t>34/5</t>
  </si>
  <si>
    <t>3,4,5,6,10</t>
  </si>
  <si>
    <t>7,10</t>
  </si>
  <si>
    <t xml:space="preserve">vs 
LHR W
</t>
  </si>
  <si>
    <t>vs
ABBOT</t>
  </si>
  <si>
    <t xml:space="preserve">vs
HYD
</t>
  </si>
  <si>
    <t>vs
ISL</t>
  </si>
  <si>
    <t>1,7,8,9,11</t>
  </si>
  <si>
    <t>2,6,8,10</t>
  </si>
  <si>
    <t>NN</t>
  </si>
  <si>
    <t>6,9</t>
  </si>
  <si>
    <t>6,7,8,9,11</t>
  </si>
  <si>
    <t>1,3,5,6,8,9,10</t>
  </si>
  <si>
    <t>2,3,6,7,8,9</t>
  </si>
  <si>
    <t>1,2,4,7,11</t>
  </si>
  <si>
    <t>28/7</t>
  </si>
  <si>
    <r>
      <rPr>
        <b/>
        <sz val="28"/>
        <color rgb="FFFFFF00"/>
        <rFont val="Times New Roman"/>
        <family val="1"/>
      </rPr>
      <t>Muhammad Junaid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 xml:space="preserve">Age:                               24 Years
Category:                     LHB - SLAO
Teams:                          Nurpur Loins, Quetta </t>
    </r>
  </si>
  <si>
    <t>vs 
LHR W</t>
  </si>
  <si>
    <t>5,9</t>
  </si>
  <si>
    <t>1,6</t>
  </si>
  <si>
    <t>61*</t>
  </si>
  <si>
    <t xml:space="preserve">vs
KHI W
</t>
  </si>
  <si>
    <t>vs 
BHWP</t>
  </si>
  <si>
    <t>8,11</t>
  </si>
  <si>
    <t>3,4,5,6,7</t>
  </si>
  <si>
    <t>12*</t>
  </si>
  <si>
    <t>1,2,4,8,10</t>
  </si>
  <si>
    <t>5,8,9</t>
  </si>
  <si>
    <r>
      <rPr>
        <b/>
        <sz val="28"/>
        <color rgb="FFFFFF00"/>
        <rFont val="Times New Roman"/>
        <family val="1"/>
      </rPr>
      <t>Sirajuddin</t>
    </r>
    <r>
      <rPr>
        <sz val="24"/>
        <color rgb="FFFFFF00"/>
        <rFont val="Times New Roman"/>
        <family val="1"/>
      </rPr>
      <t xml:space="preserve">
</t>
    </r>
    <r>
      <rPr>
        <b/>
        <sz val="14"/>
        <color rgb="FFFFFF00"/>
        <rFont val="Times New Roman"/>
        <family val="1"/>
      </rPr>
      <t>Age:                               23 Years
Category:                      RAMF (Bowler)
Teams:                          Nurpur Loins, FATA</t>
    </r>
  </si>
  <si>
    <t xml:space="preserve">Player ID: </t>
  </si>
  <si>
    <t>List A</t>
  </si>
  <si>
    <t>President's One Day Cup</t>
  </si>
  <si>
    <t>vs
OGDCL</t>
  </si>
  <si>
    <t>vs
GG</t>
  </si>
  <si>
    <t>vs
SNGPL</t>
  </si>
  <si>
    <t>vs
ESHAAL</t>
  </si>
  <si>
    <t>vs (SF)
SBP</t>
  </si>
  <si>
    <r>
      <rPr>
        <sz val="12"/>
        <color rgb="FF0F0F0F"/>
        <rFont val="Times New Roman"/>
        <family val="1"/>
      </rPr>
      <t>S</t>
    </r>
  </si>
  <si>
    <t>vs
PTV</t>
  </si>
  <si>
    <t>vs
WAPDA</t>
  </si>
  <si>
    <t>vs
SBP</t>
  </si>
  <si>
    <t xml:space="preserve">President's One Day Cup </t>
  </si>
  <si>
    <t>80*</t>
  </si>
  <si>
    <t>President's One Day Cup 2024-25</t>
  </si>
  <si>
    <t>N/A</t>
  </si>
  <si>
    <t>vs
KRL</t>
  </si>
  <si>
    <t>vs
HEC</t>
  </si>
  <si>
    <t>President's Trophy 2024-25</t>
  </si>
  <si>
    <t>51/7</t>
  </si>
  <si>
    <t>54/7</t>
  </si>
  <si>
    <t>2,5,6,8,9</t>
  </si>
  <si>
    <t>1,2,5,6,8,9,10</t>
  </si>
  <si>
    <t>5,6,8,10</t>
  </si>
  <si>
    <t>8,10,11</t>
  </si>
  <si>
    <t>President Trophy 2024-25</t>
  </si>
  <si>
    <t>Champions T20 Cup 
2024-25</t>
  </si>
  <si>
    <t>vs 
SBP</t>
  </si>
  <si>
    <t>vs (F)
SBP</t>
  </si>
  <si>
    <t>7th in Group</t>
  </si>
  <si>
    <t>6th in Group</t>
  </si>
  <si>
    <t>9th in Group</t>
  </si>
  <si>
    <t>8th in Group</t>
  </si>
  <si>
    <t>69*</t>
  </si>
  <si>
    <t>Retired</t>
  </si>
  <si>
    <t>President One Day Cup 2024-25</t>
  </si>
  <si>
    <t>24/5</t>
  </si>
  <si>
    <t>5,6,7,9,10</t>
  </si>
  <si>
    <t>1,3</t>
  </si>
  <si>
    <t>4,9,10</t>
  </si>
  <si>
    <r>
      <t xml:space="preserve">"First Class" </t>
    </r>
    <r>
      <rPr>
        <sz val="18"/>
        <rFont val="Times New Roman"/>
        <family val="1"/>
      </rPr>
      <t>Statistics 2024-25</t>
    </r>
  </si>
  <si>
    <t>President's Trophy 2024-25 (Bowling Stat)</t>
  </si>
  <si>
    <t>93/7</t>
  </si>
  <si>
    <t>5,8,11</t>
  </si>
  <si>
    <t>9*</t>
  </si>
  <si>
    <t>3,5,6,7,8,9,10</t>
  </si>
  <si>
    <t>5,6,7,8,9,
10</t>
  </si>
  <si>
    <t>Bahria Town Champions One Day Cup 2024-25 (Batting Stats)</t>
  </si>
  <si>
    <t>President's One Day Cup 2024-25 (Batting Stats)</t>
  </si>
  <si>
    <t>Bahria Town Champions One Day Cup 2024-25 (Bowling Stats)</t>
  </si>
  <si>
    <t>21*</t>
  </si>
  <si>
    <t>68/3</t>
  </si>
  <si>
    <t>President's One Day Cup 2024-25 (Bowling Stats)</t>
  </si>
  <si>
    <t>vs (SF)
SNGL</t>
  </si>
  <si>
    <t>71*</t>
  </si>
  <si>
    <t>1,6,7</t>
  </si>
  <si>
    <t>2,8,10</t>
  </si>
  <si>
    <t>President's Trophy 2024-25 (Bowling Stats)</t>
  </si>
  <si>
    <t>Quaid-e-Azam Trophy 2024-25 (Bowling Stats)</t>
  </si>
  <si>
    <t>94/3</t>
  </si>
  <si>
    <t>"List A" Statistics 2024-25</t>
  </si>
  <si>
    <t xml:space="preserve">vs
HEC
</t>
  </si>
  <si>
    <t>President Ine Day 
2024-25</t>
  </si>
  <si>
    <t xml:space="preserve">R 3 </t>
  </si>
  <si>
    <t>R 4</t>
  </si>
  <si>
    <t>R 2</t>
  </si>
  <si>
    <t>45/2</t>
  </si>
  <si>
    <t>VS
WAPDA</t>
  </si>
  <si>
    <t>VS
HEC</t>
  </si>
  <si>
    <t>VS
PTV</t>
  </si>
  <si>
    <t>VS
SNGPL</t>
  </si>
  <si>
    <t>VS
GG</t>
  </si>
  <si>
    <t>VS
OGDCL</t>
  </si>
  <si>
    <t>VS
ESHAAL</t>
  </si>
  <si>
    <t>VS
SBP</t>
  </si>
  <si>
    <t>Quaid-e-Azam Trophy 2024-25 (Batting Stats)</t>
  </si>
  <si>
    <t>President's Trophy 2024-25 (Batting Stats)</t>
  </si>
  <si>
    <t>24/7</t>
  </si>
  <si>
    <t>2,4,5,10</t>
  </si>
  <si>
    <t>7*</t>
  </si>
  <si>
    <t>3,4,6,7,9,
10</t>
  </si>
  <si>
    <t>1,2,5,6</t>
  </si>
  <si>
    <t>vs 
WAPDA</t>
  </si>
  <si>
    <t>R 1</t>
  </si>
  <si>
    <t>90/3</t>
  </si>
  <si>
    <t>4,7,8</t>
  </si>
  <si>
    <t>Total Stats</t>
  </si>
  <si>
    <t>President'sTrophy 2024-25</t>
  </si>
  <si>
    <t>113*</t>
  </si>
  <si>
    <t>103*</t>
  </si>
  <si>
    <t>List A Statistics 2024-25</t>
  </si>
  <si>
    <t>Bahria Town Champions One Day Cup 2024-25 (Batting Stas)</t>
  </si>
  <si>
    <t>Bahria Town Champions One Day Cup 2024-25 (Bowling Stas)</t>
  </si>
  <si>
    <t>14/1</t>
  </si>
  <si>
    <t>25/3</t>
  </si>
  <si>
    <t>38/3</t>
  </si>
  <si>
    <t>vs 
SNGPL</t>
  </si>
  <si>
    <t>1,4,6</t>
  </si>
  <si>
    <t>vs
 HEC</t>
  </si>
  <si>
    <t>vs
 Ghani Glass</t>
  </si>
  <si>
    <t>vs
ODGCL</t>
  </si>
  <si>
    <t>vs
State Bank</t>
  </si>
  <si>
    <t>52/5</t>
  </si>
  <si>
    <t>17*</t>
  </si>
  <si>
    <t>5,7,8,9,10</t>
  </si>
  <si>
    <t>Players stats</t>
  </si>
  <si>
    <t>President's one Day Cup 2024-25</t>
  </si>
  <si>
    <t>Persident's TrophyTrophy 2024-25</t>
  </si>
  <si>
    <t>2SF</t>
  </si>
  <si>
    <t>FINAL</t>
  </si>
  <si>
    <t>vs 
KRL</t>
  </si>
  <si>
    <t>vs (SF)
PTV</t>
  </si>
  <si>
    <t>vs (F) 
SNGPL</t>
  </si>
  <si>
    <t>vs
 OGDCL</t>
  </si>
  <si>
    <t>vs
 SNGPL</t>
  </si>
  <si>
    <t>vs
Eshaal</t>
  </si>
  <si>
    <t>vs
 GG</t>
  </si>
  <si>
    <t>vs (F)
PTV</t>
  </si>
  <si>
    <t>75/3</t>
  </si>
  <si>
    <t>3,5,8</t>
  </si>
  <si>
    <t>32/2</t>
  </si>
  <si>
    <t>1,9</t>
  </si>
  <si>
    <t>56*</t>
  </si>
  <si>
    <t>R 3</t>
  </si>
  <si>
    <t>VS 
SBP</t>
  </si>
  <si>
    <t>VS 
WAPDA</t>
  </si>
  <si>
    <t>VS 
KRL</t>
  </si>
  <si>
    <t>vs
 WAPDA</t>
  </si>
  <si>
    <t>23/3</t>
  </si>
  <si>
    <t>2,4,5</t>
  </si>
  <si>
    <t>1,2</t>
  </si>
  <si>
    <t>11*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</si>
</sst>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61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24"/>
      <color rgb="FFFFFF00"/>
      <name val="Times New Roman"/>
      <family val="1"/>
    </font>
    <font>
      <b/>
      <sz val="14"/>
      <color rgb="FFFFFF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28"/>
      <color rgb="FFFFFF0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3.5"/>
      <color rgb="FF000000"/>
      <name val="Times New Roman"/>
      <family val="1"/>
    </font>
    <font>
      <sz val="12"/>
      <name val="Times New Roman"/>
      <family val="1"/>
    </font>
    <font>
      <sz val="13"/>
      <color rgb="FF000000"/>
      <name val="Times New Roman"/>
      <family val="1"/>
    </font>
    <font>
      <sz val="13.5"/>
      <color rgb="FF212121"/>
      <name val="Times New Roman"/>
      <family val="1"/>
    </font>
    <font>
      <sz val="13"/>
      <color rgb="FF111111"/>
      <name val="Times New Roman"/>
      <family val="1"/>
    </font>
    <font>
      <sz val="12"/>
      <color rgb="FF050505"/>
      <name val="Times New Roman"/>
      <family val="1"/>
    </font>
    <font>
      <sz val="13"/>
      <name val="Times New Roman"/>
      <family val="1"/>
    </font>
    <font>
      <sz val="13"/>
      <color rgb="FF0F0F0F"/>
      <name val="Times New Roman"/>
      <family val="1"/>
    </font>
    <font>
      <sz val="13"/>
      <color rgb="FF343434"/>
      <name val="Times New Roman"/>
      <family val="1"/>
    </font>
    <font>
      <sz val="12"/>
      <color rgb="FF161616"/>
      <name val="Times New Roman"/>
      <family val="1"/>
    </font>
    <font>
      <sz val="12"/>
      <color rgb="FF0E0E0E"/>
      <name val="Times New Roman"/>
      <family val="1"/>
    </font>
    <font>
      <sz val="13"/>
      <color rgb="FF161616"/>
      <name val="Times New Roman"/>
      <family val="1"/>
    </font>
    <font>
      <sz val="13"/>
      <color rgb="FF0C0C0C"/>
      <name val="Times New Roman"/>
      <family val="1"/>
    </font>
    <font>
      <sz val="12"/>
      <color rgb="FF0C0C0C"/>
      <name val="Times New Roman"/>
      <family val="1"/>
    </font>
    <font>
      <sz val="12"/>
      <color rgb="FF080808"/>
      <name val="Times New Roman"/>
      <family val="1"/>
    </font>
    <font>
      <b/>
      <sz val="14"/>
      <color rgb="FF000000"/>
      <name val="Times New Roman"/>
      <family val="1"/>
    </font>
    <font>
      <sz val="12.5"/>
      <color rgb="FF000000"/>
      <name val="Times New Roman"/>
      <family val="1"/>
    </font>
    <font>
      <sz val="18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22222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9"/>
      <name val="Times New Roman"/>
      <family val="1"/>
    </font>
    <font>
      <b/>
      <sz val="12"/>
      <color rgb="FF48494A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2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rgb="00000000"/>
      <name val="Calibri"/>
      <family val="2"/>
      <scheme val="minor"/>
    </font>
    <font>
      <sz val="13"/>
      <color rgb="FF212121"/>
      <name val="Times New Roman"/>
      <family val="1"/>
    </font>
    <font>
      <b/>
      <sz val="11"/>
      <color rgb="FF48494A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121"/>
      <name val="Times New Roman"/>
      <family val="1"/>
    </font>
    <font>
      <sz val="12"/>
      <color rgb="FF111111"/>
      <name val="Times New Roman"/>
      <family val="1"/>
    </font>
    <font>
      <sz val="12"/>
      <color rgb="FF0F0F0F"/>
      <name val="Times New Roman"/>
      <family val="1"/>
    </font>
    <font>
      <sz val="12"/>
      <color rgb="FF343434"/>
      <name val="Times New Roman"/>
      <family val="1"/>
    </font>
    <font>
      <b/>
      <sz val="12"/>
      <color theme="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family val="2"/>
      <charset val="204"/>
    </font>
    <font>
      <b/>
      <sz val="11"/>
      <color rgb="FFFFFFFF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41" fillId="0" borderId="0"/>
    <xf numFmtId="0" fontId="47" fillId="0" borderId="0"/>
    <xf numFmtId="0" fontId="59" fillId="0" borderId="0"/>
    <xf numFmtId="0" fontId="2" fillId="0" borderId="0"/>
  </cellStyleXfs>
  <cellXfs count="1269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1" fontId="13" fillId="0" borderId="23" xfId="0" applyNumberFormat="1" applyFont="1" applyBorder="1" applyAlignment="1">
      <alignment horizontal="center" vertical="center" shrinkToFit="1"/>
    </xf>
    <xf numFmtId="1" fontId="15" fillId="0" borderId="24" xfId="0" applyNumberFormat="1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 shrinkToFit="1"/>
    </xf>
    <xf numFmtId="1" fontId="17" fillId="0" borderId="24" xfId="0" applyNumberFormat="1" applyFont="1" applyBorder="1" applyAlignment="1">
      <alignment horizontal="center" vertical="center" shrinkToFit="1"/>
    </xf>
    <xf numFmtId="0" fontId="19" fillId="0" borderId="24" xfId="0" applyFont="1" applyBorder="1" applyAlignment="1">
      <alignment horizontal="center" vertical="center" wrapText="1"/>
    </xf>
    <xf numFmtId="1" fontId="21" fillId="0" borderId="24" xfId="0" applyNumberFormat="1" applyFont="1" applyBorder="1" applyAlignment="1">
      <alignment horizontal="center" vertical="center" shrinkToFit="1"/>
    </xf>
    <xf numFmtId="1" fontId="24" fillId="0" borderId="24" xfId="0" applyNumberFormat="1" applyFont="1" applyBorder="1" applyAlignment="1">
      <alignment horizontal="center" vertical="center" shrinkToFit="1"/>
    </xf>
    <xf numFmtId="1" fontId="25" fillId="0" borderId="24" xfId="0" applyNumberFormat="1" applyFont="1" applyBorder="1" applyAlignment="1">
      <alignment horizontal="center" vertical="center" shrinkToFit="1"/>
    </xf>
    <xf numFmtId="1" fontId="15" fillId="0" borderId="25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8" xfId="0" applyNumberFormat="1" applyFont="1" applyBorder="1" applyAlignment="1">
      <alignment horizontal="center" vertical="center" shrinkToFit="1"/>
    </xf>
    <xf numFmtId="0" fontId="19" fillId="0" borderId="23" xfId="0" applyFont="1" applyBorder="1" applyAlignment="1">
      <alignment horizontal="center" vertical="center" wrapText="1"/>
    </xf>
    <xf numFmtId="1" fontId="29" fillId="0" borderId="24" xfId="0" applyNumberFormat="1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wrapText="1"/>
    </xf>
    <xf numFmtId="0" fontId="6" fillId="4" borderId="32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" fontId="29" fillId="0" borderId="25" xfId="0" applyNumberFormat="1" applyFont="1" applyBorder="1" applyAlignment="1">
      <alignment horizontal="center" vertical="center" shrinkToFit="1"/>
    </xf>
    <xf numFmtId="1" fontId="28" fillId="0" borderId="0" xfId="0" applyNumberFormat="1" applyFont="1" applyAlignment="1">
      <alignment vertical="center" shrinkToFit="1"/>
    </xf>
    <xf numFmtId="0" fontId="6" fillId="4" borderId="26" xfId="0" applyFont="1" applyFill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wrapText="1"/>
    </xf>
    <xf numFmtId="0" fontId="6" fillId="4" borderId="51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6" fillId="4" borderId="42" xfId="0" applyFont="1" applyFill="1" applyBorder="1" applyAlignment="1">
      <alignment horizontal="center" wrapText="1"/>
    </xf>
    <xf numFmtId="0" fontId="6" fillId="4" borderId="43" xfId="0" applyFont="1" applyFill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 wrapText="1"/>
    </xf>
    <xf numFmtId="0" fontId="12" fillId="3" borderId="52" xfId="0" applyFont="1" applyFill="1" applyBorder="1" applyAlignment="1">
      <alignment horizontal="center" wrapText="1"/>
    </xf>
    <xf numFmtId="0" fontId="12" fillId="3" borderId="32" xfId="0" applyFont="1" applyFill="1" applyBorder="1" applyAlignment="1">
      <alignment horizontal="center" wrapText="1"/>
    </xf>
    <xf numFmtId="16" fontId="6" fillId="3" borderId="42" xfId="0" applyNumberFormat="1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wrapText="1"/>
    </xf>
    <xf numFmtId="16" fontId="6" fillId="3" borderId="13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17" fontId="6" fillId="3" borderId="13" xfId="0" applyNumberFormat="1" applyFont="1" applyFill="1" applyBorder="1" applyAlignment="1">
      <alignment horizontal="center" vertical="center" wrapText="1"/>
    </xf>
    <xf numFmtId="0" fontId="6" fillId="8" borderId="42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6" fillId="4" borderId="53" xfId="0" applyFont="1" applyFill="1" applyBorder="1" applyAlignment="1">
      <alignment horizontal="center" vertical="center" wrapText="1"/>
    </xf>
    <xf numFmtId="16" fontId="6" fillId="3" borderId="16" xfId="0" applyNumberFormat="1" applyFont="1" applyFill="1" applyBorder="1" applyAlignment="1">
      <alignment horizontal="center" vertical="center" wrapText="1"/>
    </xf>
    <xf numFmtId="0" fontId="6" fillId="8" borderId="54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2" fontId="6" fillId="8" borderId="42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" fontId="6" fillId="3" borderId="1" xfId="0" applyNumberFormat="1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17" fontId="6" fillId="3" borderId="1" xfId="0" applyNumberFormat="1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 wrapText="1"/>
    </xf>
    <xf numFmtId="0" fontId="5" fillId="8" borderId="43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" fillId="0" borderId="47" xfId="0" applyFont="1" applyBorder="1" applyAlignment="1">
      <alignment horizontal="center" vertical="center"/>
    </xf>
    <xf numFmtId="1" fontId="28" fillId="0" borderId="6" xfId="0" applyNumberFormat="1" applyFont="1" applyBorder="1" applyAlignment="1">
      <alignment vertical="center" shrinkToFit="1"/>
    </xf>
    <xf numFmtId="1" fontId="28" fillId="0" borderId="7" xfId="0" applyNumberFormat="1" applyFont="1" applyBorder="1" applyAlignment="1">
      <alignment vertical="center" shrinkToFit="1"/>
    </xf>
    <xf numFmtId="0" fontId="1" fillId="0" borderId="62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" fontId="28" fillId="0" borderId="36" xfId="0" applyNumberFormat="1" applyFont="1" applyBorder="1" applyAlignment="1">
      <alignment vertical="center" shrinkToFit="1"/>
    </xf>
    <xf numFmtId="49" fontId="6" fillId="8" borderId="42" xfId="0" applyNumberFormat="1" applyFont="1" applyFill="1" applyBorder="1" applyAlignment="1">
      <alignment horizontal="center" vertical="center" wrapText="1"/>
    </xf>
    <xf numFmtId="17" fontId="6" fillId="3" borderId="16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12" fillId="8" borderId="42" xfId="0" applyFont="1" applyFill="1" applyBorder="1" applyAlignment="1">
      <alignment horizontal="center" wrapText="1"/>
    </xf>
    <xf numFmtId="0" fontId="7" fillId="8" borderId="43" xfId="0" applyFont="1" applyFill="1" applyBorder="1" applyAlignment="1">
      <alignment horizontal="center" wrapText="1"/>
    </xf>
    <xf numFmtId="49" fontId="6" fillId="8" borderId="33" xfId="0" applyNumberFormat="1" applyFont="1" applyFill="1" applyBorder="1" applyAlignment="1">
      <alignment horizontal="center" vertical="center" wrapText="1"/>
    </xf>
    <xf numFmtId="2" fontId="6" fillId="8" borderId="33" xfId="0" applyNumberFormat="1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61" xfId="0" applyFont="1" applyFill="1" applyBorder="1" applyAlignment="1">
      <alignment horizontal="center" vertical="center" wrapText="1"/>
    </xf>
    <xf numFmtId="49" fontId="6" fillId="3" borderId="42" xfId="0" applyNumberFormat="1" applyFont="1" applyFill="1" applyBorder="1" applyAlignment="1">
      <alignment horizontal="center" vertical="center" wrapText="1"/>
    </xf>
    <xf numFmtId="2" fontId="5" fillId="8" borderId="33" xfId="0" applyNumberFormat="1" applyFont="1" applyFill="1" applyBorder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" fontId="28" fillId="0" borderId="8" xfId="0" applyNumberFormat="1" applyFont="1" applyBorder="1" applyAlignment="1">
      <alignment vertical="center" shrinkToFi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wrapText="1"/>
    </xf>
    <xf numFmtId="0" fontId="12" fillId="8" borderId="33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1" fontId="1" fillId="0" borderId="16" xfId="0" applyNumberFormat="1" applyFont="1" applyBorder="1" applyAlignment="1">
      <alignment horizontal="center" vertical="center" shrinkToFit="1"/>
    </xf>
    <xf numFmtId="0" fontId="12" fillId="5" borderId="33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63" xfId="0" applyFont="1" applyBorder="1" applyAlignment="1">
      <alignment horizontal="left" vertical="center" wrapText="1"/>
    </xf>
    <xf numFmtId="0" fontId="14" fillId="0" borderId="62" xfId="0" applyFont="1" applyBorder="1" applyAlignment="1">
      <alignment horizontal="left" vertical="center" wrapText="1"/>
    </xf>
    <xf numFmtId="0" fontId="6" fillId="4" borderId="15" xfId="0" applyFont="1" applyFill="1" applyBorder="1" applyAlignment="1">
      <alignment horizontal="center" wrapText="1"/>
    </xf>
    <xf numFmtId="0" fontId="12" fillId="4" borderId="15" xfId="0" applyFont="1" applyFill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0" fontId="36" fillId="0" borderId="19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wrapText="1"/>
    </xf>
    <xf numFmtId="0" fontId="37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0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vertical="center" wrapText="1"/>
    </xf>
    <xf numFmtId="0" fontId="40" fillId="3" borderId="1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" fontId="31" fillId="5" borderId="30" xfId="0" applyNumberFormat="1" applyFont="1" applyFill="1" applyBorder="1" applyAlignment="1">
      <alignment horizontal="center" vertical="center" shrinkToFit="1"/>
    </xf>
    <xf numFmtId="1" fontId="28" fillId="5" borderId="43" xfId="0" applyNumberFormat="1" applyFont="1" applyFill="1" applyBorder="1" applyAlignment="1">
      <alignment horizontal="center" vertical="center" shrinkToFit="1"/>
    </xf>
    <xf numFmtId="0" fontId="12" fillId="3" borderId="14" xfId="0" applyFont="1" applyFill="1" applyBorder="1" applyAlignment="1">
      <alignment horizontal="center" vertical="center" wrapText="1"/>
    </xf>
    <xf numFmtId="0" fontId="42" fillId="0" borderId="19" xfId="1" applyFont="1" applyBorder="1" applyAlignment="1">
      <alignment horizontal="center" vertical="center" wrapText="1"/>
    </xf>
    <xf numFmtId="0" fontId="42" fillId="0" borderId="20" xfId="1" applyFont="1" applyBorder="1" applyAlignment="1">
      <alignment horizontal="center" vertical="center" wrapText="1"/>
    </xf>
    <xf numFmtId="0" fontId="42" fillId="0" borderId="12" xfId="1" applyFont="1" applyBorder="1" applyAlignment="1">
      <alignment horizontal="center" vertical="center" wrapText="1"/>
    </xf>
    <xf numFmtId="0" fontId="42" fillId="0" borderId="14" xfId="1" applyFont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40" fillId="3" borderId="19" xfId="0" applyFont="1" applyFill="1" applyBorder="1" applyAlignment="1">
      <alignment horizontal="center" vertical="center" wrapText="1"/>
    </xf>
    <xf numFmtId="0" fontId="40" fillId="3" borderId="12" xfId="0" applyFont="1" applyFill="1" applyBorder="1" applyAlignment="1">
      <alignment horizontal="center" vertical="center" wrapText="1"/>
    </xf>
    <xf numFmtId="0" fontId="40" fillId="3" borderId="13" xfId="0" applyFont="1" applyFill="1" applyBorder="1" applyAlignment="1">
      <alignment horizontal="center" vertical="center" wrapText="1"/>
    </xf>
    <xf numFmtId="16" fontId="40" fillId="3" borderId="13" xfId="0" applyNumberFormat="1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16" fontId="40" fillId="3" borderId="1" xfId="0" applyNumberFormat="1" applyFont="1" applyFill="1" applyBorder="1" applyAlignment="1">
      <alignment horizontal="center" vertical="center" wrapText="1"/>
    </xf>
    <xf numFmtId="1" fontId="31" fillId="5" borderId="53" xfId="0" applyNumberFormat="1" applyFont="1" applyFill="1" applyBorder="1" applyAlignment="1">
      <alignment horizontal="center" vertical="center" shrinkToFit="1"/>
    </xf>
    <xf numFmtId="1" fontId="28" fillId="5" borderId="32" xfId="0" applyNumberFormat="1" applyFont="1" applyFill="1" applyBorder="1" applyAlignment="1">
      <alignment horizontal="center" vertical="center" shrinkToFit="1"/>
    </xf>
    <xf numFmtId="17" fontId="40" fillId="3" borderId="1" xfId="0" applyNumberFormat="1" applyFont="1" applyFill="1" applyBorder="1" applyAlignment="1">
      <alignment horizontal="center" vertical="center" wrapText="1"/>
    </xf>
    <xf numFmtId="0" fontId="40" fillId="4" borderId="15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 wrapText="1"/>
    </xf>
    <xf numFmtId="17" fontId="40" fillId="3" borderId="13" xfId="0" applyNumberFormat="1" applyFont="1" applyFill="1" applyBorder="1" applyAlignment="1">
      <alignment horizontal="center" vertical="center" wrapText="1"/>
    </xf>
    <xf numFmtId="0" fontId="40" fillId="3" borderId="14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wrapText="1"/>
    </xf>
    <xf numFmtId="0" fontId="1" fillId="0" borderId="29" xfId="0" applyFont="1" applyBorder="1" applyAlignment="1">
      <alignment horizontal="center" vertical="center"/>
    </xf>
    <xf numFmtId="1" fontId="28" fillId="3" borderId="6" xfId="0" applyNumberFormat="1" applyFont="1" applyFill="1" applyBorder="1" applyAlignment="1">
      <alignment vertical="center" shrinkToFit="1"/>
    </xf>
    <xf numFmtId="1" fontId="28" fillId="3" borderId="7" xfId="0" applyNumberFormat="1" applyFont="1" applyFill="1" applyBorder="1" applyAlignment="1">
      <alignment vertical="center" shrinkToFit="1"/>
    </xf>
    <xf numFmtId="1" fontId="28" fillId="3" borderId="8" xfId="0" applyNumberFormat="1" applyFont="1" applyFill="1" applyBorder="1" applyAlignment="1">
      <alignment vertical="center" shrinkToFit="1"/>
    </xf>
    <xf numFmtId="0" fontId="40" fillId="4" borderId="53" xfId="0" applyFont="1" applyFill="1" applyBorder="1" applyAlignment="1">
      <alignment horizontal="center" vertical="center" wrapText="1"/>
    </xf>
    <xf numFmtId="0" fontId="40" fillId="4" borderId="31" xfId="0" applyFont="1" applyFill="1" applyBorder="1" applyAlignment="1">
      <alignment horizontal="center" vertical="center" wrapText="1"/>
    </xf>
    <xf numFmtId="0" fontId="40" fillId="3" borderId="30" xfId="0" applyFont="1" applyFill="1" applyBorder="1" applyAlignment="1">
      <alignment horizontal="center" vertical="center" wrapText="1"/>
    </xf>
    <xf numFmtId="0" fontId="40" fillId="3" borderId="42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wrapText="1"/>
    </xf>
    <xf numFmtId="0" fontId="12" fillId="4" borderId="31" xfId="0" applyFont="1" applyFill="1" applyBorder="1" applyAlignment="1">
      <alignment horizontal="center" wrapText="1"/>
    </xf>
    <xf numFmtId="0" fontId="12" fillId="4" borderId="32" xfId="0" applyFont="1" applyFill="1" applyBorder="1" applyAlignment="1">
      <alignment horizont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0" fontId="42" fillId="0" borderId="67" xfId="1" applyFont="1" applyBorder="1" applyAlignment="1">
      <alignment horizontal="center" vertical="center" wrapText="1"/>
    </xf>
    <xf numFmtId="0" fontId="42" fillId="0" borderId="68" xfId="1" applyFont="1" applyBorder="1" applyAlignment="1">
      <alignment horizontal="center" vertical="center" wrapText="1"/>
    </xf>
    <xf numFmtId="0" fontId="42" fillId="0" borderId="71" xfId="1" applyFont="1" applyBorder="1" applyAlignment="1">
      <alignment horizontal="center" vertical="center" wrapText="1"/>
    </xf>
    <xf numFmtId="0" fontId="42" fillId="0" borderId="72" xfId="1" applyFont="1" applyBorder="1" applyAlignment="1">
      <alignment horizontal="center" vertical="center" wrapText="1"/>
    </xf>
    <xf numFmtId="0" fontId="42" fillId="0" borderId="73" xfId="1" applyFont="1" applyBorder="1" applyAlignment="1">
      <alignment horizontal="center" vertical="center" wrapText="1"/>
    </xf>
    <xf numFmtId="0" fontId="42" fillId="0" borderId="74" xfId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28" fillId="0" borderId="6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0" fontId="11" fillId="4" borderId="23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 wrapText="1"/>
    </xf>
    <xf numFmtId="0" fontId="32" fillId="4" borderId="35" xfId="0" applyFont="1" applyFill="1" applyBorder="1" applyAlignment="1">
      <alignment horizontal="center" vertical="center"/>
    </xf>
    <xf numFmtId="0" fontId="32" fillId="4" borderId="40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horizontal="center" vertical="center"/>
    </xf>
    <xf numFmtId="0" fontId="32" fillId="4" borderId="41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" fontId="28" fillId="3" borderId="58" xfId="0" applyNumberFormat="1" applyFont="1" applyFill="1" applyBorder="1" applyAlignment="1">
      <alignment horizontal="center" vertical="center" shrinkToFit="1"/>
    </xf>
    <xf numFmtId="1" fontId="28" fillId="3" borderId="59" xfId="0" applyNumberFormat="1" applyFont="1" applyFill="1" applyBorder="1" applyAlignment="1">
      <alignment horizontal="center" vertical="center" shrinkToFit="1"/>
    </xf>
    <xf numFmtId="1" fontId="28" fillId="3" borderId="66" xfId="0" applyNumberFormat="1" applyFont="1" applyFill="1" applyBorder="1" applyAlignment="1">
      <alignment horizontal="center" vertical="center" shrinkToFit="1"/>
    </xf>
    <xf numFmtId="0" fontId="34" fillId="6" borderId="9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28" fillId="4" borderId="35" xfId="0" applyFont="1" applyFill="1" applyBorder="1" applyAlignment="1">
      <alignment horizontal="center" vertical="center"/>
    </xf>
    <xf numFmtId="0" fontId="28" fillId="4" borderId="51" xfId="0" applyFont="1" applyFill="1" applyBorder="1" applyAlignment="1">
      <alignment horizontal="center" vertical="center"/>
    </xf>
    <xf numFmtId="0" fontId="28" fillId="4" borderId="37" xfId="0" applyFont="1" applyFill="1" applyBorder="1" applyAlignment="1">
      <alignment horizontal="center" vertical="center"/>
    </xf>
    <xf numFmtId="0" fontId="28" fillId="4" borderId="39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1" fillId="4" borderId="65" xfId="0" applyFont="1" applyFill="1" applyBorder="1" applyAlignment="1">
      <alignment horizontal="center" vertical="center" wrapText="1"/>
    </xf>
    <xf numFmtId="0" fontId="28" fillId="4" borderId="50" xfId="0" applyFont="1" applyFill="1" applyBorder="1" applyAlignment="1">
      <alignment horizontal="center" vertical="center"/>
    </xf>
    <xf numFmtId="0" fontId="28" fillId="4" borderId="4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1" fontId="28" fillId="0" borderId="8" xfId="0" applyNumberFormat="1" applyFont="1" applyBorder="1" applyAlignment="1">
      <alignment horizontal="center" vertical="center" shrinkToFit="1"/>
    </xf>
    <xf numFmtId="0" fontId="42" fillId="0" borderId="19" xfId="1" applyFont="1" applyBorder="1" applyAlignment="1">
      <alignment horizontal="center" vertical="center" wrapText="1"/>
    </xf>
    <xf numFmtId="0" fontId="43" fillId="0" borderId="20" xfId="1" applyFont="1" applyBorder="1"/>
    <xf numFmtId="1" fontId="28" fillId="3" borderId="6" xfId="0" applyNumberFormat="1" applyFont="1" applyFill="1" applyBorder="1" applyAlignment="1">
      <alignment horizontal="center" vertical="center" shrinkToFit="1"/>
    </xf>
    <xf numFmtId="1" fontId="28" fillId="3" borderId="7" xfId="0" applyNumberFormat="1" applyFont="1" applyFill="1" applyBorder="1" applyAlignment="1">
      <alignment horizontal="center" vertical="center" shrinkToFit="1"/>
    </xf>
    <xf numFmtId="1" fontId="28" fillId="3" borderId="8" xfId="0" applyNumberFormat="1" applyFont="1" applyFill="1" applyBorder="1" applyAlignment="1">
      <alignment horizontal="center" vertical="center" shrinkToFi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28" fillId="4" borderId="38" xfId="0" applyFont="1" applyFill="1" applyBorder="1" applyAlignment="1">
      <alignment horizontal="center" vertical="center"/>
    </xf>
    <xf numFmtId="0" fontId="32" fillId="4" borderId="50" xfId="0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top" wrapText="1"/>
    </xf>
    <xf numFmtId="0" fontId="12" fillId="5" borderId="43" xfId="0" applyFont="1" applyFill="1" applyBorder="1" applyAlignment="1">
      <alignment horizontal="center" vertical="top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6" fillId="0" borderId="6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8" fillId="4" borderId="36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39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1" fontId="28" fillId="0" borderId="36" xfId="0" applyNumberFormat="1" applyFont="1" applyBorder="1" applyAlignment="1">
      <alignment horizontal="center" vertical="center" shrinkToFit="1"/>
    </xf>
    <xf numFmtId="1" fontId="28" fillId="0" borderId="51" xfId="0" applyNumberFormat="1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shrinkToFit="1"/>
    </xf>
    <xf numFmtId="1" fontId="28" fillId="3" borderId="77" xfId="0" applyNumberFormat="1" applyFont="1" applyFill="1" applyBorder="1" applyAlignment="1">
      <alignment horizontal="center" vertical="center" shrinkToFit="1"/>
    </xf>
    <xf numFmtId="1" fontId="28" fillId="3" borderId="78" xfId="0" applyNumberFormat="1" applyFont="1" applyFill="1" applyBorder="1" applyAlignment="1">
      <alignment horizontal="center" vertical="center" shrinkToFit="1"/>
    </xf>
    <xf numFmtId="1" fontId="28" fillId="3" borderId="79" xfId="0" applyNumberFormat="1" applyFont="1" applyFill="1" applyBorder="1" applyAlignment="1">
      <alignment horizontal="center" vertical="center" shrinkToFit="1"/>
    </xf>
    <xf numFmtId="0" fontId="42" fillId="0" borderId="75" xfId="1" applyFont="1" applyBorder="1" applyAlignment="1">
      <alignment horizontal="center" vertical="center" wrapText="1"/>
    </xf>
    <xf numFmtId="0" fontId="43" fillId="0" borderId="76" xfId="1" applyFont="1" applyBorder="1"/>
    <xf numFmtId="0" fontId="42" fillId="0" borderId="69" xfId="1" applyFont="1" applyBorder="1" applyAlignment="1">
      <alignment horizontal="center" vertical="center" wrapText="1"/>
    </xf>
    <xf numFmtId="0" fontId="43" fillId="0" borderId="70" xfId="1" applyFont="1" applyBorder="1"/>
    <xf numFmtId="0" fontId="42" fillId="0" borderId="44" xfId="1" applyFont="1" applyBorder="1" applyAlignment="1">
      <alignment horizontal="center" vertical="center" wrapText="1"/>
    </xf>
    <xf numFmtId="0" fontId="42" fillId="0" borderId="21" xfId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45" fillId="3" borderId="6" xfId="0" applyFont="1" applyFill="1" applyBorder="1" applyAlignment="1">
      <alignment horizontal="center" vertical="center"/>
    </xf>
    <xf numFmtId="0" fontId="45" fillId="3" borderId="7" xfId="0" applyFont="1" applyFill="1" applyBorder="1" applyAlignment="1">
      <alignment horizontal="center" vertical="center"/>
    </xf>
    <xf numFmtId="0" fontId="46" fillId="3" borderId="7" xfId="0" applyFont="1" applyFill="1" applyBorder="1" applyAlignment="1">
      <alignment horizontal="left" vertical="center"/>
    </xf>
    <xf numFmtId="0" fontId="46" fillId="3" borderId="8" xfId="0" applyFont="1" applyFill="1" applyBorder="1" applyAlignment="1">
      <alignment horizontal="left" vertical="center"/>
    </xf>
    <xf numFmtId="0" fontId="46" fillId="3" borderId="6" xfId="0" applyFont="1" applyFill="1" applyBorder="1" applyAlignment="1">
      <alignment horizontal="left" vertical="center"/>
    </xf>
    <xf numFmtId="0" fontId="45" fillId="3" borderId="8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" fontId="15" fillId="0" borderId="24" xfId="1" applyNumberFormat="1" applyFont="1" applyFill="1" applyBorder="1" applyAlignment="1">
      <alignment horizontal="center" vertical="center" shrinkToFit="1"/>
    </xf>
    <xf numFmtId="1" fontId="48" fillId="0" borderId="24" xfId="1" applyNumberFormat="1" applyFont="1" applyFill="1" applyBorder="1" applyAlignment="1">
      <alignment horizontal="center" vertical="center" shrinkToFit="1"/>
    </xf>
    <xf numFmtId="1" fontId="17" fillId="0" borderId="24" xfId="1" applyNumberFormat="1" applyFont="1" applyFill="1" applyBorder="1" applyAlignment="1">
      <alignment horizontal="center" vertical="center" shrinkToFit="1"/>
    </xf>
    <xf numFmtId="1" fontId="21" fillId="0" borderId="24" xfId="1" applyNumberFormat="1" applyFont="1" applyFill="1" applyBorder="1" applyAlignment="1">
      <alignment horizontal="center" vertical="center" shrinkToFit="1"/>
    </xf>
    <xf numFmtId="1" fontId="24" fillId="0" borderId="24" xfId="1" applyNumberFormat="1" applyFont="1" applyFill="1" applyBorder="1" applyAlignment="1">
      <alignment horizontal="center" vertical="center" shrinkToFit="1"/>
    </xf>
    <xf numFmtId="1" fontId="25" fillId="0" borderId="24" xfId="1" applyNumberFormat="1" applyFont="1" applyFill="1" applyBorder="1" applyAlignment="1">
      <alignment horizontal="center" vertical="center" shrinkToFit="1"/>
    </xf>
    <xf numFmtId="1" fontId="15" fillId="0" borderId="25" xfId="1" applyNumberFormat="1" applyFont="1" applyFill="1" applyBorder="1" applyAlignment="1">
      <alignment horizontal="center" vertical="center" shrinkToFit="1"/>
    </xf>
    <xf numFmtId="0" fontId="19" fillId="0" borderId="23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0" fontId="1" fillId="0" borderId="19" xfId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/>
    </xf>
    <xf numFmtId="1" fontId="1" fillId="0" borderId="24" xfId="1" applyNumberFormat="1" applyFont="1" applyFill="1" applyBorder="1" applyAlignment="1">
      <alignment horizontal="center" vertical="center" shrinkToFit="1"/>
    </xf>
    <xf numFmtId="1" fontId="1" fillId="0" borderId="25" xfId="1" applyNumberFormat="1" applyFont="1" applyFill="1" applyBorder="1" applyAlignment="1">
      <alignment horizontal="center" vertical="center" shrinkToFit="1"/>
    </xf>
    <xf numFmtId="0" fontId="1" fillId="0" borderId="12" xfId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14" xfId="1" applyFont="1" applyFill="1" applyBorder="1" applyAlignment="1">
      <alignment horizontal="center" vertical="center"/>
    </xf>
    <xf numFmtId="1" fontId="28" fillId="3" borderId="6" xfId="1" applyNumberFormat="1" applyFont="1" applyFill="1" applyBorder="1" applyAlignment="1">
      <alignment horizontal="center" vertical="center" shrinkToFit="1"/>
    </xf>
    <xf numFmtId="1" fontId="28" fillId="3" borderId="7" xfId="1" applyNumberFormat="1" applyFont="1" applyFill="1" applyBorder="1" applyAlignment="1">
      <alignment horizontal="center" vertical="center" shrinkToFit="1"/>
    </xf>
    <xf numFmtId="1" fontId="28" fillId="3" borderId="8" xfId="1" applyNumberFormat="1" applyFont="1" applyFill="1" applyBorder="1" applyAlignment="1">
      <alignment horizontal="center" vertical="center" shrinkToFit="1"/>
    </xf>
    <xf numFmtId="0" fontId="14" fillId="0" borderId="9" xfId="1" applyFont="1" applyFill="1" applyBorder="1" applyAlignment="1">
      <alignment horizontal="left" vertical="center"/>
    </xf>
    <xf numFmtId="0" fontId="14" fillId="0" borderId="44" xfId="1" applyFont="1" applyFill="1" applyBorder="1" applyAlignment="1">
      <alignment horizontal="left" vertical="center"/>
    </xf>
    <xf numFmtId="0" fontId="14" fillId="0" borderId="45" xfId="1" applyFont="1" applyFill="1" applyBorder="1" applyAlignment="1">
      <alignment horizontal="left" vertical="center"/>
    </xf>
    <xf numFmtId="0" fontId="51" fillId="0" borderId="85" xfId="2" applyFont="1" applyBorder="1" applyAlignment="1">
      <alignment horizontal="center"/>
    </xf>
    <xf numFmtId="0" fontId="12" fillId="4" borderId="64" xfId="1" applyFont="1" applyFill="1" applyBorder="1" applyAlignment="1">
      <alignment horizontal="center" vertical="center"/>
    </xf>
    <xf numFmtId="0" fontId="51" fillId="0" borderId="84" xfId="2" applyFont="1" applyBorder="1" applyAlignment="1"/>
    <xf numFmtId="1" fontId="52" fillId="0" borderId="24" xfId="1" applyNumberFormat="1" applyFont="1" applyFill="1" applyBorder="1" applyAlignment="1">
      <alignment horizontal="center" vertical="center" shrinkToFit="1"/>
    </xf>
    <xf numFmtId="1" fontId="53" fillId="0" borderId="24" xfId="1" applyNumberFormat="1" applyFont="1" applyFill="1" applyBorder="1" applyAlignment="1">
      <alignment horizontal="center" vertical="center" shrinkToFit="1"/>
    </xf>
    <xf numFmtId="0" fontId="14" fillId="0" borderId="24" xfId="1" applyFont="1" applyFill="1" applyBorder="1" applyAlignment="1">
      <alignment horizontal="center" vertical="center"/>
    </xf>
    <xf numFmtId="1" fontId="55" fillId="0" borderId="24" xfId="1" applyNumberFormat="1" applyFont="1" applyFill="1" applyBorder="1" applyAlignment="1">
      <alignment horizontal="center" vertical="center" shrinkToFit="1"/>
    </xf>
    <xf numFmtId="1" fontId="22" fillId="0" borderId="24" xfId="1" applyNumberFormat="1" applyFont="1" applyFill="1" applyBorder="1" applyAlignment="1">
      <alignment horizontal="center" vertical="center" shrinkToFit="1"/>
    </xf>
    <xf numFmtId="1" fontId="26" fillId="0" borderId="24" xfId="1" applyNumberFormat="1" applyFont="1" applyFill="1" applyBorder="1" applyAlignment="1">
      <alignment horizontal="center" vertical="center" shrinkToFit="1"/>
    </xf>
    <xf numFmtId="0" fontId="51" fillId="0" borderId="88" xfId="2" applyFont="1" applyBorder="1" applyAlignment="1"/>
    <xf numFmtId="1" fontId="1" fillId="0" borderId="82" xfId="1" applyNumberFormat="1" applyFont="1" applyFill="1" applyBorder="1" applyAlignment="1">
      <alignment horizontal="center" vertical="center" shrinkToFit="1"/>
    </xf>
    <xf numFmtId="0" fontId="14" fillId="0" borderId="63" xfId="1" applyFont="1" applyFill="1" applyBorder="1" applyAlignment="1">
      <alignment horizontal="center" vertical="center"/>
    </xf>
    <xf numFmtId="0" fontId="14" fillId="0" borderId="59" xfId="1" applyFont="1" applyFill="1" applyBorder="1" applyAlignment="1">
      <alignment horizontal="center" vertical="center"/>
    </xf>
    <xf numFmtId="0" fontId="51" fillId="0" borderId="84" xfId="2" applyFont="1" applyFill="1" applyBorder="1" applyAlignment="1">
      <alignment horizontal="center" vertical="center"/>
    </xf>
    <xf numFmtId="0" fontId="51" fillId="0" borderId="85" xfId="2" applyFont="1" applyFill="1" applyBorder="1" applyAlignment="1">
      <alignment horizontal="center" vertical="center"/>
    </xf>
    <xf numFmtId="0" fontId="51" fillId="0" borderId="87" xfId="2" applyFont="1" applyFill="1" applyBorder="1" applyAlignment="1">
      <alignment horizontal="center" vertical="center"/>
    </xf>
    <xf numFmtId="0" fontId="51" fillId="0" borderId="88" xfId="2" applyFont="1" applyFill="1" applyBorder="1" applyAlignment="1">
      <alignment horizontal="center" vertical="center"/>
    </xf>
    <xf numFmtId="0" fontId="12" fillId="4" borderId="89" xfId="1" applyFont="1" applyFill="1" applyBorder="1" applyAlignment="1">
      <alignment horizontal="center" vertical="center"/>
    </xf>
    <xf numFmtId="0" fontId="12" fillId="4" borderId="50" xfId="1" applyFont="1" applyFill="1" applyBorder="1" applyAlignment="1">
      <alignment horizontal="center" vertical="center"/>
    </xf>
    <xf numFmtId="1" fontId="1" fillId="0" borderId="55" xfId="1" applyNumberFormat="1" applyFont="1" applyFill="1" applyBorder="1" applyAlignment="1">
      <alignment horizontal="center" vertical="center" shrinkToFit="1"/>
    </xf>
    <xf numFmtId="0" fontId="14" fillId="0" borderId="90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51" fillId="0" borderId="91" xfId="2" applyFont="1" applyFill="1" applyBorder="1" applyAlignment="1">
      <alignment horizontal="center" vertical="center"/>
    </xf>
    <xf numFmtId="0" fontId="51" fillId="0" borderId="92" xfId="2" applyFont="1" applyFill="1" applyBorder="1" applyAlignment="1">
      <alignment horizontal="center" vertical="center"/>
    </xf>
    <xf numFmtId="0" fontId="51" fillId="0" borderId="93" xfId="2" applyFont="1" applyFill="1" applyBorder="1" applyAlignment="1">
      <alignment horizontal="center" vertical="center"/>
    </xf>
    <xf numFmtId="0" fontId="51" fillId="0" borderId="94" xfId="2" applyFont="1" applyFill="1" applyBorder="1" applyAlignment="1">
      <alignment horizontal="center" vertical="center"/>
    </xf>
    <xf numFmtId="0" fontId="51" fillId="0" borderId="95" xfId="2" applyFont="1" applyFill="1" applyBorder="1" applyAlignment="1">
      <alignment horizontal="center" vertical="center"/>
    </xf>
    <xf numFmtId="0" fontId="51" fillId="0" borderId="96" xfId="2" applyFont="1" applyFill="1" applyBorder="1" applyAlignment="1">
      <alignment horizontal="center" vertical="center"/>
    </xf>
    <xf numFmtId="0" fontId="51" fillId="0" borderId="97" xfId="2" applyFont="1" applyFill="1" applyBorder="1" applyAlignment="1">
      <alignment horizontal="center" vertical="center"/>
    </xf>
    <xf numFmtId="0" fontId="51" fillId="0" borderId="98" xfId="2" applyFont="1" applyFill="1" applyBorder="1" applyAlignment="1">
      <alignment horizontal="center" vertical="center"/>
    </xf>
    <xf numFmtId="0" fontId="51" fillId="0" borderId="99" xfId="2" applyFont="1" applyFill="1" applyBorder="1" applyAlignment="1">
      <alignment horizontal="center" vertical="center"/>
    </xf>
    <xf numFmtId="0" fontId="51" fillId="0" borderId="100" xfId="2" applyFont="1" applyFill="1" applyBorder="1" applyAlignment="1">
      <alignment horizontal="center" vertical="center"/>
    </xf>
    <xf numFmtId="0" fontId="51" fillId="0" borderId="101" xfId="2" applyFont="1" applyFill="1" applyBorder="1" applyAlignment="1">
      <alignment horizontal="center" vertical="center"/>
    </xf>
    <xf numFmtId="0" fontId="51" fillId="0" borderId="102" xfId="2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12" fillId="3" borderId="83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wrapText="1"/>
    </xf>
    <xf numFmtId="0" fontId="12" fillId="3" borderId="104" xfId="0" applyFont="1" applyFill="1" applyBorder="1" applyAlignment="1">
      <alignment horizontal="center" wrapText="1"/>
    </xf>
    <xf numFmtId="0" fontId="40" fillId="8" borderId="1" xfId="0" applyFont="1" applyFill="1" applyBorder="1" applyAlignment="1">
      <alignment horizontal="center" vertical="center" wrapText="1"/>
    </xf>
    <xf numFmtId="0" fontId="40" fillId="3" borderId="83" xfId="0" applyFont="1" applyFill="1" applyBorder="1" applyAlignment="1">
      <alignment horizontal="center" vertical="center" wrapText="1"/>
    </xf>
    <xf numFmtId="0" fontId="40" fillId="8" borderId="42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wrapText="1"/>
    </xf>
    <xf numFmtId="0" fontId="12" fillId="3" borderId="105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4" fontId="40" fillId="8" borderId="42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Border="1" applyAlignment="1">
      <alignment vertical="center" shrinkToFit="1"/>
    </xf>
    <xf numFmtId="0" fontId="12" fillId="10" borderId="9" xfId="1" applyFont="1" applyFill="1" applyBorder="1" applyAlignment="1">
      <alignment horizontal="center" vertical="center"/>
    </xf>
    <xf numFmtId="0" fontId="12" fillId="10" borderId="10" xfId="1" applyFont="1" applyFill="1" applyBorder="1" applyAlignment="1">
      <alignment horizontal="center" vertical="center"/>
    </xf>
    <xf numFmtId="0" fontId="12" fillId="10" borderId="11" xfId="1" applyFont="1" applyFill="1" applyBorder="1" applyAlignment="1">
      <alignment horizontal="center" vertical="center"/>
    </xf>
    <xf numFmtId="0" fontId="6" fillId="11" borderId="88" xfId="2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1" fontId="28" fillId="3" borderId="36" xfId="0" applyNumberFormat="1" applyFont="1" applyFill="1" applyBorder="1" applyAlignment="1">
      <alignment vertical="center" shrinkToFit="1"/>
    </xf>
    <xf numFmtId="1" fontId="28" fillId="3" borderId="51" xfId="0" applyNumberFormat="1" applyFont="1" applyFill="1" applyBorder="1" applyAlignment="1">
      <alignment vertical="center" shrinkToFit="1"/>
    </xf>
    <xf numFmtId="0" fontId="40" fillId="3" borderId="12" xfId="0" applyFont="1" applyFill="1" applyBorder="1" applyAlignment="1">
      <alignment horizontal="right" vertical="center" wrapText="1"/>
    </xf>
    <xf numFmtId="0" fontId="40" fillId="3" borderId="13" xfId="0" applyFont="1" applyFill="1" applyBorder="1" applyAlignment="1">
      <alignment horizontal="right" vertical="center" wrapText="1"/>
    </xf>
    <xf numFmtId="0" fontId="28" fillId="4" borderId="17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/>
    </xf>
    <xf numFmtId="0" fontId="6" fillId="11" borderId="106" xfId="2" applyFont="1" applyFill="1" applyBorder="1" applyAlignment="1">
      <alignment horizontal="center" vertical="center" wrapText="1"/>
    </xf>
    <xf numFmtId="0" fontId="6" fillId="11" borderId="101" xfId="2" applyFont="1" applyFill="1" applyBorder="1" applyAlignment="1">
      <alignment horizontal="center" vertical="center" wrapText="1"/>
    </xf>
    <xf numFmtId="0" fontId="6" fillId="11" borderId="102" xfId="2" applyFont="1" applyFill="1" applyBorder="1" applyAlignment="1">
      <alignment horizontal="center" vertical="center" wrapText="1"/>
    </xf>
    <xf numFmtId="0" fontId="51" fillId="0" borderId="67" xfId="2" applyFont="1" applyBorder="1" applyAlignment="1">
      <alignment horizontal="center"/>
    </xf>
    <xf numFmtId="1" fontId="28" fillId="3" borderId="37" xfId="0" applyNumberFormat="1" applyFont="1" applyFill="1" applyBorder="1" applyAlignment="1">
      <alignment horizontal="center" vertical="center" shrinkToFit="1"/>
    </xf>
    <xf numFmtId="1" fontId="28" fillId="3" borderId="38" xfId="0" applyNumberFormat="1" applyFont="1" applyFill="1" applyBorder="1" applyAlignment="1">
      <alignment horizontal="center" vertical="center" shrinkToFit="1"/>
    </xf>
    <xf numFmtId="0" fontId="11" fillId="3" borderId="0" xfId="0" applyFont="1" applyFill="1" applyBorder="1" applyAlignment="1">
      <alignment vertical="center" wrapText="1"/>
    </xf>
    <xf numFmtId="0" fontId="2" fillId="0" borderId="114" xfId="0" applyFont="1" applyBorder="1" applyAlignment="1">
      <alignment horizontal="center" vertical="center"/>
    </xf>
    <xf numFmtId="0" fontId="50" fillId="11" borderId="76" xfId="2" applyFont="1" applyFill="1" applyBorder="1" applyAlignment="1">
      <alignment horizontal="center" vertical="center"/>
    </xf>
    <xf numFmtId="0" fontId="50" fillId="11" borderId="75" xfId="2" applyFont="1" applyFill="1" applyBorder="1" applyAlignment="1">
      <alignment horizontal="center" vertical="center"/>
    </xf>
    <xf numFmtId="0" fontId="50" fillId="11" borderId="67" xfId="2" applyFont="1" applyFill="1" applyBorder="1" applyAlignment="1">
      <alignment horizontal="center" vertical="center"/>
    </xf>
    <xf numFmtId="0" fontId="50" fillId="11" borderId="68" xfId="2" applyFont="1" applyFill="1" applyBorder="1" applyAlignment="1">
      <alignment horizontal="center" vertical="center"/>
    </xf>
    <xf numFmtId="0" fontId="50" fillId="11" borderId="113" xfId="2" applyFont="1" applyFill="1" applyBorder="1" applyAlignment="1">
      <alignment horizontal="center" vertical="center"/>
    </xf>
    <xf numFmtId="0" fontId="50" fillId="11" borderId="70" xfId="2" applyFont="1" applyFill="1" applyBorder="1" applyAlignment="1">
      <alignment horizontal="center" vertical="center"/>
    </xf>
    <xf numFmtId="0" fontId="50" fillId="11" borderId="69" xfId="2" applyFont="1" applyFill="1" applyBorder="1" applyAlignment="1">
      <alignment horizontal="center" vertical="center"/>
    </xf>
    <xf numFmtId="0" fontId="51" fillId="11" borderId="67" xfId="2" applyFont="1" applyFill="1" applyBorder="1" applyAlignment="1">
      <alignment horizontal="center" vertical="center"/>
    </xf>
    <xf numFmtId="0" fontId="50" fillId="11" borderId="71" xfId="2" applyFont="1" applyFill="1" applyBorder="1" applyAlignment="1">
      <alignment horizontal="center" vertical="center"/>
    </xf>
    <xf numFmtId="0" fontId="50" fillId="11" borderId="72" xfId="2" applyFont="1" applyFill="1" applyBorder="1" applyAlignment="1">
      <alignment horizontal="center" vertical="center"/>
    </xf>
    <xf numFmtId="0" fontId="50" fillId="11" borderId="15" xfId="2" applyFont="1" applyFill="1" applyBorder="1" applyAlignment="1">
      <alignment horizontal="center" vertical="center"/>
    </xf>
    <xf numFmtId="0" fontId="50" fillId="11" borderId="17" xfId="2" applyFont="1" applyFill="1" applyBorder="1" applyAlignment="1">
      <alignment horizontal="center" vertical="center"/>
    </xf>
    <xf numFmtId="0" fontId="50" fillId="11" borderId="19" xfId="2" applyFont="1" applyFill="1" applyBorder="1" applyAlignment="1">
      <alignment horizontal="center" vertical="center"/>
    </xf>
    <xf numFmtId="0" fontId="50" fillId="11" borderId="20" xfId="2" applyFont="1" applyFill="1" applyBorder="1" applyAlignment="1">
      <alignment horizontal="center" vertical="center"/>
    </xf>
    <xf numFmtId="0" fontId="51" fillId="11" borderId="19" xfId="2" applyFont="1" applyFill="1" applyBorder="1" applyAlignment="1">
      <alignment horizontal="center" vertical="center" wrapText="1"/>
    </xf>
    <xf numFmtId="0" fontId="57" fillId="11" borderId="20" xfId="2" applyFont="1" applyFill="1" applyBorder="1" applyAlignment="1">
      <alignment horizontal="center" vertical="center"/>
    </xf>
    <xf numFmtId="0" fontId="57" fillId="11" borderId="19" xfId="2" applyFont="1" applyFill="1" applyBorder="1" applyAlignment="1">
      <alignment horizontal="center" vertical="center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4" xfId="2" applyFont="1" applyFill="1" applyBorder="1" applyAlignment="1">
      <alignment horizontal="center" vertical="center" wrapText="1"/>
    </xf>
    <xf numFmtId="0" fontId="57" fillId="11" borderId="14" xfId="2" applyFont="1" applyFill="1" applyBorder="1" applyAlignment="1">
      <alignment horizontal="center" vertical="center"/>
    </xf>
    <xf numFmtId="0" fontId="57" fillId="11" borderId="12" xfId="2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2" fillId="4" borderId="7" xfId="0" applyFont="1" applyFill="1" applyBorder="1" applyAlignment="1">
      <alignment horizontal="center" vertical="center"/>
    </xf>
    <xf numFmtId="0" fontId="40" fillId="3" borderId="103" xfId="0" applyFont="1" applyFill="1" applyBorder="1" applyAlignment="1">
      <alignment horizontal="center" vertical="center" wrapText="1"/>
    </xf>
    <xf numFmtId="17" fontId="40" fillId="3" borderId="83" xfId="0" applyNumberFormat="1" applyFont="1" applyFill="1" applyBorder="1" applyAlignment="1">
      <alignment horizontal="center" vertical="center" wrapText="1"/>
    </xf>
    <xf numFmtId="0" fontId="40" fillId="3" borderId="10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/>
    </xf>
    <xf numFmtId="0" fontId="32" fillId="8" borderId="30" xfId="0" applyFont="1" applyFill="1" applyBorder="1" applyAlignment="1">
      <alignment horizontal="center" vertical="center"/>
    </xf>
    <xf numFmtId="0" fontId="32" fillId="8" borderId="42" xfId="0" applyFont="1" applyFill="1" applyBorder="1" applyAlignment="1">
      <alignment horizontal="center" vertical="center"/>
    </xf>
    <xf numFmtId="17" fontId="40" fillId="8" borderId="42" xfId="0" applyNumberFormat="1" applyFont="1" applyFill="1" applyBorder="1" applyAlignment="1">
      <alignment horizontal="center" vertical="center" wrapText="1"/>
    </xf>
    <xf numFmtId="0" fontId="40" fillId="8" borderId="43" xfId="0" applyFont="1" applyFill="1" applyBorder="1" applyAlignment="1">
      <alignment horizontal="center" vertical="center" wrapText="1"/>
    </xf>
    <xf numFmtId="0" fontId="32" fillId="8" borderId="57" xfId="0" applyFont="1" applyFill="1" applyBorder="1" applyAlignment="1">
      <alignment horizontal="center" vertical="center"/>
    </xf>
    <xf numFmtId="0" fontId="40" fillId="8" borderId="30" xfId="0" applyFont="1" applyFill="1" applyBorder="1" applyAlignment="1">
      <alignment horizontal="center" vertical="center" wrapText="1"/>
    </xf>
    <xf numFmtId="2" fontId="40" fillId="8" borderId="42" xfId="0" applyNumberFormat="1" applyFont="1" applyFill="1" applyBorder="1" applyAlignment="1">
      <alignment horizontal="center" vertical="center" wrapText="1"/>
    </xf>
    <xf numFmtId="0" fontId="6" fillId="11" borderId="6" xfId="2" applyFont="1" applyFill="1" applyBorder="1" applyAlignment="1">
      <alignment horizontal="center" vertical="center" wrapText="1"/>
    </xf>
    <xf numFmtId="0" fontId="57" fillId="11" borderId="115" xfId="2" applyFont="1" applyFill="1" applyBorder="1" applyAlignment="1">
      <alignment vertical="center"/>
    </xf>
    <xf numFmtId="0" fontId="6" fillId="11" borderId="116" xfId="2" applyFont="1" applyFill="1" applyBorder="1" applyAlignment="1">
      <alignment horizontal="center" vertical="center" wrapText="1"/>
    </xf>
    <xf numFmtId="0" fontId="57" fillId="11" borderId="8" xfId="2" applyFont="1" applyFill="1" applyBorder="1" applyAlignment="1">
      <alignment vertical="center"/>
    </xf>
    <xf numFmtId="0" fontId="50" fillId="11" borderId="117" xfId="2" applyFont="1" applyFill="1" applyBorder="1" applyAlignment="1">
      <alignment horizontal="center" vertical="center"/>
    </xf>
    <xf numFmtId="0" fontId="50" fillId="11" borderId="118" xfId="2" applyFont="1" applyFill="1" applyBorder="1" applyAlignment="1">
      <alignment horizontal="center" vertical="center"/>
    </xf>
    <xf numFmtId="0" fontId="50" fillId="11" borderId="119" xfId="2" applyFont="1" applyFill="1" applyBorder="1" applyAlignment="1">
      <alignment horizontal="center" vertical="center"/>
    </xf>
    <xf numFmtId="0" fontId="50" fillId="11" borderId="20" xfId="2" applyFont="1" applyFill="1" applyBorder="1" applyAlignment="1">
      <alignment horizontal="center" vertical="center" wrapText="1"/>
    </xf>
    <xf numFmtId="0" fontId="11" fillId="12" borderId="6" xfId="2" applyFont="1" applyFill="1" applyBorder="1" applyAlignment="1">
      <alignment horizontal="center" vertical="center" wrapText="1"/>
    </xf>
    <xf numFmtId="0" fontId="11" fillId="12" borderId="7" xfId="2" applyFont="1" applyFill="1" applyBorder="1" applyAlignment="1">
      <alignment horizontal="center" vertical="center" wrapText="1"/>
    </xf>
    <xf numFmtId="0" fontId="11" fillId="12" borderId="8" xfId="2" applyFont="1" applyFill="1" applyBorder="1" applyAlignment="1">
      <alignment horizontal="center" vertical="center" wrapText="1"/>
    </xf>
    <xf numFmtId="0" fontId="46" fillId="3" borderId="6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8" borderId="54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6" fillId="3" borderId="105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2" fontId="5" fillId="8" borderId="42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0" fontId="12" fillId="10" borderId="120" xfId="1" applyFont="1" applyFill="1" applyBorder="1" applyAlignment="1">
      <alignment horizontal="center" vertical="center"/>
    </xf>
    <xf numFmtId="0" fontId="12" fillId="10" borderId="121" xfId="1" applyFont="1" applyFill="1" applyBorder="1" applyAlignment="1">
      <alignment horizontal="center" vertical="center"/>
    </xf>
    <xf numFmtId="0" fontId="12" fillId="10" borderId="122" xfId="1" applyFont="1" applyFill="1" applyBorder="1" applyAlignment="1">
      <alignment horizontal="center" vertical="center"/>
    </xf>
    <xf numFmtId="0" fontId="12" fillId="3" borderId="104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12" fillId="8" borderId="42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vertical="center" wrapText="1"/>
    </xf>
    <xf numFmtId="0" fontId="40" fillId="3" borderId="53" xfId="0" applyFont="1" applyFill="1" applyBorder="1" applyAlignment="1">
      <alignment horizontal="center" vertical="center" wrapText="1"/>
    </xf>
    <xf numFmtId="0" fontId="40" fillId="3" borderId="31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8" fillId="7" borderId="5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51" fillId="11" borderId="91" xfId="2" applyFont="1" applyFill="1" applyBorder="1" applyAlignment="1">
      <alignment horizontal="center" vertical="center"/>
    </xf>
    <xf numFmtId="0" fontId="51" fillId="11" borderId="92" xfId="2" applyFont="1" applyFill="1" applyBorder="1" applyAlignment="1">
      <alignment horizontal="center" vertical="center"/>
    </xf>
    <xf numFmtId="0" fontId="51" fillId="11" borderId="93" xfId="2" applyFont="1" applyFill="1" applyBorder="1" applyAlignment="1">
      <alignment horizontal="center" vertical="center"/>
    </xf>
    <xf numFmtId="0" fontId="51" fillId="11" borderId="94" xfId="2" applyFont="1" applyFill="1" applyBorder="1" applyAlignment="1">
      <alignment horizontal="center" vertical="center"/>
    </xf>
    <xf numFmtId="0" fontId="51" fillId="11" borderId="95" xfId="2" applyFont="1" applyFill="1" applyBorder="1" applyAlignment="1">
      <alignment horizontal="center" vertical="center"/>
    </xf>
    <xf numFmtId="0" fontId="51" fillId="11" borderId="87" xfId="2" applyFont="1" applyFill="1" applyBorder="1" applyAlignment="1">
      <alignment horizontal="center" vertical="center"/>
    </xf>
    <xf numFmtId="0" fontId="51" fillId="11" borderId="84" xfId="2" applyFont="1" applyFill="1" applyBorder="1" applyAlignment="1">
      <alignment horizontal="center" vertical="center"/>
    </xf>
    <xf numFmtId="0" fontId="51" fillId="11" borderId="96" xfId="2" applyFont="1" applyFill="1" applyBorder="1" applyAlignment="1">
      <alignment horizontal="center" vertical="center"/>
    </xf>
    <xf numFmtId="0" fontId="51" fillId="11" borderId="97" xfId="2" applyFont="1" applyFill="1" applyBorder="1" applyAlignment="1">
      <alignment horizontal="center" vertical="center"/>
    </xf>
    <xf numFmtId="0" fontId="51" fillId="11" borderId="98" xfId="2" applyFont="1" applyFill="1" applyBorder="1" applyAlignment="1">
      <alignment horizontal="center" vertical="center"/>
    </xf>
    <xf numFmtId="0" fontId="51" fillId="11" borderId="88" xfId="2" applyFont="1" applyFill="1" applyBorder="1" applyAlignment="1">
      <alignment horizontal="center" vertical="center"/>
    </xf>
    <xf numFmtId="0" fontId="51" fillId="11" borderId="85" xfId="2" applyFont="1" applyFill="1" applyBorder="1" applyAlignment="1">
      <alignment horizontal="center" vertical="center"/>
    </xf>
    <xf numFmtId="0" fontId="51" fillId="11" borderId="99" xfId="2" applyFont="1" applyFill="1" applyBorder="1" applyAlignment="1">
      <alignment horizontal="center" vertical="center"/>
    </xf>
    <xf numFmtId="0" fontId="51" fillId="11" borderId="100" xfId="2" applyFont="1" applyFill="1" applyBorder="1" applyAlignment="1">
      <alignment horizontal="center" vertical="center"/>
    </xf>
    <xf numFmtId="0" fontId="51" fillId="11" borderId="101" xfId="2" applyFont="1" applyFill="1" applyBorder="1" applyAlignment="1">
      <alignment horizontal="center" vertical="center"/>
    </xf>
    <xf numFmtId="0" fontId="51" fillId="11" borderId="102" xfId="2" applyFont="1" applyFill="1" applyBorder="1" applyAlignment="1">
      <alignment horizontal="center" vertical="center"/>
    </xf>
    <xf numFmtId="0" fontId="1" fillId="11" borderId="15" xfId="1" applyFont="1" applyFill="1" applyBorder="1" applyAlignment="1">
      <alignment horizontal="center" vertical="center"/>
    </xf>
    <xf numFmtId="0" fontId="1" fillId="11" borderId="16" xfId="1" applyFont="1" applyFill="1" applyBorder="1" applyAlignment="1">
      <alignment horizontal="center" vertical="center"/>
    </xf>
    <xf numFmtId="0" fontId="1" fillId="11" borderId="17" xfId="1" applyFont="1" applyFill="1" applyBorder="1" applyAlignment="1">
      <alignment horizontal="center" vertical="center"/>
    </xf>
    <xf numFmtId="0" fontId="1" fillId="11" borderId="19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20" xfId="1" applyFont="1" applyFill="1" applyBorder="1" applyAlignment="1">
      <alignment horizontal="center" vertical="center"/>
    </xf>
    <xf numFmtId="0" fontId="1" fillId="11" borderId="12" xfId="1" applyFont="1" applyFill="1" applyBorder="1" applyAlignment="1">
      <alignment horizontal="center" vertical="center"/>
    </xf>
    <xf numFmtId="0" fontId="1" fillId="11" borderId="13" xfId="1" applyFont="1" applyFill="1" applyBorder="1" applyAlignment="1">
      <alignment horizontal="center" vertical="center"/>
    </xf>
    <xf numFmtId="0" fontId="1" fillId="11" borderId="14" xfId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36" fillId="11" borderId="19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12" fillId="8" borderId="56" xfId="1" applyFont="1" applyFill="1" applyBorder="1" applyAlignment="1">
      <alignment horizontal="center" vertical="center"/>
    </xf>
    <xf numFmtId="0" fontId="12" fillId="4" borderId="45" xfId="1" applyFont="1" applyFill="1" applyBorder="1" applyAlignment="1">
      <alignment horizontal="center" vertical="center"/>
    </xf>
    <xf numFmtId="0" fontId="12" fillId="4" borderId="27" xfId="1" applyFont="1" applyFill="1" applyBorder="1" applyAlignment="1">
      <alignment horizontal="center" vertical="center"/>
    </xf>
    <xf numFmtId="0" fontId="32" fillId="4" borderId="35" xfId="0" applyFont="1" applyFill="1" applyBorder="1" applyAlignment="1">
      <alignment vertical="center"/>
    </xf>
    <xf numFmtId="0" fontId="32" fillId="4" borderId="36" xfId="0" applyFont="1" applyFill="1" applyBorder="1" applyAlignment="1">
      <alignment vertical="center"/>
    </xf>
    <xf numFmtId="0" fontId="11" fillId="3" borderId="35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vertical="center" wrapText="1"/>
    </xf>
    <xf numFmtId="0" fontId="11" fillId="3" borderId="51" xfId="0" applyFont="1" applyFill="1" applyBorder="1" applyAlignment="1">
      <alignment vertical="center" wrapText="1"/>
    </xf>
    <xf numFmtId="0" fontId="6" fillId="8" borderId="43" xfId="0" applyFont="1" applyFill="1" applyBorder="1" applyAlignment="1">
      <alignment horizontal="center" vertical="center" wrapText="1"/>
    </xf>
    <xf numFmtId="0" fontId="50" fillId="11" borderId="28" xfId="2" applyFont="1" applyFill="1" applyBorder="1" applyAlignment="1">
      <alignment horizontal="center" vertical="center"/>
    </xf>
    <xf numFmtId="0" fontId="50" fillId="11" borderId="29" xfId="2" applyFont="1" applyFill="1" applyBorder="1" applyAlignment="1">
      <alignment horizontal="center" vertical="center"/>
    </xf>
    <xf numFmtId="0" fontId="12" fillId="11" borderId="13" xfId="1" applyFont="1" applyFill="1" applyBorder="1" applyAlignment="1">
      <alignment horizontal="center" vertical="center" wrapText="1"/>
    </xf>
    <xf numFmtId="0" fontId="12" fillId="11" borderId="12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/>
    </xf>
    <xf numFmtId="0" fontId="44" fillId="11" borderId="1" xfId="1" applyFont="1" applyFill="1" applyBorder="1" applyAlignment="1">
      <alignment horizontal="center" vertical="center"/>
    </xf>
    <xf numFmtId="0" fontId="12" fillId="10" borderId="6" xfId="1" applyFont="1" applyFill="1" applyBorder="1" applyAlignment="1">
      <alignment horizontal="center" vertical="center" wrapText="1"/>
    </xf>
    <xf numFmtId="0" fontId="12" fillId="10" borderId="7" xfId="1" applyFont="1" applyFill="1" applyBorder="1" applyAlignment="1">
      <alignment horizontal="center" vertical="center" wrapText="1"/>
    </xf>
    <xf numFmtId="0" fontId="12" fillId="10" borderId="8" xfId="1" applyFont="1" applyFill="1" applyBorder="1" applyAlignment="1">
      <alignment horizontal="center" vertical="center" wrapText="1"/>
    </xf>
    <xf numFmtId="0" fontId="12" fillId="11" borderId="6" xfId="1" applyFont="1" applyFill="1" applyBorder="1" applyAlignment="1">
      <alignment horizontal="center" vertical="center" wrapText="1"/>
    </xf>
    <xf numFmtId="0" fontId="12" fillId="11" borderId="8" xfId="1" applyFont="1" applyFill="1" applyBorder="1" applyAlignment="1">
      <alignment horizontal="center" vertical="center" wrapText="1"/>
    </xf>
    <xf numFmtId="0" fontId="1" fillId="11" borderId="123" xfId="1" applyFont="1" applyFill="1" applyBorder="1" applyAlignment="1">
      <alignment horizontal="center" vertical="center" wrapText="1"/>
    </xf>
    <xf numFmtId="0" fontId="1" fillId="11" borderId="124" xfId="1" applyFont="1" applyFill="1" applyBorder="1" applyAlignment="1">
      <alignment horizontal="center" vertical="center" wrapText="1"/>
    </xf>
    <xf numFmtId="0" fontId="1" fillId="11" borderId="19" xfId="1" applyFont="1" applyFill="1" applyBorder="1" applyAlignment="1">
      <alignment horizontal="center" vertical="center" wrapText="1"/>
    </xf>
    <xf numFmtId="0" fontId="1" fillId="11" borderId="20" xfId="1" applyFont="1" applyFill="1" applyBorder="1" applyAlignment="1">
      <alignment horizontal="center" vertical="center" wrapText="1"/>
    </xf>
    <xf numFmtId="0" fontId="1" fillId="11" borderId="44" xfId="1" applyFont="1" applyFill="1" applyBorder="1" applyAlignment="1">
      <alignment horizontal="center" vertical="center" wrapText="1"/>
    </xf>
    <xf numFmtId="0" fontId="1" fillId="11" borderId="21" xfId="1" applyFont="1" applyFill="1" applyBorder="1" applyAlignment="1">
      <alignment horizontal="center" vertical="center" wrapText="1"/>
    </xf>
    <xf numFmtId="0" fontId="1" fillId="11" borderId="12" xfId="1" applyFont="1" applyFill="1" applyBorder="1" applyAlignment="1">
      <alignment horizontal="center" vertical="center" wrapText="1"/>
    </xf>
    <xf numFmtId="0" fontId="1" fillId="11" borderId="14" xfId="1" applyFont="1" applyFill="1" applyBorder="1" applyAlignment="1">
      <alignment horizontal="center" vertical="center" wrapText="1"/>
    </xf>
    <xf numFmtId="0" fontId="1" fillId="11" borderId="28" xfId="1" applyFont="1" applyFill="1" applyBorder="1" applyAlignment="1">
      <alignment horizontal="center" vertical="center" wrapText="1"/>
    </xf>
    <xf numFmtId="0" fontId="1" fillId="11" borderId="29" xfId="1" applyFont="1" applyFill="1" applyBorder="1" applyAlignment="1">
      <alignment horizontal="center" vertical="center" wrapText="1"/>
    </xf>
    <xf numFmtId="0" fontId="1" fillId="11" borderId="15" xfId="1" applyFont="1" applyFill="1" applyBorder="1" applyAlignment="1">
      <alignment horizontal="center" vertical="center" wrapText="1"/>
    </xf>
    <xf numFmtId="0" fontId="2" fillId="11" borderId="17" xfId="1" applyFont="1" applyFill="1" applyBorder="1" applyAlignment="1">
      <alignment horizontal="center" vertical="center"/>
    </xf>
    <xf numFmtId="0" fontId="2" fillId="11" borderId="28" xfId="1" applyFont="1" applyFill="1" applyBorder="1" applyAlignment="1">
      <alignment horizontal="center" vertical="center"/>
    </xf>
    <xf numFmtId="0" fontId="2" fillId="11" borderId="29" xfId="1" applyFont="1" applyFill="1" applyBorder="1" applyAlignment="1">
      <alignment horizontal="center" vertical="center"/>
    </xf>
    <xf numFmtId="0" fontId="2" fillId="11" borderId="20" xfId="1" applyFont="1" applyFill="1" applyBorder="1" applyAlignment="1">
      <alignment horizontal="center" vertical="center"/>
    </xf>
    <xf numFmtId="0" fontId="2" fillId="11" borderId="19" xfId="1" applyFont="1" applyFill="1" applyBorder="1" applyAlignment="1">
      <alignment horizontal="center" vertical="center"/>
    </xf>
    <xf numFmtId="1" fontId="31" fillId="5" borderId="30" xfId="1" applyNumberFormat="1" applyFont="1" applyFill="1" applyBorder="1" applyAlignment="1">
      <alignment horizontal="center" vertical="center" shrinkToFit="1"/>
    </xf>
    <xf numFmtId="1" fontId="28" fillId="5" borderId="43" xfId="1" applyNumberFormat="1" applyFont="1" applyFill="1" applyBorder="1" applyAlignment="1">
      <alignment horizontal="center" vertical="center" shrinkToFit="1"/>
    </xf>
    <xf numFmtId="0" fontId="11" fillId="4" borderId="51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" fillId="0" borderId="103" xfId="0" applyFont="1" applyBorder="1" applyAlignment="1">
      <alignment horizontal="center" vertical="center" wrapText="1"/>
    </xf>
    <xf numFmtId="0" fontId="1" fillId="0" borderId="104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 wrapText="1"/>
    </xf>
    <xf numFmtId="0" fontId="11" fillId="4" borderId="89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/>
    </xf>
    <xf numFmtId="0" fontId="8" fillId="4" borderId="81" xfId="0" applyFont="1" applyFill="1" applyBorder="1" applyAlignment="1">
      <alignment horizontal="center" vertical="center"/>
    </xf>
    <xf numFmtId="1" fontId="28" fillId="6" borderId="6" xfId="1" applyNumberFormat="1" applyFont="1" applyFill="1" applyBorder="1" applyAlignment="1">
      <alignment horizontal="center" vertical="center" shrinkToFit="1"/>
    </xf>
    <xf numFmtId="1" fontId="28" fillId="6" borderId="7" xfId="1" applyNumberFormat="1" applyFont="1" applyFill="1" applyBorder="1" applyAlignment="1">
      <alignment horizontal="center" vertical="center" shrinkToFit="1"/>
    </xf>
    <xf numFmtId="1" fontId="28" fillId="6" borderId="8" xfId="1" applyNumberFormat="1" applyFont="1" applyFill="1" applyBorder="1" applyAlignment="1">
      <alignment horizontal="center" vertical="center" shrinkToFi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wrapText="1"/>
    </xf>
    <xf numFmtId="0" fontId="28" fillId="4" borderId="13" xfId="0" applyFont="1" applyFill="1" applyBorder="1" applyAlignment="1">
      <alignment horizontal="center" vertical="center"/>
    </xf>
    <xf numFmtId="0" fontId="28" fillId="8" borderId="30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5" xfId="0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 wrapText="1"/>
    </xf>
    <xf numFmtId="0" fontId="28" fillId="8" borderId="54" xfId="0" applyFont="1" applyFill="1" applyBorder="1" applyAlignment="1">
      <alignment horizontal="center" vertical="center"/>
    </xf>
    <xf numFmtId="0" fontId="28" fillId="8" borderId="33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 wrapText="1"/>
    </xf>
    <xf numFmtId="0" fontId="28" fillId="4" borderId="20" xfId="0" applyFont="1" applyFill="1" applyBorder="1" applyAlignment="1">
      <alignment horizontal="center" vertical="center"/>
    </xf>
    <xf numFmtId="2" fontId="12" fillId="8" borderId="33" xfId="0" applyNumberFormat="1" applyFont="1" applyFill="1" applyBorder="1" applyAlignment="1">
      <alignment horizontal="center" vertical="center" wrapText="1"/>
    </xf>
    <xf numFmtId="0" fontId="6" fillId="3" borderId="103" xfId="0" applyFont="1" applyFill="1" applyBorder="1" applyAlignment="1">
      <alignment horizontal="center" vertical="center" wrapText="1"/>
    </xf>
    <xf numFmtId="17" fontId="6" fillId="3" borderId="83" xfId="0" applyNumberFormat="1" applyFont="1" applyFill="1" applyBorder="1" applyAlignment="1">
      <alignment horizontal="center" vertical="center" wrapText="1"/>
    </xf>
    <xf numFmtId="0" fontId="6" fillId="3" borderId="104" xfId="0" applyFont="1" applyFill="1" applyBorder="1" applyAlignment="1">
      <alignment horizontal="center" vertical="center" wrapText="1"/>
    </xf>
    <xf numFmtId="0" fontId="28" fillId="4" borderId="59" xfId="0" applyFont="1" applyFill="1" applyBorder="1" applyAlignment="1">
      <alignment horizontal="center" vertical="center"/>
    </xf>
    <xf numFmtId="0" fontId="12" fillId="11" borderId="54" xfId="1" applyFont="1" applyFill="1" applyBorder="1" applyAlignment="1">
      <alignment horizontal="center" vertical="center" wrapText="1"/>
    </xf>
    <xf numFmtId="0" fontId="12" fillId="11" borderId="33" xfId="1" applyFont="1" applyFill="1" applyBorder="1" applyAlignment="1">
      <alignment horizontal="center" vertical="center" wrapText="1"/>
    </xf>
    <xf numFmtId="0" fontId="12" fillId="11" borderId="34" xfId="1" applyFont="1" applyFill="1" applyBorder="1" applyAlignment="1">
      <alignment horizontal="center" vertical="center" wrapText="1"/>
    </xf>
    <xf numFmtId="0" fontId="12" fillId="10" borderId="6" xfId="1" applyFont="1" applyFill="1" applyBorder="1" applyAlignment="1">
      <alignment horizontal="center" vertical="center"/>
    </xf>
    <xf numFmtId="0" fontId="12" fillId="10" borderId="7" xfId="1" applyFont="1" applyFill="1" applyBorder="1" applyAlignment="1">
      <alignment horizontal="center" vertical="center"/>
    </xf>
    <xf numFmtId="0" fontId="12" fillId="10" borderId="8" xfId="1" applyFont="1" applyFill="1" applyBorder="1" applyAlignment="1">
      <alignment horizontal="center" vertical="center"/>
    </xf>
    <xf numFmtId="0" fontId="28" fillId="4" borderId="125" xfId="0" applyFont="1" applyFill="1" applyBorder="1" applyAlignment="1">
      <alignment horizontal="center" vertical="center"/>
    </xf>
    <xf numFmtId="16" fontId="40" fillId="3" borderId="83" xfId="0" applyNumberFormat="1" applyFont="1" applyFill="1" applyBorder="1" applyAlignment="1">
      <alignment horizontal="center" vertical="center" wrapText="1"/>
    </xf>
    <xf numFmtId="17" fontId="6" fillId="8" borderId="42" xfId="0" applyNumberFormat="1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17" fontId="6" fillId="3" borderId="31" xfId="0" applyNumberFormat="1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4" borderId="32" xfId="1" applyFont="1" applyFill="1" applyBorder="1" applyAlignment="1">
      <alignment horizontal="center" vertical="center" wrapText="1"/>
    </xf>
    <xf numFmtId="0" fontId="11" fillId="4" borderId="53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12" fillId="4" borderId="8" xfId="1" applyFont="1" applyFill="1" applyBorder="1" applyAlignment="1">
      <alignment horizontal="center" vertical="center" wrapText="1"/>
    </xf>
    <xf numFmtId="0" fontId="11" fillId="4" borderId="54" xfId="1" applyFont="1" applyFill="1" applyBorder="1" applyAlignment="1">
      <alignment horizontal="center" vertical="center" wrapText="1"/>
    </xf>
    <xf numFmtId="0" fontId="11" fillId="4" borderId="34" xfId="1" applyFont="1" applyFill="1" applyBorder="1" applyAlignment="1">
      <alignment horizontal="center" vertical="center" wrapText="1"/>
    </xf>
    <xf numFmtId="1" fontId="15" fillId="0" borderId="55" xfId="1" applyNumberFormat="1" applyFont="1" applyFill="1" applyBorder="1" applyAlignment="1">
      <alignment horizontal="center" vertical="center" shrinkToFit="1"/>
    </xf>
    <xf numFmtId="0" fontId="14" fillId="0" borderId="90" xfId="1" applyFont="1" applyFill="1" applyBorder="1" applyAlignment="1">
      <alignment horizontal="left" vertical="center" wrapText="1"/>
    </xf>
    <xf numFmtId="0" fontId="14" fillId="0" borderId="63" xfId="1" applyFont="1" applyFill="1" applyBorder="1" applyAlignment="1">
      <alignment horizontal="left" vertical="center" wrapText="1"/>
    </xf>
    <xf numFmtId="0" fontId="19" fillId="0" borderId="24" xfId="1" applyFont="1" applyFill="1" applyBorder="1" applyAlignment="1">
      <alignment horizontal="center" vertical="center" wrapText="1"/>
    </xf>
    <xf numFmtId="0" fontId="14" fillId="0" borderId="62" xfId="1" applyFont="1" applyFill="1" applyBorder="1" applyAlignment="1">
      <alignment horizontal="left" vertical="center" wrapText="1"/>
    </xf>
    <xf numFmtId="0" fontId="19" fillId="0" borderId="23" xfId="1" applyFont="1" applyFill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left" vertical="center" wrapText="1"/>
    </xf>
    <xf numFmtId="0" fontId="14" fillId="0" borderId="24" xfId="1" applyFont="1" applyFill="1" applyBorder="1" applyAlignment="1">
      <alignment horizontal="left" vertical="center" wrapText="1"/>
    </xf>
    <xf numFmtId="0" fontId="14" fillId="0" borderId="25" xfId="1" applyFont="1" applyFill="1" applyBorder="1" applyAlignment="1">
      <alignment horizontal="left" vertical="center" wrapText="1"/>
    </xf>
    <xf numFmtId="0" fontId="28" fillId="4" borderId="40" xfId="1" applyFont="1" applyFill="1" applyBorder="1" applyAlignment="1">
      <alignment horizontal="center" vertical="center"/>
    </xf>
    <xf numFmtId="0" fontId="28" fillId="4" borderId="41" xfId="1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32" fillId="4" borderId="2" xfId="0" applyFont="1" applyFill="1" applyBorder="1" applyAlignment="1">
      <alignment horizontal="center" vertical="center"/>
    </xf>
    <xf numFmtId="0" fontId="28" fillId="4" borderId="4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1" fontId="13" fillId="0" borderId="55" xfId="0" applyNumberFormat="1" applyFont="1" applyBorder="1" applyAlignment="1">
      <alignment horizontal="center" vertical="center" shrinkToFit="1"/>
    </xf>
    <xf numFmtId="0" fontId="14" fillId="0" borderId="90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28" fillId="3" borderId="36" xfId="0" applyNumberFormat="1" applyFont="1" applyFill="1" applyBorder="1" applyAlignment="1">
      <alignment horizontal="center" vertical="center" shrinkToFit="1"/>
    </xf>
    <xf numFmtId="1" fontId="28" fillId="3" borderId="51" xfId="0" applyNumberFormat="1" applyFont="1" applyFill="1" applyBorder="1" applyAlignment="1">
      <alignment horizontal="center" vertical="center" shrinkToFit="1"/>
    </xf>
    <xf numFmtId="0" fontId="32" fillId="4" borderId="51" xfId="0" applyFont="1" applyFill="1" applyBorder="1" applyAlignment="1">
      <alignment horizontal="center" vertical="center"/>
    </xf>
    <xf numFmtId="0" fontId="32" fillId="4" borderId="39" xfId="0" applyFont="1" applyFill="1" applyBorder="1" applyAlignment="1">
      <alignment horizontal="center" vertical="center"/>
    </xf>
    <xf numFmtId="0" fontId="32" fillId="4" borderId="12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vertical="center" wrapText="1"/>
    </xf>
    <xf numFmtId="0" fontId="1" fillId="11" borderId="1" xfId="2" applyFont="1" applyFill="1" applyBorder="1" applyAlignment="1">
      <alignment horizontal="center" wrapText="1"/>
    </xf>
    <xf numFmtId="0" fontId="1" fillId="11" borderId="44" xfId="2" applyFont="1" applyFill="1" applyBorder="1" applyAlignment="1">
      <alignment horizontal="center" vertical="center" wrapText="1"/>
    </xf>
    <xf numFmtId="0" fontId="1" fillId="11" borderId="44" xfId="2" applyFont="1" applyFill="1" applyBorder="1" applyAlignment="1">
      <alignment horizontal="center" wrapText="1"/>
    </xf>
    <xf numFmtId="0" fontId="1" fillId="11" borderId="2" xfId="2" applyFont="1" applyFill="1" applyBorder="1" applyAlignment="1">
      <alignment horizontal="center" vertical="center" wrapText="1"/>
    </xf>
    <xf numFmtId="0" fontId="1" fillId="11" borderId="9" xfId="2" applyFont="1" applyFill="1" applyBorder="1" applyAlignment="1">
      <alignment horizontal="center" vertical="center" wrapText="1"/>
    </xf>
    <xf numFmtId="0" fontId="1" fillId="11" borderId="11" xfId="2" applyFont="1" applyFill="1" applyBorder="1" applyAlignment="1">
      <alignment horizontal="center" vertical="center" wrapText="1"/>
    </xf>
    <xf numFmtId="0" fontId="1" fillId="11" borderId="19" xfId="2" applyFont="1" applyFill="1" applyBorder="1" applyAlignment="1">
      <alignment horizontal="center" vertical="center" wrapText="1"/>
    </xf>
    <xf numFmtId="0" fontId="1" fillId="11" borderId="20" xfId="2" applyFont="1" applyFill="1" applyBorder="1" applyAlignment="1">
      <alignment horizontal="center" vertical="center" wrapText="1"/>
    </xf>
    <xf numFmtId="0" fontId="1" fillId="11" borderId="21" xfId="2" applyFont="1" applyFill="1" applyBorder="1" applyAlignment="1">
      <alignment horizontal="center" vertical="center" wrapText="1"/>
    </xf>
    <xf numFmtId="0" fontId="1" fillId="11" borderId="21" xfId="2" applyFont="1" applyFill="1" applyBorder="1" applyAlignment="1">
      <alignment horizontal="center" wrapText="1"/>
    </xf>
    <xf numFmtId="0" fontId="1" fillId="11" borderId="12" xfId="2" applyFont="1" applyFill="1" applyBorder="1" applyAlignment="1">
      <alignment horizontal="center" vertical="center" wrapText="1"/>
    </xf>
    <xf numFmtId="0" fontId="1" fillId="11" borderId="14" xfId="2" applyFont="1" applyFill="1" applyBorder="1" applyAlignment="1">
      <alignment horizontal="center" vertical="center" wrapText="1"/>
    </xf>
    <xf numFmtId="0" fontId="1" fillId="11" borderId="3" xfId="2" applyFont="1" applyFill="1" applyBorder="1" applyAlignment="1">
      <alignment horizontal="center" vertical="center" wrapText="1"/>
    </xf>
    <xf numFmtId="0" fontId="1" fillId="11" borderId="9" xfId="2" applyFont="1" applyFill="1" applyBorder="1" applyAlignment="1">
      <alignment horizontal="center" wrapText="1"/>
    </xf>
    <xf numFmtId="0" fontId="1" fillId="11" borderId="11" xfId="2" applyFont="1" applyFill="1" applyBorder="1" applyAlignment="1">
      <alignment horizontal="center" wrapText="1"/>
    </xf>
    <xf numFmtId="0" fontId="1" fillId="11" borderId="19" xfId="2" applyFont="1" applyFill="1" applyBorder="1" applyAlignment="1">
      <alignment horizontal="center" wrapText="1"/>
    </xf>
    <xf numFmtId="0" fontId="1" fillId="11" borderId="20" xfId="2" applyFont="1" applyFill="1" applyBorder="1" applyAlignment="1">
      <alignment horizontal="center"/>
    </xf>
    <xf numFmtId="0" fontId="1" fillId="11" borderId="12" xfId="2" applyFont="1" applyFill="1" applyBorder="1" applyAlignment="1">
      <alignment horizontal="center" wrapText="1"/>
    </xf>
    <xf numFmtId="0" fontId="1" fillId="11" borderId="14" xfId="2" applyFont="1" applyFill="1" applyBorder="1" applyAlignment="1">
      <alignment horizontal="center"/>
    </xf>
    <xf numFmtId="0" fontId="12" fillId="10" borderId="6" xfId="2" applyFont="1" applyFill="1" applyBorder="1" applyAlignment="1">
      <alignment horizontal="center" vertical="center" wrapText="1"/>
    </xf>
    <xf numFmtId="0" fontId="12" fillId="10" borderId="7" xfId="2" applyFont="1" applyFill="1" applyBorder="1" applyAlignment="1">
      <alignment horizontal="center" vertical="center" wrapText="1"/>
    </xf>
    <xf numFmtId="0" fontId="12" fillId="10" borderId="8" xfId="2" applyFont="1" applyFill="1" applyBorder="1" applyAlignment="1">
      <alignment horizontal="center" vertical="center" wrapText="1"/>
    </xf>
    <xf numFmtId="0" fontId="32" fillId="4" borderId="49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wrapText="1"/>
    </xf>
    <xf numFmtId="0" fontId="6" fillId="3" borderId="46" xfId="0" applyFont="1" applyFill="1" applyBorder="1" applyAlignment="1">
      <alignment horizontal="center" wrapText="1"/>
    </xf>
    <xf numFmtId="0" fontId="6" fillId="3" borderId="33" xfId="0" applyFont="1" applyFill="1" applyBorder="1" applyAlignment="1">
      <alignment horizontal="center" wrapText="1"/>
    </xf>
    <xf numFmtId="0" fontId="6" fillId="3" borderId="34" xfId="0" applyFont="1" applyFill="1" applyBorder="1" applyAlignment="1">
      <alignment horizontal="center" wrapText="1"/>
    </xf>
    <xf numFmtId="0" fontId="28" fillId="4" borderId="83" xfId="0" applyFont="1" applyFill="1" applyBorder="1" applyAlignment="1">
      <alignment horizontal="center" vertical="center"/>
    </xf>
    <xf numFmtId="0" fontId="28" fillId="8" borderId="35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17" fontId="6" fillId="8" borderId="13" xfId="0" applyNumberFormat="1" applyFont="1" applyFill="1" applyBorder="1" applyAlignment="1">
      <alignment horizontal="center" vertical="center" wrapText="1"/>
    </xf>
    <xf numFmtId="0" fontId="37" fillId="8" borderId="13" xfId="0" applyFont="1" applyFill="1" applyBorder="1" applyAlignment="1">
      <alignment horizontal="center" vertical="center"/>
    </xf>
    <xf numFmtId="0" fontId="37" fillId="8" borderId="14" xfId="0" applyFont="1" applyFill="1" applyBorder="1" applyAlignment="1">
      <alignment horizontal="center" vertical="center"/>
    </xf>
    <xf numFmtId="0" fontId="37" fillId="3" borderId="2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37" fillId="8" borderId="5" xfId="0" applyFont="1" applyFill="1" applyBorder="1" applyAlignment="1">
      <alignment horizontal="center" vertical="center"/>
    </xf>
    <xf numFmtId="0" fontId="37" fillId="8" borderId="29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 wrapText="1"/>
    </xf>
    <xf numFmtId="2" fontId="6" fillId="8" borderId="5" xfId="0" applyNumberFormat="1" applyFont="1" applyFill="1" applyBorder="1" applyAlignment="1">
      <alignment horizontal="center" vertical="center" wrapText="1"/>
    </xf>
    <xf numFmtId="0" fontId="8" fillId="4" borderId="103" xfId="0" applyFont="1" applyFill="1" applyBorder="1" applyAlignment="1">
      <alignment horizontal="center" vertical="center"/>
    </xf>
    <xf numFmtId="0" fontId="8" fillId="4" borderId="104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/>
    </xf>
    <xf numFmtId="0" fontId="28" fillId="8" borderId="17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4" xfId="0" applyFont="1" applyFill="1" applyBorder="1" applyAlignment="1">
      <alignment horizontal="center" vertical="center"/>
    </xf>
    <xf numFmtId="2" fontId="6" fillId="8" borderId="13" xfId="0" applyNumberFormat="1" applyFont="1" applyFill="1" applyBorder="1" applyAlignment="1">
      <alignment horizontal="center" vertical="center" wrapText="1"/>
    </xf>
    <xf numFmtId="0" fontId="1" fillId="11" borderId="15" xfId="2" applyFont="1" applyFill="1" applyBorder="1" applyAlignment="1">
      <alignment horizontal="center" wrapText="1"/>
    </xf>
    <xf numFmtId="0" fontId="1" fillId="11" borderId="16" xfId="2" applyFont="1" applyFill="1" applyBorder="1" applyAlignment="1">
      <alignment horizontal="center" wrapText="1"/>
    </xf>
    <xf numFmtId="0" fontId="1" fillId="11" borderId="17" xfId="2" applyFont="1" applyFill="1" applyBorder="1" applyAlignment="1">
      <alignment horizontal="center" wrapText="1"/>
    </xf>
    <xf numFmtId="0" fontId="1" fillId="11" borderId="20" xfId="2" applyFont="1" applyFill="1" applyBorder="1" applyAlignment="1">
      <alignment horizontal="center" wrapText="1"/>
    </xf>
    <xf numFmtId="0" fontId="1" fillId="11" borderId="13" xfId="2" applyFont="1" applyFill="1" applyBorder="1" applyAlignment="1">
      <alignment horizontal="center" wrapText="1"/>
    </xf>
    <xf numFmtId="0" fontId="1" fillId="11" borderId="14" xfId="2" applyFont="1" applyFill="1" applyBorder="1" applyAlignment="1">
      <alignment horizontal="center" wrapText="1"/>
    </xf>
    <xf numFmtId="0" fontId="11" fillId="4" borderId="126" xfId="0" applyFont="1" applyFill="1" applyBorder="1" applyAlignment="1">
      <alignment horizontal="center" vertical="center" wrapText="1"/>
    </xf>
    <xf numFmtId="0" fontId="12" fillId="5" borderId="53" xfId="0" applyFont="1" applyFill="1" applyBorder="1" applyAlignment="1">
      <alignment horizontal="center" vertical="top" wrapText="1"/>
    </xf>
    <xf numFmtId="0" fontId="12" fillId="5" borderId="32" xfId="0" applyFont="1" applyFill="1" applyBorder="1" applyAlignment="1">
      <alignment horizontal="center" vertical="top" wrapText="1"/>
    </xf>
    <xf numFmtId="0" fontId="12" fillId="5" borderId="53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1" fillId="3" borderId="80" xfId="0" applyFont="1" applyFill="1" applyBorder="1" applyAlignment="1">
      <alignment horizontal="center" vertical="center" wrapText="1"/>
    </xf>
    <xf numFmtId="0" fontId="12" fillId="5" borderId="57" xfId="0" applyFont="1" applyFill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center" wrapText="1"/>
    </xf>
    <xf numFmtId="0" fontId="42" fillId="0" borderId="2" xfId="1" applyFont="1" applyBorder="1" applyAlignment="1">
      <alignment horizontal="center" vertical="center" wrapText="1"/>
    </xf>
    <xf numFmtId="0" fontId="43" fillId="0" borderId="2" xfId="1" applyFont="1" applyBorder="1"/>
    <xf numFmtId="0" fontId="42" fillId="0" borderId="47" xfId="1" applyFont="1" applyBorder="1" applyAlignment="1">
      <alignment horizontal="center" vertical="center" wrapText="1"/>
    </xf>
    <xf numFmtId="0" fontId="1" fillId="11" borderId="13" xfId="2" applyFont="1" applyFill="1" applyBorder="1" applyAlignment="1">
      <alignment horizontal="center" vertical="center" wrapText="1"/>
    </xf>
    <xf numFmtId="1" fontId="28" fillId="6" borderId="6" xfId="0" applyNumberFormat="1" applyFont="1" applyFill="1" applyBorder="1" applyAlignment="1">
      <alignment horizontal="center" vertical="center" shrinkToFit="1"/>
    </xf>
    <xf numFmtId="1" fontId="28" fillId="6" borderId="7" xfId="0" applyNumberFormat="1" applyFont="1" applyFill="1" applyBorder="1" applyAlignment="1">
      <alignment horizontal="center" vertical="center" shrinkToFit="1"/>
    </xf>
    <xf numFmtId="1" fontId="28" fillId="6" borderId="8" xfId="0" applyNumberFormat="1" applyFont="1" applyFill="1" applyBorder="1" applyAlignment="1">
      <alignment horizontal="center" vertical="center" shrinkToFit="1"/>
    </xf>
    <xf numFmtId="0" fontId="1" fillId="11" borderId="28" xfId="0" applyFont="1" applyFill="1" applyBorder="1" applyAlignment="1">
      <alignment horizontal="center" vertical="center" wrapText="1"/>
    </xf>
    <xf numFmtId="0" fontId="1" fillId="11" borderId="27" xfId="2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center" vertical="center"/>
    </xf>
    <xf numFmtId="1" fontId="28" fillId="6" borderId="6" xfId="0" applyNumberFormat="1" applyFont="1" applyFill="1" applyBorder="1" applyAlignment="1">
      <alignment vertical="center" shrinkToFit="1"/>
    </xf>
    <xf numFmtId="1" fontId="28" fillId="6" borderId="7" xfId="0" applyNumberFormat="1" applyFont="1" applyFill="1" applyBorder="1" applyAlignment="1">
      <alignment vertical="center" shrinkToFit="1"/>
    </xf>
    <xf numFmtId="1" fontId="28" fillId="6" borderId="8" xfId="0" applyNumberFormat="1" applyFont="1" applyFill="1" applyBorder="1" applyAlignment="1">
      <alignment vertical="center" shrinkToFit="1"/>
    </xf>
    <xf numFmtId="0" fontId="32" fillId="8" borderId="5" xfId="0" applyFont="1" applyFill="1" applyBorder="1" applyAlignment="1">
      <alignment horizontal="center" vertical="center"/>
    </xf>
    <xf numFmtId="0" fontId="12" fillId="11" borderId="28" xfId="2" applyFont="1" applyFill="1" applyBorder="1" applyAlignment="1">
      <alignment horizontal="center" vertical="center" wrapText="1"/>
    </xf>
    <xf numFmtId="0" fontId="12" fillId="11" borderId="5" xfId="2" applyFont="1" applyFill="1" applyBorder="1" applyAlignment="1">
      <alignment horizontal="center" vertical="center" wrapText="1"/>
    </xf>
    <xf numFmtId="0" fontId="12" fillId="11" borderId="29" xfId="2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1" fillId="10" borderId="64" xfId="0" applyFont="1" applyFill="1" applyBorder="1" applyAlignment="1">
      <alignment horizontal="center" vertical="center" wrapText="1"/>
    </xf>
    <xf numFmtId="0" fontId="11" fillId="10" borderId="81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4" xfId="2" applyFont="1" applyFill="1" applyBorder="1" applyAlignment="1">
      <alignment horizontal="center" vertical="center" wrapText="1"/>
    </xf>
    <xf numFmtId="0" fontId="1" fillId="11" borderId="86" xfId="2" applyFont="1" applyFill="1" applyBorder="1" applyAlignment="1">
      <alignment horizontal="center" vertical="center" wrapText="1"/>
    </xf>
    <xf numFmtId="0" fontId="1" fillId="11" borderId="88" xfId="2" applyFont="1" applyFill="1" applyBorder="1" applyAlignment="1">
      <alignment horizontal="center" vertical="center" wrapText="1"/>
    </xf>
    <xf numFmtId="0" fontId="1" fillId="11" borderId="91" xfId="2" applyFont="1" applyFill="1" applyBorder="1" applyAlignment="1">
      <alignment horizontal="center" vertical="center" wrapText="1"/>
    </xf>
    <xf numFmtId="0" fontId="1" fillId="11" borderId="94" xfId="2" applyFont="1" applyFill="1" applyBorder="1" applyAlignment="1">
      <alignment horizontal="center" vertical="center" wrapText="1"/>
    </xf>
    <xf numFmtId="0" fontId="59" fillId="11" borderId="50" xfId="3" applyFill="1" applyBorder="1" applyAlignment="1">
      <alignment horizontal="center" vertical="center"/>
    </xf>
    <xf numFmtId="0" fontId="1" fillId="11" borderId="96" xfId="2" applyFont="1" applyFill="1" applyBorder="1" applyAlignment="1">
      <alignment horizontal="center" vertical="center" wrapText="1"/>
    </xf>
    <xf numFmtId="0" fontId="1" fillId="11" borderId="97" xfId="2" applyFont="1" applyFill="1" applyBorder="1" applyAlignment="1">
      <alignment horizontal="center" vertical="center" wrapText="1"/>
    </xf>
    <xf numFmtId="0" fontId="1" fillId="11" borderId="98" xfId="2" applyFont="1" applyFill="1" applyBorder="1" applyAlignment="1">
      <alignment horizontal="center" vertical="center" wrapText="1"/>
    </xf>
    <xf numFmtId="0" fontId="1" fillId="11" borderId="127" xfId="2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/>
    </xf>
    <xf numFmtId="0" fontId="49" fillId="3" borderId="19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4" applyFont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12" fillId="6" borderId="5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" fillId="11" borderId="9" xfId="4" applyFont="1" applyFill="1" applyBorder="1" applyAlignment="1">
      <alignment horizontal="center" vertical="center" wrapText="1"/>
    </xf>
    <xf numFmtId="0" fontId="1" fillId="11" borderId="11" xfId="4" applyFont="1" applyFill="1" applyBorder="1" applyAlignment="1">
      <alignment horizontal="left" vertical="top"/>
    </xf>
    <xf numFmtId="0" fontId="1" fillId="11" borderId="19" xfId="4" applyFont="1" applyFill="1" applyBorder="1" applyAlignment="1">
      <alignment horizontal="center" vertical="center"/>
    </xf>
    <xf numFmtId="0" fontId="1" fillId="11" borderId="20" xfId="4" applyFont="1" applyFill="1" applyBorder="1" applyAlignment="1">
      <alignment horizontal="center" vertical="center"/>
    </xf>
    <xf numFmtId="0" fontId="1" fillId="11" borderId="19" xfId="4" applyFont="1" applyFill="1" applyBorder="1" applyAlignment="1">
      <alignment horizontal="center" vertical="center" wrapText="1"/>
    </xf>
    <xf numFmtId="0" fontId="1" fillId="11" borderId="20" xfId="4" applyFont="1" applyFill="1" applyBorder="1" applyAlignment="1">
      <alignment horizontal="center" vertical="center" wrapText="1"/>
    </xf>
    <xf numFmtId="0" fontId="1" fillId="11" borderId="44" xfId="4" applyFont="1" applyFill="1" applyBorder="1" applyAlignment="1">
      <alignment horizontal="center" vertical="center" wrapText="1"/>
    </xf>
    <xf numFmtId="0" fontId="1" fillId="11" borderId="21" xfId="4" applyFont="1" applyFill="1" applyBorder="1" applyAlignment="1">
      <alignment horizontal="left" vertical="top"/>
    </xf>
    <xf numFmtId="0" fontId="1" fillId="11" borderId="12" xfId="4" applyFont="1" applyFill="1" applyBorder="1" applyAlignment="1">
      <alignment horizontal="center" vertical="center"/>
    </xf>
    <xf numFmtId="0" fontId="1" fillId="11" borderId="14" xfId="4" applyFont="1" applyFill="1" applyBorder="1" applyAlignment="1">
      <alignment horizontal="center" vertical="center"/>
    </xf>
    <xf numFmtId="0" fontId="1" fillId="11" borderId="12" xfId="4" applyFont="1" applyFill="1" applyBorder="1" applyAlignment="1">
      <alignment horizontal="center" vertical="center" wrapText="1"/>
    </xf>
    <xf numFmtId="0" fontId="1" fillId="11" borderId="14" xfId="4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wrapText="1"/>
    </xf>
    <xf numFmtId="0" fontId="6" fillId="8" borderId="16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2" fontId="6" fillId="14" borderId="5" xfId="0" applyNumberFormat="1" applyFont="1" applyFill="1" applyBorder="1" applyAlignment="1">
      <alignment horizontal="center" vertical="center" wrapText="1"/>
    </xf>
    <xf numFmtId="0" fontId="37" fillId="14" borderId="5" xfId="0" applyFont="1" applyFill="1" applyBorder="1" applyAlignment="1">
      <alignment horizontal="center" vertical="center"/>
    </xf>
    <xf numFmtId="0" fontId="37" fillId="14" borderId="29" xfId="0" applyFont="1" applyFill="1" applyBorder="1" applyAlignment="1">
      <alignment horizontal="center" vertical="center"/>
    </xf>
    <xf numFmtId="0" fontId="28" fillId="8" borderId="51" xfId="0" applyFont="1" applyFill="1" applyBorder="1" applyAlignment="1">
      <alignment horizontal="center" vertical="center"/>
    </xf>
    <xf numFmtId="0" fontId="28" fillId="8" borderId="123" xfId="0" applyFont="1" applyFill="1" applyBorder="1" applyAlignment="1">
      <alignment horizontal="center" vertical="center"/>
    </xf>
    <xf numFmtId="0" fontId="28" fillId="8" borderId="12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 wrapText="1"/>
    </xf>
    <xf numFmtId="0" fontId="6" fillId="14" borderId="27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17" fontId="6" fillId="14" borderId="13" xfId="0" applyNumberFormat="1" applyFont="1" applyFill="1" applyBorder="1" applyAlignment="1">
      <alignment horizontal="center" vertical="center" wrapText="1"/>
    </xf>
    <xf numFmtId="2" fontId="6" fillId="14" borderId="13" xfId="0" applyNumberFormat="1" applyFont="1" applyFill="1" applyBorder="1" applyAlignment="1">
      <alignment horizontal="center" vertical="center" wrapText="1"/>
    </xf>
    <xf numFmtId="0" fontId="37" fillId="14" borderId="13" xfId="0" applyFont="1" applyFill="1" applyBorder="1" applyAlignment="1">
      <alignment horizontal="center" vertical="center"/>
    </xf>
    <xf numFmtId="0" fontId="37" fillId="14" borderId="14" xfId="0" applyFont="1" applyFill="1" applyBorder="1" applyAlignment="1">
      <alignment horizontal="center" vertical="center"/>
    </xf>
    <xf numFmtId="0" fontId="37" fillId="8" borderId="52" xfId="0" applyFont="1" applyFill="1" applyBorder="1" applyAlignment="1">
      <alignment horizontal="center" vertical="center"/>
    </xf>
    <xf numFmtId="0" fontId="37" fillId="8" borderId="46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28" fillId="8" borderId="66" xfId="0" applyFont="1" applyFill="1" applyBorder="1" applyAlignment="1">
      <alignment horizontal="center" vertical="center"/>
    </xf>
    <xf numFmtId="0" fontId="28" fillId="8" borderId="39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 wrapText="1"/>
    </xf>
    <xf numFmtId="0" fontId="12" fillId="11" borderId="30" xfId="4" applyFont="1" applyFill="1" applyBorder="1" applyAlignment="1">
      <alignment horizontal="center" vertical="center" wrapText="1"/>
    </xf>
    <xf numFmtId="0" fontId="12" fillId="11" borderId="43" xfId="4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8" fillId="6" borderId="50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1" fillId="11" borderId="95" xfId="2" applyFont="1" applyFill="1" applyBorder="1" applyAlignment="1">
      <alignment horizontal="center" vertical="center" wrapText="1"/>
    </xf>
    <xf numFmtId="0" fontId="1" fillId="11" borderId="129" xfId="2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59" fillId="11" borderId="0" xfId="3" applyFill="1" applyBorder="1" applyAlignment="1">
      <alignment horizontal="center" vertical="center"/>
    </xf>
    <xf numFmtId="0" fontId="1" fillId="11" borderId="85" xfId="2" applyFont="1" applyFill="1" applyBorder="1" applyAlignment="1">
      <alignment horizontal="center" vertical="center" wrapText="1"/>
    </xf>
    <xf numFmtId="0" fontId="1" fillId="11" borderId="130" xfId="2" applyFont="1" applyFill="1" applyBorder="1" applyAlignment="1">
      <alignment horizontal="center" vertical="center" wrapText="1"/>
    </xf>
    <xf numFmtId="0" fontId="1" fillId="11" borderId="92" xfId="2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12" fillId="10" borderId="35" xfId="0" applyFont="1" applyFill="1" applyBorder="1" applyAlignment="1">
      <alignment horizontal="center" vertical="center"/>
    </xf>
    <xf numFmtId="0" fontId="12" fillId="10" borderId="36" xfId="0" applyFont="1" applyFill="1" applyBorder="1" applyAlignment="1">
      <alignment horizontal="center" vertical="center"/>
    </xf>
    <xf numFmtId="0" fontId="12" fillId="10" borderId="51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top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12" fillId="4" borderId="51" xfId="0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16" fontId="6" fillId="3" borderId="83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wrapText="1"/>
    </xf>
    <xf numFmtId="2" fontId="6" fillId="14" borderId="1" xfId="0" applyNumberFormat="1" applyFont="1" applyFill="1" applyBorder="1" applyAlignment="1">
      <alignment horizontal="center" wrapText="1"/>
    </xf>
    <xf numFmtId="0" fontId="40" fillId="14" borderId="1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wrapText="1"/>
    </xf>
    <xf numFmtId="0" fontId="8" fillId="8" borderId="19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wrapText="1"/>
    </xf>
    <xf numFmtId="0" fontId="6" fillId="8" borderId="49" xfId="0" applyFont="1" applyFill="1" applyBorder="1" applyAlignment="1">
      <alignment horizontal="center" wrapText="1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40" fillId="14" borderId="13" xfId="0" applyFont="1" applyFill="1" applyBorder="1" applyAlignment="1">
      <alignment horizontal="center" vertical="center" wrapText="1"/>
    </xf>
    <xf numFmtId="0" fontId="40" fillId="14" borderId="13" xfId="0" applyFont="1" applyFill="1" applyBorder="1" applyAlignment="1">
      <alignment horizontal="right" vertical="center" wrapText="1"/>
    </xf>
    <xf numFmtId="0" fontId="0" fillId="14" borderId="13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8" fillId="4" borderId="125" xfId="0" applyFont="1" applyFill="1" applyBorder="1" applyAlignment="1">
      <alignment horizontal="center" vertical="center"/>
    </xf>
    <xf numFmtId="0" fontId="8" fillId="3" borderId="83" xfId="0" applyFont="1" applyFill="1" applyBorder="1" applyAlignment="1">
      <alignment horizontal="center" vertical="center"/>
    </xf>
    <xf numFmtId="0" fontId="40" fillId="3" borderId="105" xfId="0" applyFont="1" applyFill="1" applyBorder="1" applyAlignment="1">
      <alignment horizontal="center" vertical="center" wrapText="1"/>
    </xf>
    <xf numFmtId="0" fontId="8" fillId="4" borderId="114" xfId="0" applyFont="1" applyFill="1" applyBorder="1" applyAlignment="1">
      <alignment horizontal="center" vertical="center"/>
    </xf>
    <xf numFmtId="1" fontId="28" fillId="6" borderId="50" xfId="0" applyNumberFormat="1" applyFont="1" applyFill="1" applyBorder="1" applyAlignment="1">
      <alignment horizontal="center" vertical="center" shrinkToFit="1"/>
    </xf>
    <xf numFmtId="1" fontId="28" fillId="6" borderId="0" xfId="0" applyNumberFormat="1" applyFont="1" applyFill="1" applyBorder="1" applyAlignment="1">
      <alignment horizontal="center" vertical="center" shrinkToFit="1"/>
    </xf>
    <xf numFmtId="1" fontId="28" fillId="6" borderId="49" xfId="0" applyNumberFormat="1" applyFont="1" applyFill="1" applyBorder="1" applyAlignment="1">
      <alignment horizontal="center" vertical="center" shrinkToFit="1"/>
    </xf>
    <xf numFmtId="0" fontId="1" fillId="11" borderId="15" xfId="2" applyFont="1" applyFill="1" applyBorder="1" applyAlignment="1">
      <alignment horizontal="center" vertical="center" wrapText="1"/>
    </xf>
    <xf numFmtId="0" fontId="8" fillId="11" borderId="19" xfId="2" applyFont="1" applyFill="1" applyBorder="1" applyAlignment="1">
      <alignment horizontal="center" vertical="center" wrapText="1"/>
    </xf>
    <xf numFmtId="2" fontId="40" fillId="14" borderId="13" xfId="0" applyNumberFormat="1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/>
    </xf>
    <xf numFmtId="0" fontId="8" fillId="4" borderId="90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wrapText="1"/>
    </xf>
    <xf numFmtId="0" fontId="28" fillId="8" borderId="6" xfId="0" applyFont="1" applyFill="1" applyBorder="1" applyAlignment="1">
      <alignment horizontal="center" vertical="center"/>
    </xf>
    <xf numFmtId="2" fontId="12" fillId="8" borderId="42" xfId="0" applyNumberFormat="1" applyFont="1" applyFill="1" applyBorder="1" applyAlignment="1">
      <alignment horizontal="center" vertical="center" wrapText="1"/>
    </xf>
    <xf numFmtId="0" fontId="12" fillId="8" borderId="56" xfId="0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wrapText="1"/>
    </xf>
    <xf numFmtId="0" fontId="40" fillId="3" borderId="26" xfId="0" applyFont="1" applyFill="1" applyBorder="1" applyAlignment="1">
      <alignment horizontal="center" vertical="center" wrapText="1"/>
    </xf>
    <xf numFmtId="0" fontId="32" fillId="4" borderId="17" xfId="0" applyFont="1" applyFill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32" fillId="4" borderId="14" xfId="0" applyFont="1" applyFill="1" applyBorder="1" applyAlignment="1">
      <alignment horizontal="center" vertical="center"/>
    </xf>
    <xf numFmtId="0" fontId="32" fillId="8" borderId="114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0" fillId="3" borderId="54" xfId="0" applyFont="1" applyFill="1" applyBorder="1" applyAlignment="1">
      <alignment horizontal="center" vertical="center" wrapText="1"/>
    </xf>
    <xf numFmtId="0" fontId="40" fillId="3" borderId="3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wrapText="1"/>
    </xf>
    <xf numFmtId="0" fontId="12" fillId="4" borderId="42" xfId="0" applyFont="1" applyFill="1" applyBorder="1" applyAlignment="1">
      <alignment horizontal="center" wrapText="1"/>
    </xf>
    <xf numFmtId="0" fontId="12" fillId="4" borderId="43" xfId="0" applyFont="1" applyFill="1" applyBorder="1" applyAlignment="1">
      <alignment horizontal="center" wrapText="1"/>
    </xf>
    <xf numFmtId="0" fontId="6" fillId="8" borderId="14" xfId="0" applyFont="1" applyFill="1" applyBorder="1" applyAlignment="1">
      <alignment horizontal="center" vertical="center" wrapText="1"/>
    </xf>
    <xf numFmtId="0" fontId="11" fillId="6" borderId="75" xfId="1" applyFont="1" applyFill="1" applyBorder="1" applyAlignment="1">
      <alignment horizontal="center" vertical="center"/>
    </xf>
    <xf numFmtId="0" fontId="11" fillId="6" borderId="131" xfId="1" applyFont="1" applyFill="1" applyBorder="1" applyAlignment="1">
      <alignment horizontal="center" vertical="center"/>
    </xf>
    <xf numFmtId="1" fontId="28" fillId="6" borderId="112" xfId="1" applyNumberFormat="1" applyFont="1" applyFill="1" applyBorder="1" applyAlignment="1">
      <alignment horizontal="center" vertical="center" shrinkToFit="1"/>
    </xf>
    <xf numFmtId="1" fontId="28" fillId="6" borderId="109" xfId="1" applyNumberFormat="1" applyFont="1" applyFill="1" applyBorder="1" applyAlignment="1">
      <alignment horizontal="center" vertical="center" shrinkToFit="1"/>
    </xf>
    <xf numFmtId="0" fontId="1" fillId="11" borderId="3" xfId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2" fontId="6" fillId="14" borderId="1" xfId="0" applyNumberFormat="1" applyFont="1" applyFill="1" applyBorder="1" applyAlignment="1">
      <alignment horizontal="center" vertical="center" wrapText="1"/>
    </xf>
    <xf numFmtId="168" fontId="6" fillId="14" borderId="1" xfId="0" applyNumberFormat="1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wrapText="1"/>
    </xf>
    <xf numFmtId="0" fontId="2" fillId="14" borderId="13" xfId="0" applyFont="1" applyFill="1" applyBorder="1" applyAlignment="1">
      <alignment horizontal="center" vertical="center"/>
    </xf>
    <xf numFmtId="2" fontId="0" fillId="14" borderId="13" xfId="0" applyNumberForma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wrapText="1"/>
    </xf>
    <xf numFmtId="0" fontId="7" fillId="14" borderId="14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2" fontId="40" fillId="3" borderId="1" xfId="0" applyNumberFormat="1" applyFont="1" applyFill="1" applyBorder="1" applyAlignment="1">
      <alignment horizontal="center" vertical="center" wrapText="1"/>
    </xf>
    <xf numFmtId="2" fontId="40" fillId="14" borderId="1" xfId="0" applyNumberFormat="1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12" fillId="14" borderId="20" xfId="0" applyFont="1" applyFill="1" applyBorder="1" applyAlignment="1">
      <alignment horizontal="center" vertical="center" wrapText="1"/>
    </xf>
    <xf numFmtId="16" fontId="40" fillId="14" borderId="13" xfId="0" applyNumberFormat="1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14" xfId="0" applyFont="1" applyFill="1" applyBorder="1" applyAlignment="1">
      <alignment horizontal="center" vertical="center" wrapText="1"/>
    </xf>
    <xf numFmtId="1" fontId="31" fillId="13" borderId="30" xfId="1" applyNumberFormat="1" applyFont="1" applyFill="1" applyBorder="1" applyAlignment="1">
      <alignment horizontal="center" vertical="center" shrinkToFit="1"/>
    </xf>
    <xf numFmtId="1" fontId="28" fillId="13" borderId="43" xfId="1" applyNumberFormat="1" applyFont="1" applyFill="1" applyBorder="1" applyAlignment="1">
      <alignment horizontal="center" vertical="center" shrinkToFit="1"/>
    </xf>
    <xf numFmtId="0" fontId="11" fillId="6" borderId="132" xfId="1" applyFont="1" applyFill="1" applyBorder="1" applyAlignment="1">
      <alignment horizontal="center" vertical="center" wrapText="1"/>
    </xf>
    <xf numFmtId="0" fontId="11" fillId="6" borderId="110" xfId="1" applyFont="1" applyFill="1" applyBorder="1" applyAlignment="1">
      <alignment horizontal="center" vertical="center" wrapText="1"/>
    </xf>
    <xf numFmtId="0" fontId="11" fillId="6" borderId="133" xfId="1" applyFont="1" applyFill="1" applyBorder="1" applyAlignment="1">
      <alignment horizontal="center" vertical="center" wrapText="1"/>
    </xf>
    <xf numFmtId="0" fontId="12" fillId="10" borderId="53" xfId="2" applyFont="1" applyFill="1" applyBorder="1" applyAlignment="1">
      <alignment horizontal="center" vertical="center" wrapText="1"/>
    </xf>
    <xf numFmtId="0" fontId="12" fillId="10" borderId="31" xfId="2" applyFont="1" applyFill="1" applyBorder="1" applyAlignment="1">
      <alignment horizontal="center" vertical="center" wrapText="1"/>
    </xf>
    <xf numFmtId="0" fontId="12" fillId="10" borderId="32" xfId="2" applyFont="1" applyFill="1" applyBorder="1" applyAlignment="1">
      <alignment horizontal="center" vertical="center" wrapText="1"/>
    </xf>
    <xf numFmtId="0" fontId="12" fillId="11" borderId="6" xfId="2" applyFont="1" applyFill="1" applyBorder="1" applyAlignment="1">
      <alignment horizontal="center" vertical="center" wrapText="1"/>
    </xf>
    <xf numFmtId="0" fontId="12" fillId="11" borderId="115" xfId="2" applyFont="1" applyFill="1" applyBorder="1" applyAlignment="1">
      <alignment horizontal="center" vertical="center" wrapText="1"/>
    </xf>
    <xf numFmtId="0" fontId="12" fillId="11" borderId="116" xfId="2" applyFont="1" applyFill="1" applyBorder="1" applyAlignment="1">
      <alignment horizontal="center" vertical="center" wrapText="1"/>
    </xf>
    <xf numFmtId="0" fontId="12" fillId="11" borderId="8" xfId="2" applyFont="1" applyFill="1" applyBorder="1" applyAlignment="1">
      <alignment horizontal="center" vertical="center" wrapText="1"/>
    </xf>
    <xf numFmtId="0" fontId="12" fillId="6" borderId="50" xfId="2" applyFont="1" applyFill="1" applyBorder="1" applyAlignment="1">
      <alignment horizontal="center" vertical="center" wrapText="1"/>
    </xf>
    <xf numFmtId="0" fontId="12" fillId="6" borderId="0" xfId="2" applyFont="1" applyFill="1" applyBorder="1" applyAlignment="1">
      <alignment horizontal="center" vertical="center" wrapText="1"/>
    </xf>
    <xf numFmtId="0" fontId="12" fillId="6" borderId="49" xfId="2" applyFont="1" applyFill="1" applyBorder="1" applyAlignment="1">
      <alignment horizontal="center" vertical="center" wrapText="1"/>
    </xf>
    <xf numFmtId="0" fontId="1" fillId="11" borderId="120" xfId="2" applyFont="1" applyFill="1" applyBorder="1" applyAlignment="1">
      <alignment horizontal="center" vertical="center" wrapText="1"/>
    </xf>
    <xf numFmtId="0" fontId="1" fillId="11" borderId="122" xfId="2" applyFont="1" applyFill="1" applyBorder="1" applyAlignment="1">
      <alignment horizontal="center" vertical="center" wrapText="1"/>
    </xf>
    <xf numFmtId="0" fontId="1" fillId="11" borderId="113" xfId="2" applyFont="1" applyFill="1" applyBorder="1" applyAlignment="1">
      <alignment horizontal="center" vertical="center" wrapText="1"/>
    </xf>
    <xf numFmtId="0" fontId="1" fillId="11" borderId="134" xfId="2" applyFont="1" applyFill="1" applyBorder="1" applyAlignment="1">
      <alignment horizontal="center" vertical="center" wrapText="1"/>
    </xf>
    <xf numFmtId="0" fontId="1" fillId="11" borderId="102" xfId="2" applyFont="1" applyFill="1" applyBorder="1" applyAlignment="1">
      <alignment horizontal="center" vertical="center" wrapText="1"/>
    </xf>
    <xf numFmtId="0" fontId="1" fillId="11" borderId="106" xfId="2" applyFont="1" applyFill="1" applyBorder="1" applyAlignment="1">
      <alignment horizontal="center" vertical="center" wrapText="1"/>
    </xf>
    <xf numFmtId="1" fontId="8" fillId="6" borderId="128" xfId="2" applyNumberFormat="1" applyFont="1" applyFill="1" applyBorder="1" applyAlignment="1">
      <alignment horizontal="center" vertical="center" shrinkToFit="1"/>
    </xf>
    <xf numFmtId="1" fontId="8" fillId="6" borderId="111" xfId="2" applyNumberFormat="1" applyFont="1" applyFill="1" applyBorder="1" applyAlignment="1">
      <alignment horizontal="center" vertical="center" shrinkToFit="1"/>
    </xf>
    <xf numFmtId="1" fontId="8" fillId="6" borderId="85" xfId="2" applyNumberFormat="1" applyFont="1" applyFill="1" applyBorder="1" applyAlignment="1">
      <alignment horizontal="center" vertical="center" shrinkToFit="1"/>
    </xf>
    <xf numFmtId="1" fontId="8" fillId="5" borderId="30" xfId="0" applyNumberFormat="1" applyFont="1" applyFill="1" applyBorder="1" applyAlignment="1">
      <alignment horizontal="center" vertical="center" shrinkToFit="1"/>
    </xf>
    <xf numFmtId="1" fontId="8" fillId="5" borderId="43" xfId="0" applyNumberFormat="1" applyFont="1" applyFill="1" applyBorder="1" applyAlignment="1">
      <alignment horizontal="center" vertical="center" shrinkToFit="1"/>
    </xf>
    <xf numFmtId="0" fontId="40" fillId="4" borderId="26" xfId="0" applyFont="1" applyFill="1" applyBorder="1" applyAlignment="1">
      <alignment horizontal="center" vertical="center" wrapText="1"/>
    </xf>
    <xf numFmtId="0" fontId="12" fillId="11" borderId="115" xfId="2" applyFont="1" applyFill="1" applyBorder="1" applyAlignment="1">
      <alignment horizontal="center" vertical="center" wrapText="1"/>
    </xf>
    <xf numFmtId="0" fontId="12" fillId="10" borderId="120" xfId="2" applyFont="1" applyFill="1" applyBorder="1" applyAlignment="1">
      <alignment horizontal="center" vertical="center" wrapText="1"/>
    </xf>
    <xf numFmtId="0" fontId="12" fillId="10" borderId="121" xfId="2" applyFont="1" applyFill="1" applyBorder="1" applyAlignment="1">
      <alignment horizontal="center" vertical="center" wrapText="1"/>
    </xf>
    <xf numFmtId="0" fontId="12" fillId="10" borderId="122" xfId="2" applyFont="1" applyFill="1" applyBorder="1" applyAlignment="1">
      <alignment horizontal="center" vertical="center" wrapText="1"/>
    </xf>
    <xf numFmtId="0" fontId="12" fillId="11" borderId="106" xfId="2" applyFont="1" applyFill="1" applyBorder="1" applyAlignment="1">
      <alignment horizontal="center" vertical="center" wrapText="1"/>
    </xf>
    <xf numFmtId="0" fontId="12" fillId="11" borderId="101" xfId="2" applyFont="1" applyFill="1" applyBorder="1" applyAlignment="1">
      <alignment horizontal="center" vertical="center" wrapText="1"/>
    </xf>
    <xf numFmtId="0" fontId="12" fillId="11" borderId="102" xfId="2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12" fillId="6" borderId="8" xfId="2" applyFont="1" applyFill="1" applyBorder="1" applyAlignment="1">
      <alignment horizontal="center" vertical="center" wrapText="1"/>
    </xf>
    <xf numFmtId="0" fontId="1" fillId="11" borderId="103" xfId="2" applyFont="1" applyFill="1" applyBorder="1" applyAlignment="1">
      <alignment horizontal="center" vertical="center" wrapText="1"/>
    </xf>
    <xf numFmtId="0" fontId="1" fillId="11" borderId="83" xfId="2" applyFont="1" applyFill="1" applyBorder="1" applyAlignment="1">
      <alignment horizontal="center" vertical="center" wrapText="1"/>
    </xf>
    <xf numFmtId="0" fontId="1" fillId="11" borderId="104" xfId="2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 shrinkToFit="1"/>
    </xf>
    <xf numFmtId="1" fontId="8" fillId="6" borderId="7" xfId="0" applyNumberFormat="1" applyFont="1" applyFill="1" applyBorder="1" applyAlignment="1">
      <alignment horizontal="center" vertical="center" shrinkToFit="1"/>
    </xf>
    <xf numFmtId="1" fontId="8" fillId="6" borderId="8" xfId="0" applyNumberFormat="1" applyFont="1" applyFill="1" applyBorder="1" applyAlignment="1">
      <alignment horizontal="center" vertical="center" shrinkToFi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1" fillId="10" borderId="53" xfId="0" applyFont="1" applyFill="1" applyBorder="1" applyAlignment="1">
      <alignment horizontal="center" vertical="center" wrapText="1"/>
    </xf>
    <xf numFmtId="0" fontId="11" fillId="10" borderId="54" xfId="0" applyFont="1" applyFill="1" applyBorder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 wrapText="1"/>
    </xf>
    <xf numFmtId="0" fontId="11" fillId="10" borderId="34" xfId="0" applyFont="1" applyFill="1" applyBorder="1" applyAlignment="1">
      <alignment horizontal="center" vertical="center" wrapText="1"/>
    </xf>
    <xf numFmtId="1" fontId="28" fillId="6" borderId="115" xfId="0" applyNumberFormat="1" applyFont="1" applyFill="1" applyBorder="1" applyAlignment="1">
      <alignment horizontal="center" vertical="center" shrinkToFit="1"/>
    </xf>
    <xf numFmtId="1" fontId="13" fillId="11" borderId="23" xfId="0" applyNumberFormat="1" applyFont="1" applyFill="1" applyBorder="1" applyAlignment="1">
      <alignment horizontal="center" vertical="center" shrinkToFit="1"/>
    </xf>
    <xf numFmtId="0" fontId="14" fillId="11" borderId="11" xfId="0" applyFont="1" applyFill="1" applyBorder="1" applyAlignment="1">
      <alignment horizontal="left" vertical="center" wrapText="1"/>
    </xf>
    <xf numFmtId="1" fontId="15" fillId="11" borderId="24" xfId="0" applyNumberFormat="1" applyFont="1" applyFill="1" applyBorder="1" applyAlignment="1">
      <alignment horizontal="center" vertical="center" shrinkToFit="1"/>
    </xf>
    <xf numFmtId="0" fontId="14" fillId="11" borderId="21" xfId="0" applyFont="1" applyFill="1" applyBorder="1" applyAlignment="1">
      <alignment horizontal="left" vertical="center" wrapText="1"/>
    </xf>
    <xf numFmtId="1" fontId="16" fillId="11" borderId="24" xfId="0" applyNumberFormat="1" applyFont="1" applyFill="1" applyBorder="1" applyAlignment="1">
      <alignment horizontal="center" vertical="center" shrinkToFit="1"/>
    </xf>
    <xf numFmtId="1" fontId="17" fillId="11" borderId="24" xfId="0" applyNumberFormat="1" applyFont="1" applyFill="1" applyBorder="1" applyAlignment="1">
      <alignment horizontal="center" vertical="center" shrinkToFit="1"/>
    </xf>
    <xf numFmtId="0" fontId="19" fillId="11" borderId="24" xfId="0" applyFont="1" applyFill="1" applyBorder="1" applyAlignment="1">
      <alignment horizontal="center" vertical="center" wrapText="1"/>
    </xf>
    <xf numFmtId="1" fontId="21" fillId="11" borderId="24" xfId="0" applyNumberFormat="1" applyFont="1" applyFill="1" applyBorder="1" applyAlignment="1">
      <alignment horizontal="center" vertical="center" shrinkToFit="1"/>
    </xf>
    <xf numFmtId="1" fontId="24" fillId="11" borderId="24" xfId="0" applyNumberFormat="1" applyFont="1" applyFill="1" applyBorder="1" applyAlignment="1">
      <alignment horizontal="center" vertical="center" shrinkToFit="1"/>
    </xf>
    <xf numFmtId="1" fontId="25" fillId="11" borderId="24" xfId="0" applyNumberFormat="1" applyFont="1" applyFill="1" applyBorder="1" applyAlignment="1">
      <alignment horizontal="center" vertical="center" shrinkToFit="1"/>
    </xf>
    <xf numFmtId="1" fontId="15" fillId="11" borderId="25" xfId="0" applyNumberFormat="1" applyFont="1" applyFill="1" applyBorder="1" applyAlignment="1">
      <alignment horizontal="center" vertical="center" shrinkToFit="1"/>
    </xf>
    <xf numFmtId="0" fontId="14" fillId="11" borderId="22" xfId="0" applyFont="1" applyFill="1" applyBorder="1" applyAlignment="1">
      <alignment horizontal="left" vertical="center" wrapText="1"/>
    </xf>
    <xf numFmtId="0" fontId="19" fillId="11" borderId="23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left" vertical="center" wrapText="1"/>
    </xf>
    <xf numFmtId="0" fontId="14" fillId="11" borderId="44" xfId="0" applyFont="1" applyFill="1" applyBorder="1" applyAlignment="1">
      <alignment horizontal="left" vertical="center" wrapText="1"/>
    </xf>
    <xf numFmtId="1" fontId="29" fillId="11" borderId="24" xfId="0" applyNumberFormat="1" applyFont="1" applyFill="1" applyBorder="1" applyAlignment="1">
      <alignment horizontal="center" vertical="center" shrinkToFit="1"/>
    </xf>
    <xf numFmtId="1" fontId="29" fillId="11" borderId="25" xfId="0" applyNumberFormat="1" applyFont="1" applyFill="1" applyBorder="1" applyAlignment="1">
      <alignment horizontal="center" vertical="center" shrinkToFit="1"/>
    </xf>
    <xf numFmtId="0" fontId="14" fillId="11" borderId="4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11" fillId="10" borderId="61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/>
    </xf>
    <xf numFmtId="0" fontId="11" fillId="10" borderId="65" xfId="0" applyFont="1" applyFill="1" applyBorder="1" applyAlignment="1">
      <alignment horizontal="center" vertical="center" wrapText="1"/>
    </xf>
    <xf numFmtId="0" fontId="2" fillId="10" borderId="3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8" borderId="13" xfId="0" applyFont="1" applyFill="1" applyBorder="1" applyAlignment="1">
      <alignment horizontal="center" wrapText="1"/>
    </xf>
    <xf numFmtId="0" fontId="7" fillId="8" borderId="14" xfId="0" applyFont="1" applyFill="1" applyBorder="1" applyAlignment="1">
      <alignment horizontal="center" wrapText="1"/>
    </xf>
    <xf numFmtId="0" fontId="28" fillId="8" borderId="13" xfId="0" applyFont="1" applyFill="1" applyBorder="1" applyAlignment="1">
      <alignment horizontal="center" vertical="center"/>
    </xf>
    <xf numFmtId="0" fontId="51" fillId="11" borderId="127" xfId="2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10" borderId="120" xfId="2" applyFont="1" applyFill="1" applyBorder="1" applyAlignment="1">
      <alignment horizontal="center" vertical="center" wrapText="1"/>
    </xf>
    <xf numFmtId="0" fontId="6" fillId="10" borderId="121" xfId="2" applyFont="1" applyFill="1" applyBorder="1" applyAlignment="1">
      <alignment horizontal="center" vertical="center" wrapText="1"/>
    </xf>
    <xf numFmtId="0" fontId="6" fillId="10" borderId="122" xfId="2" applyFont="1" applyFill="1" applyBorder="1" applyAlignment="1">
      <alignment horizontal="center" vertical="center" wrapText="1"/>
    </xf>
    <xf numFmtId="0" fontId="56" fillId="11" borderId="6" xfId="2" applyFont="1" applyFill="1" applyBorder="1" applyAlignment="1">
      <alignment horizontal="center" wrapText="1"/>
    </xf>
    <xf numFmtId="0" fontId="43" fillId="11" borderId="115" xfId="2" applyFont="1" applyFill="1" applyBorder="1"/>
    <xf numFmtId="0" fontId="56" fillId="11" borderId="116" xfId="2" applyFont="1" applyFill="1" applyBorder="1" applyAlignment="1">
      <alignment horizontal="center" wrapText="1"/>
    </xf>
    <xf numFmtId="0" fontId="43" fillId="11" borderId="8" xfId="2" applyFont="1" applyFill="1" applyBorder="1"/>
    <xf numFmtId="0" fontId="8" fillId="10" borderId="5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/>
    </xf>
    <xf numFmtId="0" fontId="51" fillId="0" borderId="119" xfId="2" applyFont="1" applyBorder="1" applyAlignment="1">
      <alignment horizontal="center"/>
    </xf>
    <xf numFmtId="0" fontId="14" fillId="0" borderId="118" xfId="2" applyFont="1" applyBorder="1"/>
    <xf numFmtId="0" fontId="51" fillId="0" borderId="107" xfId="2" applyFont="1" applyBorder="1" applyAlignment="1">
      <alignment horizontal="center"/>
    </xf>
    <xf numFmtId="0" fontId="14" fillId="0" borderId="87" xfId="2" applyFont="1" applyBorder="1"/>
    <xf numFmtId="0" fontId="51" fillId="0" borderId="108" xfId="2" applyFont="1" applyBorder="1" applyAlignment="1">
      <alignment horizontal="center"/>
    </xf>
    <xf numFmtId="0" fontId="51" fillId="0" borderId="68" xfId="2" applyFont="1" applyBorder="1" applyAlignment="1">
      <alignment horizontal="center"/>
    </xf>
    <xf numFmtId="0" fontId="51" fillId="0" borderId="128" xfId="2" applyFont="1" applyBorder="1" applyAlignment="1">
      <alignment horizontal="center"/>
    </xf>
    <xf numFmtId="0" fontId="51" fillId="0" borderId="69" xfId="2" applyFont="1" applyBorder="1" applyAlignment="1">
      <alignment horizontal="center"/>
    </xf>
    <xf numFmtId="0" fontId="14" fillId="0" borderId="70" xfId="2" applyFont="1" applyBorder="1"/>
    <xf numFmtId="0" fontId="51" fillId="0" borderId="128" xfId="2" applyFont="1" applyBorder="1"/>
    <xf numFmtId="0" fontId="14" fillId="0" borderId="85" xfId="2" applyFont="1" applyBorder="1"/>
    <xf numFmtId="0" fontId="51" fillId="0" borderId="111" xfId="2" applyFont="1" applyBorder="1" applyAlignment="1">
      <alignment horizontal="center"/>
    </xf>
    <xf numFmtId="0" fontId="51" fillId="0" borderId="0" xfId="2" applyFont="1" applyAlignment="1">
      <alignment horizontal="center" vertical="center"/>
    </xf>
    <xf numFmtId="0" fontId="51" fillId="0" borderId="71" xfId="2" applyFont="1" applyBorder="1" applyAlignment="1">
      <alignment horizontal="center"/>
    </xf>
    <xf numFmtId="0" fontId="51" fillId="0" borderId="72" xfId="2" applyFont="1" applyBorder="1" applyAlignment="1">
      <alignment horizontal="center"/>
    </xf>
    <xf numFmtId="0" fontId="51" fillId="0" borderId="135" xfId="2" applyFont="1" applyBorder="1" applyAlignment="1">
      <alignment horizontal="center"/>
    </xf>
    <xf numFmtId="0" fontId="51" fillId="0" borderId="130" xfId="2" applyFont="1" applyBorder="1" applyAlignment="1">
      <alignment horizontal="center"/>
    </xf>
    <xf numFmtId="0" fontId="40" fillId="3" borderId="20" xfId="0" applyFont="1" applyFill="1" applyBorder="1" applyAlignment="1">
      <alignment horizontal="center" vertical="center" wrapText="1"/>
    </xf>
    <xf numFmtId="0" fontId="32" fillId="8" borderId="12" xfId="0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0" fontId="40" fillId="8" borderId="27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  <xf numFmtId="16" fontId="40" fillId="8" borderId="13" xfId="0" applyNumberFormat="1" applyFont="1" applyFill="1" applyBorder="1" applyAlignment="1">
      <alignment horizontal="center" vertical="center" wrapText="1"/>
    </xf>
    <xf numFmtId="2" fontId="40" fillId="8" borderId="13" xfId="0" applyNumberFormat="1" applyFont="1" applyFill="1" applyBorder="1" applyAlignment="1">
      <alignment horizontal="center" vertical="center" wrapText="1"/>
    </xf>
    <xf numFmtId="0" fontId="40" fillId="8" borderId="14" xfId="0" applyFont="1" applyFill="1" applyBorder="1" applyAlignment="1">
      <alignment horizontal="center" vertical="center" wrapText="1"/>
    </xf>
    <xf numFmtId="0" fontId="51" fillId="11" borderId="119" xfId="2" applyFont="1" applyFill="1" applyBorder="1" applyAlignment="1">
      <alignment horizontal="center"/>
    </xf>
    <xf numFmtId="0" fontId="14" fillId="11" borderId="118" xfId="2" applyFont="1" applyFill="1" applyBorder="1"/>
    <xf numFmtId="0" fontId="51" fillId="11" borderId="107" xfId="2" applyFont="1" applyFill="1" applyBorder="1" applyAlignment="1">
      <alignment horizontal="center"/>
    </xf>
    <xf numFmtId="0" fontId="14" fillId="11" borderId="87" xfId="2" applyFont="1" applyFill="1" applyBorder="1"/>
    <xf numFmtId="0" fontId="51" fillId="11" borderId="108" xfId="2" applyFont="1" applyFill="1" applyBorder="1" applyAlignment="1">
      <alignment horizontal="center"/>
    </xf>
    <xf numFmtId="0" fontId="51" fillId="11" borderId="67" xfId="2" applyFont="1" applyFill="1" applyBorder="1" applyAlignment="1">
      <alignment horizontal="center"/>
    </xf>
    <xf numFmtId="0" fontId="51" fillId="11" borderId="68" xfId="2" applyFont="1" applyFill="1" applyBorder="1" applyAlignment="1">
      <alignment horizontal="center"/>
    </xf>
    <xf numFmtId="0" fontId="51" fillId="11" borderId="128" xfId="2" applyFont="1" applyFill="1" applyBorder="1" applyAlignment="1">
      <alignment horizontal="center"/>
    </xf>
    <xf numFmtId="0" fontId="51" fillId="11" borderId="84" xfId="2" applyFont="1" applyFill="1" applyBorder="1" applyAlignment="1"/>
    <xf numFmtId="0" fontId="51" fillId="11" borderId="85" xfId="2" applyFont="1" applyFill="1" applyBorder="1" applyAlignment="1">
      <alignment horizontal="center"/>
    </xf>
    <xf numFmtId="0" fontId="51" fillId="11" borderId="69" xfId="2" applyFont="1" applyFill="1" applyBorder="1" applyAlignment="1">
      <alignment horizontal="center"/>
    </xf>
    <xf numFmtId="0" fontId="14" fillId="11" borderId="70" xfId="2" applyFont="1" applyFill="1" applyBorder="1"/>
    <xf numFmtId="0" fontId="51" fillId="11" borderId="128" xfId="2" applyFont="1" applyFill="1" applyBorder="1"/>
    <xf numFmtId="0" fontId="14" fillId="11" borderId="85" xfId="2" applyFont="1" applyFill="1" applyBorder="1"/>
    <xf numFmtId="0" fontId="51" fillId="11" borderId="111" xfId="2" applyFont="1" applyFill="1" applyBorder="1" applyAlignment="1">
      <alignment horizontal="center"/>
    </xf>
    <xf numFmtId="0" fontId="51" fillId="11" borderId="0" xfId="2" applyFont="1" applyFill="1" applyAlignment="1">
      <alignment horizontal="center" vertical="center"/>
    </xf>
    <xf numFmtId="0" fontId="51" fillId="11" borderId="71" xfId="2" applyFont="1" applyFill="1" applyBorder="1" applyAlignment="1">
      <alignment horizontal="center"/>
    </xf>
    <xf numFmtId="0" fontId="51" fillId="11" borderId="72" xfId="2" applyFont="1" applyFill="1" applyBorder="1" applyAlignment="1">
      <alignment horizontal="center"/>
    </xf>
    <xf numFmtId="0" fontId="51" fillId="11" borderId="135" xfId="2" applyFont="1" applyFill="1" applyBorder="1" applyAlignment="1">
      <alignment horizontal="center"/>
    </xf>
    <xf numFmtId="0" fontId="51" fillId="11" borderId="130" xfId="2" applyFont="1" applyFill="1" applyBorder="1" applyAlignment="1">
      <alignment horizontal="center"/>
    </xf>
    <xf numFmtId="0" fontId="51" fillId="11" borderId="88" xfId="2" applyFont="1" applyFill="1" applyBorder="1" applyAlignment="1"/>
    <xf numFmtId="0" fontId="6" fillId="4" borderId="26" xfId="0" applyFont="1" applyFill="1" applyBorder="1" applyAlignment="1">
      <alignment horizontal="center" vertical="center" wrapText="1"/>
    </xf>
    <xf numFmtId="0" fontId="8" fillId="10" borderId="38" xfId="0" applyFont="1" applyFill="1" applyBorder="1" applyAlignment="1">
      <alignment horizontal="center" vertical="center"/>
    </xf>
    <xf numFmtId="0" fontId="8" fillId="10" borderId="37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0" borderId="60" xfId="0" applyFont="1" applyFill="1" applyBorder="1" applyAlignment="1">
      <alignment horizontal="center" vertical="center" wrapText="1"/>
    </xf>
    <xf numFmtId="0" fontId="6" fillId="10" borderId="35" xfId="2" applyFont="1" applyFill="1" applyBorder="1" applyAlignment="1">
      <alignment horizontal="center" vertical="center" wrapText="1"/>
    </xf>
    <xf numFmtId="0" fontId="6" fillId="10" borderId="36" xfId="2" applyFont="1" applyFill="1" applyBorder="1" applyAlignment="1">
      <alignment horizontal="center" vertical="center" wrapText="1"/>
    </xf>
    <xf numFmtId="0" fontId="6" fillId="10" borderId="51" xfId="2" applyFont="1" applyFill="1" applyBorder="1" applyAlignment="1">
      <alignment horizontal="center" vertical="center" wrapText="1"/>
    </xf>
    <xf numFmtId="0" fontId="12" fillId="11" borderId="80" xfId="2" applyFont="1" applyFill="1" applyBorder="1" applyAlignment="1">
      <alignment horizontal="center" vertical="center" wrapText="1"/>
    </xf>
    <xf numFmtId="0" fontId="12" fillId="11" borderId="136" xfId="2" applyFont="1" applyFill="1" applyBorder="1" applyAlignment="1">
      <alignment horizontal="center" vertical="center" wrapText="1"/>
    </xf>
    <xf numFmtId="0" fontId="8" fillId="11" borderId="97" xfId="2" applyFont="1" applyFill="1" applyBorder="1" applyAlignment="1">
      <alignment horizontal="center" vertical="center" wrapText="1"/>
    </xf>
    <xf numFmtId="0" fontId="1" fillId="11" borderId="0" xfId="3" applyFont="1" applyFill="1" applyBorder="1" applyAlignment="1">
      <alignment horizontal="center" vertical="center"/>
    </xf>
    <xf numFmtId="0" fontId="12" fillId="11" borderId="37" xfId="2" applyFont="1" applyFill="1" applyBorder="1" applyAlignment="1">
      <alignment horizontal="center" vertical="center" wrapText="1"/>
    </xf>
    <xf numFmtId="0" fontId="12" fillId="11" borderId="100" xfId="2" applyFont="1" applyFill="1" applyBorder="1" applyAlignment="1">
      <alignment horizontal="center" vertical="center" wrapText="1"/>
    </xf>
    <xf numFmtId="0" fontId="12" fillId="11" borderId="137" xfId="2" applyFont="1" applyFill="1" applyBorder="1" applyAlignment="1">
      <alignment horizontal="center" vertical="center" wrapText="1"/>
    </xf>
    <xf numFmtId="0" fontId="12" fillId="11" borderId="39" xfId="2" applyFont="1" applyFill="1" applyBorder="1" applyAlignment="1">
      <alignment horizontal="center" vertical="center" wrapText="1"/>
    </xf>
    <xf numFmtId="0" fontId="12" fillId="10" borderId="30" xfId="2" applyFont="1" applyFill="1" applyBorder="1" applyAlignment="1">
      <alignment horizontal="center" vertical="center" wrapText="1"/>
    </xf>
    <xf numFmtId="0" fontId="12" fillId="10" borderId="42" xfId="2" applyFont="1" applyFill="1" applyBorder="1" applyAlignment="1">
      <alignment horizontal="center" vertical="center" wrapText="1"/>
    </xf>
    <xf numFmtId="0" fontId="12" fillId="10" borderId="43" xfId="2" applyFont="1" applyFill="1" applyBorder="1" applyAlignment="1">
      <alignment horizontal="center" vertical="center" wrapText="1"/>
    </xf>
    <xf numFmtId="0" fontId="28" fillId="4" borderId="103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62078B64-E35D-4E87-9C44-2083F7B8416D}"/>
    <cellStyle name="Normal 2 2" xfId="3" xr:uid="{15978D87-A534-4A32-8BF1-2BCF1F96C873}"/>
    <cellStyle name="Normal 2 2 2" xfId="4" xr:uid="{7EC5B770-CCA2-4D96-9E39-230E403EF3F6}"/>
    <cellStyle name="Normal 3" xfId="2" xr:uid="{5E8CD600-D042-4A12-AAE4-918B479B8B2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0BAB-5C03-4E3C-A441-C6180224A3CD}">
  <dimension ref="A1:Q96"/>
  <sheetViews>
    <sheetView tabSelected="1" zoomScaleNormal="10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17" width="10.77734375" style="1" customWidth="1"/>
    <col min="18" max="16384" width="9.33203125" style="1"/>
  </cols>
  <sheetData>
    <row r="1" spans="1:17" ht="90.6" customHeight="1" thickBot="1" x14ac:dyDescent="0.3">
      <c r="A1" s="315" t="s">
        <v>49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2.8" customHeight="1" thickBot="1" x14ac:dyDescent="0.3">
      <c r="A3" s="479" t="s">
        <v>315</v>
      </c>
      <c r="B3" s="484"/>
      <c r="C3" s="481">
        <v>111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323" t="s">
        <v>24</v>
      </c>
      <c r="B6" s="324"/>
      <c r="C6" s="59">
        <v>9</v>
      </c>
      <c r="D6" s="60">
        <v>9</v>
      </c>
      <c r="E6" s="60" t="s">
        <v>48</v>
      </c>
      <c r="F6" s="60">
        <v>312</v>
      </c>
      <c r="G6" s="60">
        <v>219</v>
      </c>
      <c r="H6" s="60">
        <v>74</v>
      </c>
      <c r="I6" s="60">
        <v>34.659999999999997</v>
      </c>
      <c r="J6" s="60">
        <v>142.46</v>
      </c>
      <c r="K6" s="60" t="s">
        <v>48</v>
      </c>
      <c r="L6" s="60">
        <v>2</v>
      </c>
      <c r="M6" s="60">
        <v>1</v>
      </c>
      <c r="N6" s="60">
        <v>30</v>
      </c>
      <c r="O6" s="60">
        <v>17</v>
      </c>
      <c r="P6" s="56">
        <v>9</v>
      </c>
      <c r="Q6" s="57"/>
    </row>
    <row r="7" spans="1:17" ht="16.2" thickBot="1" x14ac:dyDescent="0.3">
      <c r="A7" s="325" t="s">
        <v>23</v>
      </c>
      <c r="B7" s="326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62" t="s">
        <v>48</v>
      </c>
      <c r="Q7" s="63" t="s">
        <v>48</v>
      </c>
    </row>
    <row r="8" spans="1:17" ht="16.2" thickBot="1" x14ac:dyDescent="0.35">
      <c r="A8" s="327" t="s">
        <v>37</v>
      </c>
      <c r="B8" s="328"/>
      <c r="C8" s="166">
        <v>9</v>
      </c>
      <c r="D8" s="133">
        <v>9</v>
      </c>
      <c r="E8" s="133" t="s">
        <v>48</v>
      </c>
      <c r="F8" s="133">
        <v>312</v>
      </c>
      <c r="G8" s="133">
        <v>219</v>
      </c>
      <c r="H8" s="133">
        <v>74</v>
      </c>
      <c r="I8" s="133">
        <v>34.659999999999997</v>
      </c>
      <c r="J8" s="133">
        <v>142.46</v>
      </c>
      <c r="K8" s="133" t="s">
        <v>48</v>
      </c>
      <c r="L8" s="133">
        <v>2</v>
      </c>
      <c r="M8" s="133">
        <v>1</v>
      </c>
      <c r="N8" s="133">
        <v>30</v>
      </c>
      <c r="O8" s="133">
        <v>17</v>
      </c>
      <c r="P8" s="196">
        <v>9</v>
      </c>
      <c r="Q8" s="197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5"/>
    </row>
    <row r="24" spans="1:14" ht="19.5" customHeight="1" x14ac:dyDescent="0.25">
      <c r="A24" s="41">
        <v>11</v>
      </c>
      <c r="B24" s="46" t="s">
        <v>8</v>
      </c>
      <c r="C24" s="13">
        <v>22</v>
      </c>
      <c r="D24" s="14">
        <v>30</v>
      </c>
      <c r="E24" s="14">
        <v>44</v>
      </c>
      <c r="F24" s="14">
        <v>50</v>
      </c>
      <c r="G24" s="14">
        <v>24</v>
      </c>
      <c r="H24" s="15">
        <v>74</v>
      </c>
      <c r="I24" s="15">
        <v>41</v>
      </c>
      <c r="J24" s="15">
        <v>0</v>
      </c>
      <c r="K24" s="16">
        <v>27</v>
      </c>
    </row>
    <row r="25" spans="1:14" ht="19.5" customHeight="1" x14ac:dyDescent="0.25">
      <c r="A25" s="30">
        <v>12</v>
      </c>
      <c r="B25" s="47" t="s">
        <v>9</v>
      </c>
      <c r="C25" s="17">
        <v>13</v>
      </c>
      <c r="D25" s="3">
        <v>25</v>
      </c>
      <c r="E25" s="3">
        <v>31</v>
      </c>
      <c r="F25" s="3">
        <v>34</v>
      </c>
      <c r="G25" s="3">
        <v>16</v>
      </c>
      <c r="H25" s="2">
        <v>54</v>
      </c>
      <c r="I25" s="2">
        <v>22</v>
      </c>
      <c r="J25" s="2">
        <v>2</v>
      </c>
      <c r="K25" s="18">
        <v>22</v>
      </c>
    </row>
    <row r="26" spans="1:14" ht="19.5" customHeight="1" x14ac:dyDescent="0.25">
      <c r="A26" s="30">
        <v>13</v>
      </c>
      <c r="B26" s="47" t="s">
        <v>10</v>
      </c>
      <c r="C26" s="17">
        <v>3</v>
      </c>
      <c r="D26" s="3">
        <v>3</v>
      </c>
      <c r="E26" s="3">
        <v>2</v>
      </c>
      <c r="F26" s="3">
        <v>2</v>
      </c>
      <c r="G26" s="3">
        <v>2</v>
      </c>
      <c r="H26" s="2">
        <v>2</v>
      </c>
      <c r="I26" s="2">
        <v>2</v>
      </c>
      <c r="J26" s="2">
        <v>2</v>
      </c>
      <c r="K26" s="18">
        <v>2</v>
      </c>
    </row>
    <row r="27" spans="1:14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44" t="s">
        <v>51</v>
      </c>
      <c r="F27" s="44" t="s">
        <v>51</v>
      </c>
      <c r="G27" s="44" t="s">
        <v>51</v>
      </c>
      <c r="H27" s="44" t="s">
        <v>51</v>
      </c>
      <c r="I27" s="44" t="s">
        <v>51</v>
      </c>
      <c r="J27" s="44" t="s">
        <v>51</v>
      </c>
      <c r="K27" s="210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</row>
    <row r="30" spans="1:14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</row>
    <row r="31" spans="1:14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</row>
    <row r="32" spans="1:14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</row>
    <row r="35" spans="1:17" ht="13.8" thickBot="1" x14ac:dyDescent="0.3"/>
    <row r="36" spans="1:17" ht="23.4" thickBot="1" x14ac:dyDescent="0.3">
      <c r="A36" s="318" t="s">
        <v>316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5.6" x14ac:dyDescent="0.3">
      <c r="A37" s="352" t="s">
        <v>47</v>
      </c>
      <c r="B37" s="370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6.2" thickBot="1" x14ac:dyDescent="0.3">
      <c r="A38" s="354"/>
      <c r="B38" s="371"/>
      <c r="C38" s="280">
        <v>2</v>
      </c>
      <c r="D38" s="281">
        <v>2</v>
      </c>
      <c r="E38" s="281" t="s">
        <v>48</v>
      </c>
      <c r="F38" s="281">
        <v>86</v>
      </c>
      <c r="G38" s="281">
        <v>93</v>
      </c>
      <c r="H38" s="281">
        <v>46</v>
      </c>
      <c r="I38" s="281">
        <v>43</v>
      </c>
      <c r="J38" s="281">
        <v>92.47</v>
      </c>
      <c r="K38" s="281" t="s">
        <v>48</v>
      </c>
      <c r="L38" s="281" t="s">
        <v>48</v>
      </c>
      <c r="M38" s="281" t="s">
        <v>48</v>
      </c>
      <c r="N38" s="281">
        <v>6</v>
      </c>
      <c r="O38" s="281">
        <v>5</v>
      </c>
      <c r="P38" s="130">
        <v>1</v>
      </c>
      <c r="Q38" s="131"/>
    </row>
    <row r="39" spans="1:17" ht="13.8" thickBot="1" x14ac:dyDescent="0.3"/>
    <row r="40" spans="1:17" ht="15.6" customHeight="1" x14ac:dyDescent="0.25">
      <c r="A40" s="515" t="s">
        <v>1</v>
      </c>
      <c r="B40" s="515" t="s">
        <v>0</v>
      </c>
      <c r="C40" s="565" t="s">
        <v>327</v>
      </c>
      <c r="D40" s="566"/>
      <c r="E40" s="566"/>
      <c r="F40" s="566"/>
      <c r="G40" s="566"/>
      <c r="H40" s="567"/>
    </row>
    <row r="41" spans="1:17" ht="32.4" customHeight="1" thickBot="1" x14ac:dyDescent="0.3">
      <c r="A41" s="531"/>
      <c r="B41" s="532"/>
      <c r="C41" s="568" t="s">
        <v>319</v>
      </c>
      <c r="D41" s="568" t="s">
        <v>321</v>
      </c>
      <c r="E41" s="568" t="s">
        <v>324</v>
      </c>
      <c r="F41" s="568" t="s">
        <v>318</v>
      </c>
      <c r="G41" s="568" t="s">
        <v>325</v>
      </c>
      <c r="H41" s="568" t="s">
        <v>326</v>
      </c>
    </row>
    <row r="42" spans="1:17" ht="18" customHeight="1" thickBot="1" x14ac:dyDescent="0.3">
      <c r="A42" s="535" t="s">
        <v>17</v>
      </c>
      <c r="B42" s="536"/>
      <c r="C42" s="536"/>
      <c r="D42" s="536"/>
      <c r="E42" s="536"/>
      <c r="F42" s="536"/>
      <c r="G42" s="536"/>
      <c r="H42" s="537"/>
    </row>
    <row r="43" spans="1:17" ht="15.6" x14ac:dyDescent="0.25">
      <c r="A43" s="533">
        <v>1</v>
      </c>
      <c r="B43" s="534" t="s">
        <v>3</v>
      </c>
      <c r="C43" s="659">
        <v>2</v>
      </c>
      <c r="D43" s="660">
        <v>5</v>
      </c>
      <c r="E43" s="660">
        <v>12</v>
      </c>
      <c r="F43" s="660">
        <v>16</v>
      </c>
      <c r="G43" s="661">
        <v>17</v>
      </c>
      <c r="H43" s="662">
        <v>19</v>
      </c>
    </row>
    <row r="44" spans="1:17" ht="15.6" x14ac:dyDescent="0.25">
      <c r="A44" s="503">
        <v>2</v>
      </c>
      <c r="B44" s="525" t="s">
        <v>4</v>
      </c>
      <c r="C44" s="663">
        <v>1</v>
      </c>
      <c r="D44" s="664">
        <v>2</v>
      </c>
      <c r="E44" s="664">
        <v>1</v>
      </c>
      <c r="F44" s="664">
        <v>2</v>
      </c>
      <c r="G44" s="665">
        <v>1</v>
      </c>
      <c r="H44" s="666">
        <v>1</v>
      </c>
    </row>
    <row r="45" spans="1:17" ht="15.6" x14ac:dyDescent="0.25">
      <c r="A45" s="517">
        <v>3</v>
      </c>
      <c r="B45" s="525" t="s">
        <v>5</v>
      </c>
      <c r="C45" s="663">
        <v>2</v>
      </c>
      <c r="D45" s="664">
        <v>2</v>
      </c>
      <c r="E45" s="664">
        <v>2</v>
      </c>
      <c r="F45" s="664">
        <v>2</v>
      </c>
      <c r="G45" s="665">
        <v>2</v>
      </c>
      <c r="H45" s="666">
        <v>2</v>
      </c>
    </row>
    <row r="46" spans="1:17" ht="15.6" x14ac:dyDescent="0.25">
      <c r="A46" s="518">
        <v>4</v>
      </c>
      <c r="B46" s="525" t="s">
        <v>38</v>
      </c>
      <c r="C46" s="663">
        <v>5</v>
      </c>
      <c r="D46" s="664">
        <v>3</v>
      </c>
      <c r="E46" s="664">
        <v>1</v>
      </c>
      <c r="F46" s="664">
        <v>4</v>
      </c>
      <c r="G46" s="665">
        <v>1</v>
      </c>
      <c r="H46" s="666">
        <v>2</v>
      </c>
    </row>
    <row r="47" spans="1:17" ht="15.6" x14ac:dyDescent="0.25">
      <c r="A47" s="519" t="s">
        <v>323</v>
      </c>
      <c r="B47" s="525" t="s">
        <v>6</v>
      </c>
      <c r="C47" s="667">
        <v>306</v>
      </c>
      <c r="D47" s="665">
        <v>351</v>
      </c>
      <c r="E47" s="665">
        <v>249</v>
      </c>
      <c r="F47" s="665">
        <v>252</v>
      </c>
      <c r="G47" s="665">
        <v>333</v>
      </c>
      <c r="H47" s="666">
        <v>165</v>
      </c>
    </row>
    <row r="48" spans="1:17" ht="15.6" x14ac:dyDescent="0.25">
      <c r="A48" s="520">
        <v>6</v>
      </c>
      <c r="B48" s="525" t="s">
        <v>40</v>
      </c>
      <c r="C48" s="663">
        <v>8</v>
      </c>
      <c r="D48" s="664">
        <v>10</v>
      </c>
      <c r="E48" s="664">
        <v>9</v>
      </c>
      <c r="F48" s="664">
        <v>4</v>
      </c>
      <c r="G48" s="665">
        <v>6</v>
      </c>
      <c r="H48" s="666">
        <v>10</v>
      </c>
    </row>
    <row r="49" spans="1:8" ht="15.6" x14ac:dyDescent="0.25">
      <c r="A49" s="521">
        <v>7</v>
      </c>
      <c r="B49" s="525" t="s">
        <v>7</v>
      </c>
      <c r="C49" s="663">
        <v>300</v>
      </c>
      <c r="D49" s="664">
        <v>287</v>
      </c>
      <c r="E49" s="664">
        <v>270</v>
      </c>
      <c r="F49" s="664">
        <v>222</v>
      </c>
      <c r="G49" s="665">
        <v>300</v>
      </c>
      <c r="H49" s="666">
        <v>225</v>
      </c>
    </row>
    <row r="50" spans="1:8" ht="15.6" x14ac:dyDescent="0.25">
      <c r="A50" s="522">
        <v>8</v>
      </c>
      <c r="B50" s="525" t="s">
        <v>41</v>
      </c>
      <c r="C50" s="668">
        <v>273</v>
      </c>
      <c r="D50" s="669">
        <v>351</v>
      </c>
      <c r="E50" s="669">
        <v>156</v>
      </c>
      <c r="F50" s="669">
        <v>248</v>
      </c>
      <c r="G50" s="669">
        <v>259</v>
      </c>
      <c r="H50" s="666">
        <v>169</v>
      </c>
    </row>
    <row r="51" spans="1:8" ht="15.6" customHeight="1" x14ac:dyDescent="0.25">
      <c r="A51" s="503">
        <v>9</v>
      </c>
      <c r="B51" s="525" t="s">
        <v>42</v>
      </c>
      <c r="C51" s="667">
        <v>3</v>
      </c>
      <c r="D51" s="670">
        <v>292</v>
      </c>
      <c r="E51" s="670">
        <v>9</v>
      </c>
      <c r="F51" s="670">
        <v>10</v>
      </c>
      <c r="G51" s="665">
        <v>10</v>
      </c>
      <c r="H51" s="666">
        <v>3</v>
      </c>
    </row>
    <row r="52" spans="1:8" ht="16.2" thickBot="1" x14ac:dyDescent="0.3">
      <c r="A52" s="524">
        <v>10</v>
      </c>
      <c r="B52" s="526" t="s">
        <v>19</v>
      </c>
      <c r="C52" s="671">
        <v>270</v>
      </c>
      <c r="D52" s="672">
        <v>10</v>
      </c>
      <c r="E52" s="672">
        <v>215</v>
      </c>
      <c r="F52" s="672">
        <v>266</v>
      </c>
      <c r="G52" s="673">
        <v>273</v>
      </c>
      <c r="H52" s="674">
        <v>262</v>
      </c>
    </row>
    <row r="53" spans="1:8" ht="18" customHeight="1" thickBot="1" x14ac:dyDescent="0.3">
      <c r="A53" s="508" t="s">
        <v>18</v>
      </c>
      <c r="B53" s="509"/>
      <c r="C53" s="509"/>
      <c r="D53" s="509"/>
      <c r="E53" s="509"/>
      <c r="F53" s="509"/>
      <c r="G53" s="509"/>
      <c r="H53" s="510"/>
    </row>
    <row r="54" spans="1:8" ht="16.8" x14ac:dyDescent="0.25">
      <c r="A54" s="497">
        <v>11</v>
      </c>
      <c r="B54" s="511" t="s">
        <v>8</v>
      </c>
      <c r="C54" s="675" t="s">
        <v>52</v>
      </c>
      <c r="D54" s="676" t="s">
        <v>52</v>
      </c>
      <c r="E54" s="676" t="s">
        <v>52</v>
      </c>
      <c r="F54" s="676" t="s">
        <v>52</v>
      </c>
      <c r="G54" s="676">
        <v>46</v>
      </c>
      <c r="H54" s="677">
        <v>40</v>
      </c>
    </row>
    <row r="55" spans="1:8" ht="16.8" x14ac:dyDescent="0.25">
      <c r="A55" s="490">
        <v>12</v>
      </c>
      <c r="B55" s="512" t="s">
        <v>9</v>
      </c>
      <c r="C55" s="678" t="s">
        <v>52</v>
      </c>
      <c r="D55" s="679" t="s">
        <v>52</v>
      </c>
      <c r="E55" s="679" t="s">
        <v>52</v>
      </c>
      <c r="F55" s="679" t="s">
        <v>52</v>
      </c>
      <c r="G55" s="679">
        <v>43</v>
      </c>
      <c r="H55" s="680">
        <v>50</v>
      </c>
    </row>
    <row r="56" spans="1:8" ht="16.8" x14ac:dyDescent="0.25">
      <c r="A56" s="490">
        <v>13</v>
      </c>
      <c r="B56" s="512" t="s">
        <v>10</v>
      </c>
      <c r="C56" s="678" t="s">
        <v>52</v>
      </c>
      <c r="D56" s="679" t="s">
        <v>52</v>
      </c>
      <c r="E56" s="679" t="s">
        <v>52</v>
      </c>
      <c r="F56" s="679" t="s">
        <v>52</v>
      </c>
      <c r="G56" s="679">
        <v>3</v>
      </c>
      <c r="H56" s="680">
        <v>3</v>
      </c>
    </row>
    <row r="57" spans="1:8" ht="16.8" x14ac:dyDescent="0.25">
      <c r="A57" s="490">
        <v>14</v>
      </c>
      <c r="B57" s="512" t="s">
        <v>11</v>
      </c>
      <c r="C57" s="678" t="s">
        <v>52</v>
      </c>
      <c r="D57" s="679" t="s">
        <v>52</v>
      </c>
      <c r="E57" s="679" t="s">
        <v>52</v>
      </c>
      <c r="F57" s="679" t="s">
        <v>52</v>
      </c>
      <c r="G57" s="679" t="s">
        <v>51</v>
      </c>
      <c r="H57" s="680" t="s">
        <v>51</v>
      </c>
    </row>
    <row r="58" spans="1:8" ht="16.8" x14ac:dyDescent="0.25">
      <c r="A58" s="490">
        <v>15</v>
      </c>
      <c r="B58" s="512" t="s">
        <v>12</v>
      </c>
      <c r="C58" s="678" t="s">
        <v>52</v>
      </c>
      <c r="D58" s="679" t="s">
        <v>52</v>
      </c>
      <c r="E58" s="679" t="s">
        <v>52</v>
      </c>
      <c r="F58" s="679" t="s">
        <v>52</v>
      </c>
      <c r="G58" s="679" t="s">
        <v>20</v>
      </c>
      <c r="H58" s="680" t="s">
        <v>20</v>
      </c>
    </row>
    <row r="59" spans="1:8" ht="15.6" x14ac:dyDescent="0.25">
      <c r="A59" s="503">
        <v>16</v>
      </c>
      <c r="B59" s="512" t="s">
        <v>13</v>
      </c>
      <c r="C59" s="678" t="s">
        <v>52</v>
      </c>
      <c r="D59" s="679" t="s">
        <v>52</v>
      </c>
      <c r="E59" s="679" t="s">
        <v>52</v>
      </c>
      <c r="F59" s="679" t="s">
        <v>52</v>
      </c>
      <c r="G59" s="679">
        <v>36</v>
      </c>
      <c r="H59" s="680">
        <v>30</v>
      </c>
    </row>
    <row r="60" spans="1:8" ht="15.6" x14ac:dyDescent="0.25">
      <c r="A60" s="503">
        <v>17</v>
      </c>
      <c r="B60" s="512" t="s">
        <v>50</v>
      </c>
      <c r="C60" s="678" t="s">
        <v>52</v>
      </c>
      <c r="D60" s="679" t="s">
        <v>52</v>
      </c>
      <c r="E60" s="679" t="s">
        <v>52</v>
      </c>
      <c r="F60" s="679" t="s">
        <v>52</v>
      </c>
      <c r="G60" s="679">
        <v>20</v>
      </c>
      <c r="H60" s="680">
        <v>17</v>
      </c>
    </row>
    <row r="61" spans="1:8" ht="15.6" x14ac:dyDescent="0.25">
      <c r="A61" s="503">
        <v>18</v>
      </c>
      <c r="B61" s="512" t="s">
        <v>14</v>
      </c>
      <c r="C61" s="678" t="s">
        <v>52</v>
      </c>
      <c r="D61" s="679" t="s">
        <v>52</v>
      </c>
      <c r="E61" s="679" t="s">
        <v>52</v>
      </c>
      <c r="F61" s="679" t="s">
        <v>52</v>
      </c>
      <c r="G61" s="679">
        <v>1</v>
      </c>
      <c r="H61" s="680">
        <v>0</v>
      </c>
    </row>
    <row r="62" spans="1:8" ht="15.6" x14ac:dyDescent="0.25">
      <c r="A62" s="503">
        <v>19</v>
      </c>
      <c r="B62" s="512" t="s">
        <v>2</v>
      </c>
      <c r="C62" s="678" t="s">
        <v>52</v>
      </c>
      <c r="D62" s="679" t="s">
        <v>52</v>
      </c>
      <c r="E62" s="679" t="s">
        <v>52</v>
      </c>
      <c r="F62" s="679" t="s">
        <v>52</v>
      </c>
      <c r="G62" s="679">
        <v>1</v>
      </c>
      <c r="H62" s="680">
        <v>0</v>
      </c>
    </row>
    <row r="63" spans="1:8" ht="15.6" x14ac:dyDescent="0.25">
      <c r="A63" s="503">
        <v>20</v>
      </c>
      <c r="B63" s="512" t="s">
        <v>15</v>
      </c>
      <c r="C63" s="678" t="s">
        <v>52</v>
      </c>
      <c r="D63" s="679" t="s">
        <v>52</v>
      </c>
      <c r="E63" s="679" t="s">
        <v>52</v>
      </c>
      <c r="F63" s="679" t="s">
        <v>52</v>
      </c>
      <c r="G63" s="679">
        <v>5</v>
      </c>
      <c r="H63" s="680">
        <v>0</v>
      </c>
    </row>
    <row r="64" spans="1:8" ht="16.2" thickBot="1" x14ac:dyDescent="0.3">
      <c r="A64" s="504">
        <v>21</v>
      </c>
      <c r="B64" s="513" t="s">
        <v>16</v>
      </c>
      <c r="C64" s="681" t="s">
        <v>52</v>
      </c>
      <c r="D64" s="682" t="s">
        <v>52</v>
      </c>
      <c r="E64" s="682" t="s">
        <v>52</v>
      </c>
      <c r="F64" s="682" t="s">
        <v>52</v>
      </c>
      <c r="G64" s="682" t="s">
        <v>20</v>
      </c>
      <c r="H64" s="683" t="s">
        <v>20</v>
      </c>
    </row>
    <row r="66" spans="1:17" ht="13.8" thickBot="1" x14ac:dyDescent="0.3"/>
    <row r="67" spans="1:17" ht="21.6" customHeight="1" thickBot="1" x14ac:dyDescent="0.3">
      <c r="A67" s="318" t="s">
        <v>44</v>
      </c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20"/>
    </row>
    <row r="68" spans="1:17" ht="23.4" customHeight="1" x14ac:dyDescent="0.3">
      <c r="A68" s="352" t="s">
        <v>47</v>
      </c>
      <c r="B68" s="353"/>
      <c r="C68" s="49" t="s">
        <v>33</v>
      </c>
      <c r="D68" s="49" t="s">
        <v>27</v>
      </c>
      <c r="E68" s="49" t="s">
        <v>22</v>
      </c>
      <c r="F68" s="49" t="s">
        <v>28</v>
      </c>
      <c r="G68" s="49" t="s">
        <v>30</v>
      </c>
      <c r="H68" s="49" t="s">
        <v>29</v>
      </c>
      <c r="I68" s="49" t="s">
        <v>34</v>
      </c>
      <c r="J68" s="49" t="s">
        <v>1</v>
      </c>
      <c r="K68" s="49">
        <v>100</v>
      </c>
      <c r="L68" s="49">
        <v>50</v>
      </c>
      <c r="M68" s="49">
        <v>0</v>
      </c>
      <c r="N68" s="49" t="s">
        <v>31</v>
      </c>
      <c r="O68" s="49" t="s">
        <v>32</v>
      </c>
      <c r="P68" s="49" t="s">
        <v>35</v>
      </c>
      <c r="Q68" s="50" t="s">
        <v>36</v>
      </c>
    </row>
    <row r="69" spans="1:17" ht="16.2" thickBot="1" x14ac:dyDescent="0.3">
      <c r="A69" s="354"/>
      <c r="B69" s="355"/>
      <c r="C69" s="262">
        <v>5</v>
      </c>
      <c r="D69" s="262">
        <v>8</v>
      </c>
      <c r="E69" s="262" t="s">
        <v>48</v>
      </c>
      <c r="F69" s="262">
        <v>273</v>
      </c>
      <c r="G69" s="262">
        <v>484</v>
      </c>
      <c r="H69" s="262">
        <v>169</v>
      </c>
      <c r="I69" s="262">
        <v>34.119999999999997</v>
      </c>
      <c r="J69" s="262">
        <v>56.4</v>
      </c>
      <c r="K69" s="262">
        <v>1</v>
      </c>
      <c r="L69" s="262" t="s">
        <v>48</v>
      </c>
      <c r="M69" s="262" t="s">
        <v>48</v>
      </c>
      <c r="N69" s="262">
        <v>33</v>
      </c>
      <c r="O69" s="262">
        <v>1</v>
      </c>
      <c r="P69" s="6">
        <v>5</v>
      </c>
      <c r="Q69" s="151"/>
    </row>
    <row r="70" spans="1:17" ht="17.399999999999999" customHeight="1" thickBot="1" x14ac:dyDescent="0.3"/>
    <row r="71" spans="1:17" ht="31.8" customHeight="1" thickBot="1" x14ac:dyDescent="0.3">
      <c r="A71" s="356" t="s">
        <v>1</v>
      </c>
      <c r="B71" s="351" t="s">
        <v>0</v>
      </c>
      <c r="C71" s="340" t="s">
        <v>47</v>
      </c>
      <c r="D71" s="341"/>
      <c r="E71" s="341"/>
      <c r="F71" s="341"/>
      <c r="G71" s="341"/>
      <c r="H71" s="341"/>
      <c r="I71" s="341"/>
      <c r="J71" s="341"/>
      <c r="K71" s="341"/>
      <c r="L71" s="342"/>
    </row>
    <row r="72" spans="1:17" ht="34.200000000000003" customHeight="1" thickBot="1" x14ac:dyDescent="0.3">
      <c r="A72" s="357"/>
      <c r="B72" s="369"/>
      <c r="C72" s="346" t="s">
        <v>242</v>
      </c>
      <c r="D72" s="347"/>
      <c r="E72" s="346" t="s">
        <v>240</v>
      </c>
      <c r="F72" s="347"/>
      <c r="G72" s="346" t="s">
        <v>208</v>
      </c>
      <c r="H72" s="347"/>
      <c r="I72" s="346" t="s">
        <v>189</v>
      </c>
      <c r="J72" s="347"/>
      <c r="K72" s="346" t="s">
        <v>179</v>
      </c>
      <c r="L72" s="347"/>
    </row>
    <row r="73" spans="1:17" ht="18" thickBot="1" x14ac:dyDescent="0.3">
      <c r="A73" s="343" t="s">
        <v>17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5"/>
    </row>
    <row r="74" spans="1:17" ht="17.399999999999999" customHeight="1" x14ac:dyDescent="0.25">
      <c r="A74" s="29">
        <v>1</v>
      </c>
      <c r="B74" s="239" t="s">
        <v>3</v>
      </c>
      <c r="C74" s="485">
        <v>7</v>
      </c>
      <c r="D74" s="486"/>
      <c r="E74" s="485">
        <v>15</v>
      </c>
      <c r="F74" s="486"/>
      <c r="G74" s="268">
        <v>23</v>
      </c>
      <c r="H74" s="269"/>
      <c r="I74" s="189">
        <v>31</v>
      </c>
      <c r="J74" s="190"/>
      <c r="K74" s="268">
        <v>41</v>
      </c>
      <c r="L74" s="269"/>
    </row>
    <row r="75" spans="1:17" ht="15.6" customHeight="1" x14ac:dyDescent="0.25">
      <c r="A75" s="30">
        <v>2</v>
      </c>
      <c r="B75" s="240" t="s">
        <v>4</v>
      </c>
      <c r="C75" s="17">
        <v>1</v>
      </c>
      <c r="D75" s="211">
        <v>3</v>
      </c>
      <c r="E75" s="17">
        <v>2</v>
      </c>
      <c r="F75" s="211"/>
      <c r="G75" s="17">
        <v>1</v>
      </c>
      <c r="H75" s="211">
        <v>3</v>
      </c>
      <c r="I75" s="24">
        <v>2</v>
      </c>
      <c r="J75" s="18">
        <v>4</v>
      </c>
      <c r="K75" s="17">
        <v>2</v>
      </c>
      <c r="L75" s="211">
        <v>4</v>
      </c>
    </row>
    <row r="76" spans="1:17" ht="18" customHeight="1" x14ac:dyDescent="0.25">
      <c r="A76" s="31">
        <v>3</v>
      </c>
      <c r="B76" s="240" t="s">
        <v>5</v>
      </c>
      <c r="C76" s="485">
        <v>2</v>
      </c>
      <c r="D76" s="486"/>
      <c r="E76" s="485">
        <v>2</v>
      </c>
      <c r="F76" s="486"/>
      <c r="G76" s="268">
        <v>2</v>
      </c>
      <c r="H76" s="269"/>
      <c r="I76" s="189">
        <v>2</v>
      </c>
      <c r="J76" s="190"/>
      <c r="K76" s="268">
        <v>2</v>
      </c>
      <c r="L76" s="269"/>
    </row>
    <row r="77" spans="1:17" ht="18" customHeight="1" x14ac:dyDescent="0.25">
      <c r="A77" s="32">
        <v>4</v>
      </c>
      <c r="B77" s="240" t="s">
        <v>38</v>
      </c>
      <c r="C77" s="485">
        <v>3</v>
      </c>
      <c r="D77" s="486"/>
      <c r="E77" s="485">
        <v>6</v>
      </c>
      <c r="F77" s="486"/>
      <c r="G77" s="268">
        <v>1</v>
      </c>
      <c r="H77" s="269"/>
      <c r="I77" s="189">
        <v>5</v>
      </c>
      <c r="J77" s="190"/>
      <c r="K77" s="268">
        <v>4</v>
      </c>
      <c r="L77" s="269"/>
    </row>
    <row r="78" spans="1:17" ht="16.8" x14ac:dyDescent="0.25">
      <c r="A78" s="33" t="s">
        <v>39</v>
      </c>
      <c r="B78" s="240" t="s">
        <v>6</v>
      </c>
      <c r="C78" s="17">
        <v>117</v>
      </c>
      <c r="D78" s="211">
        <v>419</v>
      </c>
      <c r="E78" s="17">
        <v>343</v>
      </c>
      <c r="F78" s="211" t="s">
        <v>20</v>
      </c>
      <c r="G78" s="17">
        <v>167</v>
      </c>
      <c r="H78" s="211">
        <v>155</v>
      </c>
      <c r="I78" s="24">
        <v>194</v>
      </c>
      <c r="J78" s="18" t="s">
        <v>52</v>
      </c>
      <c r="K78" s="17">
        <v>153</v>
      </c>
      <c r="L78" s="211">
        <v>148</v>
      </c>
    </row>
    <row r="79" spans="1:17" ht="16.8" x14ac:dyDescent="0.25">
      <c r="A79" s="34">
        <v>6</v>
      </c>
      <c r="B79" s="240" t="s">
        <v>40</v>
      </c>
      <c r="C79" s="17">
        <v>10</v>
      </c>
      <c r="D79" s="211">
        <v>7</v>
      </c>
      <c r="E79" s="17">
        <v>10</v>
      </c>
      <c r="F79" s="211" t="s">
        <v>20</v>
      </c>
      <c r="G79" s="17">
        <v>10</v>
      </c>
      <c r="H79" s="211">
        <v>10</v>
      </c>
      <c r="I79" s="24">
        <v>10</v>
      </c>
      <c r="J79" s="18" t="s">
        <v>52</v>
      </c>
      <c r="K79" s="17">
        <v>10</v>
      </c>
      <c r="L79" s="211">
        <v>10</v>
      </c>
    </row>
    <row r="80" spans="1:17" ht="16.8" x14ac:dyDescent="0.25">
      <c r="A80" s="35">
        <v>7</v>
      </c>
      <c r="B80" s="240" t="s">
        <v>7</v>
      </c>
      <c r="C80" s="17">
        <v>249</v>
      </c>
      <c r="D80" s="211">
        <v>636</v>
      </c>
      <c r="E80" s="17">
        <v>555</v>
      </c>
      <c r="F80" s="211" t="s">
        <v>20</v>
      </c>
      <c r="G80" s="17">
        <v>286</v>
      </c>
      <c r="H80" s="211">
        <v>296</v>
      </c>
      <c r="I80" s="24">
        <v>612</v>
      </c>
      <c r="J80" s="18" t="s">
        <v>52</v>
      </c>
      <c r="K80" s="17">
        <v>299</v>
      </c>
      <c r="L80" s="211">
        <v>245</v>
      </c>
    </row>
    <row r="81" spans="1:12" ht="16.8" x14ac:dyDescent="0.25">
      <c r="A81" s="36">
        <v>8</v>
      </c>
      <c r="B81" s="240" t="s">
        <v>41</v>
      </c>
      <c r="C81" s="17">
        <v>100</v>
      </c>
      <c r="D81" s="211">
        <v>110</v>
      </c>
      <c r="E81" s="17">
        <v>140</v>
      </c>
      <c r="F81" s="211">
        <v>96</v>
      </c>
      <c r="G81" s="17">
        <v>240</v>
      </c>
      <c r="H81" s="211">
        <v>113</v>
      </c>
      <c r="I81" s="24">
        <v>93</v>
      </c>
      <c r="J81" s="18">
        <v>99</v>
      </c>
      <c r="K81" s="17">
        <v>202</v>
      </c>
      <c r="L81" s="211">
        <v>346</v>
      </c>
    </row>
    <row r="82" spans="1:12" ht="16.8" x14ac:dyDescent="0.25">
      <c r="A82" s="30">
        <v>9</v>
      </c>
      <c r="B82" s="240" t="s">
        <v>42</v>
      </c>
      <c r="C82" s="17">
        <v>10</v>
      </c>
      <c r="D82" s="211">
        <v>10</v>
      </c>
      <c r="E82" s="17">
        <v>10</v>
      </c>
      <c r="F82" s="211">
        <v>10</v>
      </c>
      <c r="G82" s="17">
        <v>10</v>
      </c>
      <c r="H82" s="211">
        <v>5</v>
      </c>
      <c r="I82" s="24">
        <v>10</v>
      </c>
      <c r="J82" s="18">
        <v>10</v>
      </c>
      <c r="K82" s="17">
        <v>10</v>
      </c>
      <c r="L82" s="211">
        <v>10</v>
      </c>
    </row>
    <row r="83" spans="1:12" ht="17.399999999999999" thickBot="1" x14ac:dyDescent="0.3">
      <c r="A83" s="37">
        <v>10</v>
      </c>
      <c r="B83" s="241" t="s">
        <v>19</v>
      </c>
      <c r="C83" s="19">
        <v>237</v>
      </c>
      <c r="D83" s="109">
        <v>244</v>
      </c>
      <c r="E83" s="19">
        <v>253</v>
      </c>
      <c r="F83" s="109">
        <v>126</v>
      </c>
      <c r="G83" s="19">
        <v>390</v>
      </c>
      <c r="H83" s="109">
        <v>152</v>
      </c>
      <c r="I83" s="25">
        <v>129</v>
      </c>
      <c r="J83" s="22">
        <v>191</v>
      </c>
      <c r="K83" s="19">
        <v>287</v>
      </c>
      <c r="L83" s="109">
        <v>445</v>
      </c>
    </row>
    <row r="84" spans="1:12" ht="18" thickBot="1" x14ac:dyDescent="0.3">
      <c r="A84" s="487" t="s">
        <v>54</v>
      </c>
      <c r="B84" s="351" t="s">
        <v>0</v>
      </c>
      <c r="C84" s="383" t="s">
        <v>18</v>
      </c>
      <c r="D84" s="384"/>
      <c r="E84" s="384"/>
      <c r="F84" s="384"/>
      <c r="G84" s="384"/>
      <c r="H84" s="384"/>
      <c r="I84" s="384"/>
      <c r="J84" s="384"/>
      <c r="K84" s="384"/>
      <c r="L84" s="385"/>
    </row>
    <row r="85" spans="1:12" ht="18" thickBot="1" x14ac:dyDescent="0.3">
      <c r="A85" s="488"/>
      <c r="B85" s="369"/>
      <c r="C85" s="270" t="s">
        <v>55</v>
      </c>
      <c r="D85" s="271" t="s">
        <v>56</v>
      </c>
      <c r="E85" s="270" t="s">
        <v>55</v>
      </c>
      <c r="F85" s="271" t="s">
        <v>56</v>
      </c>
      <c r="G85" s="270" t="s">
        <v>55</v>
      </c>
      <c r="H85" s="271" t="s">
        <v>56</v>
      </c>
      <c r="I85" s="270" t="s">
        <v>55</v>
      </c>
      <c r="J85" s="271" t="s">
        <v>56</v>
      </c>
      <c r="K85" s="270" t="s">
        <v>55</v>
      </c>
      <c r="L85" s="271" t="s">
        <v>56</v>
      </c>
    </row>
    <row r="86" spans="1:12" ht="16.8" x14ac:dyDescent="0.25">
      <c r="A86" s="41">
        <v>11</v>
      </c>
      <c r="B86" s="46" t="s">
        <v>8</v>
      </c>
      <c r="C86" s="266">
        <v>29</v>
      </c>
      <c r="D86" s="267">
        <v>1</v>
      </c>
      <c r="E86" s="266">
        <v>169</v>
      </c>
      <c r="F86" s="267" t="s">
        <v>52</v>
      </c>
      <c r="G86" s="13">
        <v>21</v>
      </c>
      <c r="H86" s="16">
        <v>10</v>
      </c>
      <c r="I86" s="266">
        <v>32</v>
      </c>
      <c r="J86" s="267" t="s">
        <v>52</v>
      </c>
      <c r="K86" s="95">
        <v>10</v>
      </c>
      <c r="L86" s="94">
        <v>1</v>
      </c>
    </row>
    <row r="87" spans="1:12" ht="16.8" x14ac:dyDescent="0.25">
      <c r="A87" s="30">
        <v>12</v>
      </c>
      <c r="B87" s="47" t="s">
        <v>9</v>
      </c>
      <c r="C87" s="17">
        <v>51</v>
      </c>
      <c r="D87" s="211">
        <v>4</v>
      </c>
      <c r="E87" s="17">
        <v>251</v>
      </c>
      <c r="F87" s="211" t="s">
        <v>52</v>
      </c>
      <c r="G87" s="17">
        <v>72</v>
      </c>
      <c r="H87" s="18">
        <v>24</v>
      </c>
      <c r="I87" s="17">
        <v>47</v>
      </c>
      <c r="J87" s="211" t="s">
        <v>52</v>
      </c>
      <c r="K87" s="24">
        <v>27</v>
      </c>
      <c r="L87" s="18">
        <v>8</v>
      </c>
    </row>
    <row r="88" spans="1:12" ht="16.8" x14ac:dyDescent="0.25">
      <c r="A88" s="30">
        <v>13</v>
      </c>
      <c r="B88" s="47" t="s">
        <v>10</v>
      </c>
      <c r="C88" s="17">
        <v>2</v>
      </c>
      <c r="D88" s="211">
        <v>2</v>
      </c>
      <c r="E88" s="17">
        <v>2</v>
      </c>
      <c r="F88" s="211" t="s">
        <v>52</v>
      </c>
      <c r="G88" s="17">
        <v>2</v>
      </c>
      <c r="H88" s="18">
        <v>2</v>
      </c>
      <c r="I88" s="17">
        <v>2</v>
      </c>
      <c r="J88" s="211" t="s">
        <v>52</v>
      </c>
      <c r="K88" s="24">
        <v>2</v>
      </c>
      <c r="L88" s="18">
        <v>2</v>
      </c>
    </row>
    <row r="89" spans="1:12" ht="16.8" x14ac:dyDescent="0.25">
      <c r="A89" s="30">
        <v>14</v>
      </c>
      <c r="B89" s="47" t="s">
        <v>11</v>
      </c>
      <c r="C89" s="17" t="s">
        <v>51</v>
      </c>
      <c r="D89" s="211" t="s">
        <v>51</v>
      </c>
      <c r="E89" s="17" t="s">
        <v>51</v>
      </c>
      <c r="F89" s="211" t="s">
        <v>52</v>
      </c>
      <c r="G89" s="17" t="s">
        <v>51</v>
      </c>
      <c r="H89" s="18" t="s">
        <v>51</v>
      </c>
      <c r="I89" s="17" t="s">
        <v>51</v>
      </c>
      <c r="J89" s="211" t="s">
        <v>52</v>
      </c>
      <c r="K89" s="24" t="s">
        <v>51</v>
      </c>
      <c r="L89" s="18" t="s">
        <v>51</v>
      </c>
    </row>
    <row r="90" spans="1:12" ht="16.8" x14ac:dyDescent="0.25">
      <c r="A90" s="30">
        <v>15</v>
      </c>
      <c r="B90" s="47" t="s">
        <v>12</v>
      </c>
      <c r="C90" s="17" t="s">
        <v>20</v>
      </c>
      <c r="D90" s="211" t="s">
        <v>20</v>
      </c>
      <c r="E90" s="17" t="s">
        <v>20</v>
      </c>
      <c r="F90" s="211" t="s">
        <v>52</v>
      </c>
      <c r="G90" s="17" t="s">
        <v>20</v>
      </c>
      <c r="H90" s="211" t="s">
        <v>20</v>
      </c>
      <c r="I90" s="17" t="s">
        <v>20</v>
      </c>
      <c r="J90" s="211" t="s">
        <v>52</v>
      </c>
      <c r="K90" s="17" t="s">
        <v>20</v>
      </c>
      <c r="L90" s="211" t="s">
        <v>20</v>
      </c>
    </row>
    <row r="91" spans="1:12" ht="16.2" x14ac:dyDescent="0.25">
      <c r="A91" s="42">
        <v>16</v>
      </c>
      <c r="B91" s="47" t="s">
        <v>13</v>
      </c>
      <c r="C91" s="17" t="s">
        <v>20</v>
      </c>
      <c r="D91" s="211" t="s">
        <v>20</v>
      </c>
      <c r="E91" s="17" t="s">
        <v>20</v>
      </c>
      <c r="F91" s="211" t="s">
        <v>52</v>
      </c>
      <c r="G91" s="17" t="s">
        <v>20</v>
      </c>
      <c r="H91" s="211" t="s">
        <v>20</v>
      </c>
      <c r="I91" s="17" t="s">
        <v>20</v>
      </c>
      <c r="J91" s="211" t="s">
        <v>52</v>
      </c>
      <c r="K91" s="17" t="s">
        <v>20</v>
      </c>
      <c r="L91" s="211" t="s">
        <v>20</v>
      </c>
    </row>
    <row r="92" spans="1:12" ht="16.2" x14ac:dyDescent="0.25">
      <c r="A92" s="42">
        <v>17</v>
      </c>
      <c r="B92" s="47" t="s">
        <v>50</v>
      </c>
      <c r="C92" s="17" t="s">
        <v>20</v>
      </c>
      <c r="D92" s="211" t="s">
        <v>20</v>
      </c>
      <c r="E92" s="17" t="s">
        <v>20</v>
      </c>
      <c r="F92" s="211" t="s">
        <v>52</v>
      </c>
      <c r="G92" s="17" t="s">
        <v>20</v>
      </c>
      <c r="H92" s="211" t="s">
        <v>20</v>
      </c>
      <c r="I92" s="17" t="s">
        <v>20</v>
      </c>
      <c r="J92" s="211" t="s">
        <v>52</v>
      </c>
      <c r="K92" s="17" t="s">
        <v>20</v>
      </c>
      <c r="L92" s="211" t="s">
        <v>20</v>
      </c>
    </row>
    <row r="93" spans="1:12" ht="16.2" x14ac:dyDescent="0.25">
      <c r="A93" s="42">
        <v>18</v>
      </c>
      <c r="B93" s="47" t="s">
        <v>14</v>
      </c>
      <c r="C93" s="17" t="s">
        <v>20</v>
      </c>
      <c r="D93" s="211" t="s">
        <v>20</v>
      </c>
      <c r="E93" s="17" t="s">
        <v>20</v>
      </c>
      <c r="F93" s="211" t="s">
        <v>52</v>
      </c>
      <c r="G93" s="17" t="s">
        <v>20</v>
      </c>
      <c r="H93" s="211" t="s">
        <v>20</v>
      </c>
      <c r="I93" s="17" t="s">
        <v>20</v>
      </c>
      <c r="J93" s="211" t="s">
        <v>52</v>
      </c>
      <c r="K93" s="17" t="s">
        <v>20</v>
      </c>
      <c r="L93" s="211" t="s">
        <v>20</v>
      </c>
    </row>
    <row r="94" spans="1:12" ht="16.2" x14ac:dyDescent="0.25">
      <c r="A94" s="42">
        <v>19</v>
      </c>
      <c r="B94" s="47" t="s">
        <v>2</v>
      </c>
      <c r="C94" s="17" t="s">
        <v>20</v>
      </c>
      <c r="D94" s="211" t="s">
        <v>20</v>
      </c>
      <c r="E94" s="17" t="s">
        <v>20</v>
      </c>
      <c r="F94" s="211" t="s">
        <v>52</v>
      </c>
      <c r="G94" s="17" t="s">
        <v>20</v>
      </c>
      <c r="H94" s="211" t="s">
        <v>20</v>
      </c>
      <c r="I94" s="17" t="s">
        <v>20</v>
      </c>
      <c r="J94" s="211" t="s">
        <v>52</v>
      </c>
      <c r="K94" s="17" t="s">
        <v>20</v>
      </c>
      <c r="L94" s="211" t="s">
        <v>20</v>
      </c>
    </row>
    <row r="95" spans="1:12" ht="16.2" x14ac:dyDescent="0.25">
      <c r="A95" s="42">
        <v>20</v>
      </c>
      <c r="B95" s="47" t="s">
        <v>15</v>
      </c>
      <c r="C95" s="17" t="s">
        <v>20</v>
      </c>
      <c r="D95" s="211" t="s">
        <v>20</v>
      </c>
      <c r="E95" s="17" t="s">
        <v>20</v>
      </c>
      <c r="F95" s="211" t="s">
        <v>52</v>
      </c>
      <c r="G95" s="17" t="s">
        <v>20</v>
      </c>
      <c r="H95" s="211" t="s">
        <v>20</v>
      </c>
      <c r="I95" s="17" t="s">
        <v>20</v>
      </c>
      <c r="J95" s="211" t="s">
        <v>52</v>
      </c>
      <c r="K95" s="17" t="s">
        <v>20</v>
      </c>
      <c r="L95" s="211" t="s">
        <v>20</v>
      </c>
    </row>
    <row r="96" spans="1:12" ht="16.8" thickBot="1" x14ac:dyDescent="0.3">
      <c r="A96" s="42">
        <v>21</v>
      </c>
      <c r="B96" s="48" t="s">
        <v>16</v>
      </c>
      <c r="C96" s="19" t="s">
        <v>20</v>
      </c>
      <c r="D96" s="109" t="s">
        <v>20</v>
      </c>
      <c r="E96" s="19" t="s">
        <v>20</v>
      </c>
      <c r="F96" s="109" t="s">
        <v>52</v>
      </c>
      <c r="G96" s="19" t="s">
        <v>20</v>
      </c>
      <c r="H96" s="109" t="s">
        <v>20</v>
      </c>
      <c r="I96" s="19" t="s">
        <v>20</v>
      </c>
      <c r="J96" s="109" t="s">
        <v>52</v>
      </c>
      <c r="K96" s="19" t="s">
        <v>20</v>
      </c>
      <c r="L96" s="109" t="s">
        <v>20</v>
      </c>
    </row>
  </sheetData>
  <mergeCells count="40">
    <mergeCell ref="A36:Q36"/>
    <mergeCell ref="A37:B38"/>
    <mergeCell ref="A40:A41"/>
    <mergeCell ref="B40:B41"/>
    <mergeCell ref="C40:H40"/>
    <mergeCell ref="A42:H42"/>
    <mergeCell ref="A53:H53"/>
    <mergeCell ref="E77:F77"/>
    <mergeCell ref="E76:F76"/>
    <mergeCell ref="E74:F74"/>
    <mergeCell ref="A84:A85"/>
    <mergeCell ref="B84:B85"/>
    <mergeCell ref="A67:Q67"/>
    <mergeCell ref="B71:B72"/>
    <mergeCell ref="A68:B69"/>
    <mergeCell ref="A71:A72"/>
    <mergeCell ref="C72:D72"/>
    <mergeCell ref="E72:F72"/>
    <mergeCell ref="G72:H72"/>
    <mergeCell ref="C76:D76"/>
    <mergeCell ref="C77:D77"/>
    <mergeCell ref="C74:D74"/>
    <mergeCell ref="C71:L71"/>
    <mergeCell ref="C84:L84"/>
    <mergeCell ref="A73:L73"/>
    <mergeCell ref="I72:J72"/>
    <mergeCell ref="K72:L72"/>
    <mergeCell ref="A8:B8"/>
    <mergeCell ref="A12:K12"/>
    <mergeCell ref="A23:K23"/>
    <mergeCell ref="A10:A11"/>
    <mergeCell ref="B10:B11"/>
    <mergeCell ref="C10:K10"/>
    <mergeCell ref="A1:Q1"/>
    <mergeCell ref="A4:Q4"/>
    <mergeCell ref="A5:B5"/>
    <mergeCell ref="A6:B6"/>
    <mergeCell ref="A7:B7"/>
    <mergeCell ref="C3:Q3"/>
    <mergeCell ref="A3:B3"/>
  </mergeCells>
  <pageMargins left="0.7" right="0.7" top="0.75" bottom="0.75" header="0.3" footer="0.3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7B92-BE28-4A17-B1E3-F13BE0ED3079}">
  <dimension ref="A1:AB111"/>
  <sheetViews>
    <sheetView zoomScaleNormal="100" workbookViewId="0">
      <selection activeCell="V111" sqref="V11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5" width="10.77734375" style="1" customWidth="1"/>
    <col min="26" max="16384" width="9.33203125" style="1"/>
  </cols>
  <sheetData>
    <row r="1" spans="1:17" ht="90.6" customHeight="1" thickBot="1" x14ac:dyDescent="0.3">
      <c r="A1" s="315" t="s">
        <v>72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120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customHeight="1" thickBot="1" x14ac:dyDescent="0.3">
      <c r="A4" s="318" t="s">
        <v>45</v>
      </c>
      <c r="B4" s="319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2"/>
    </row>
    <row r="5" spans="1:17" ht="22.2" customHeight="1" thickBot="1" x14ac:dyDescent="0.35">
      <c r="A5" s="321"/>
      <c r="B5" s="389"/>
      <c r="C5" s="113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49" t="s">
        <v>32</v>
      </c>
      <c r="P5" s="49" t="s">
        <v>35</v>
      </c>
      <c r="Q5" s="50" t="s">
        <v>36</v>
      </c>
    </row>
    <row r="6" spans="1:17" ht="16.2" thickBot="1" x14ac:dyDescent="0.35">
      <c r="A6" s="397" t="s">
        <v>24</v>
      </c>
      <c r="B6" s="454"/>
      <c r="C6" s="61">
        <v>8</v>
      </c>
      <c r="D6" s="62">
        <v>7</v>
      </c>
      <c r="E6" s="62">
        <v>2</v>
      </c>
      <c r="F6" s="62">
        <v>80</v>
      </c>
      <c r="G6" s="62">
        <v>72</v>
      </c>
      <c r="H6" s="62" t="s">
        <v>73</v>
      </c>
      <c r="I6" s="62">
        <v>16</v>
      </c>
      <c r="J6" s="62">
        <v>111.11</v>
      </c>
      <c r="K6" s="62" t="s">
        <v>48</v>
      </c>
      <c r="L6" s="62" t="s">
        <v>48</v>
      </c>
      <c r="M6" s="62">
        <v>2</v>
      </c>
      <c r="N6" s="62">
        <v>3</v>
      </c>
      <c r="O6" s="62">
        <v>3</v>
      </c>
      <c r="P6" s="116">
        <v>3</v>
      </c>
      <c r="Q6" s="117"/>
    </row>
    <row r="7" spans="1:17" ht="15.6" x14ac:dyDescent="0.25">
      <c r="A7" s="399"/>
      <c r="B7" s="455"/>
      <c r="C7" s="102" t="s">
        <v>33</v>
      </c>
      <c r="D7" s="103" t="s">
        <v>27</v>
      </c>
      <c r="E7" s="103" t="s">
        <v>61</v>
      </c>
      <c r="F7" s="103" t="s">
        <v>62</v>
      </c>
      <c r="G7" s="103" t="s">
        <v>28</v>
      </c>
      <c r="H7" s="103" t="s">
        <v>63</v>
      </c>
      <c r="I7" s="103" t="s">
        <v>64</v>
      </c>
      <c r="J7" s="103" t="s">
        <v>34</v>
      </c>
      <c r="K7" s="103" t="s">
        <v>65</v>
      </c>
      <c r="L7" s="103" t="s">
        <v>1</v>
      </c>
      <c r="M7" s="103" t="s">
        <v>66</v>
      </c>
      <c r="N7" s="103" t="s">
        <v>67</v>
      </c>
      <c r="O7" s="118"/>
      <c r="P7" s="118"/>
      <c r="Q7" s="119"/>
    </row>
    <row r="8" spans="1:17" ht="16.2" thickBot="1" x14ac:dyDescent="0.3">
      <c r="A8" s="401"/>
      <c r="B8" s="456"/>
      <c r="C8" s="61">
        <v>8</v>
      </c>
      <c r="D8" s="62">
        <v>8</v>
      </c>
      <c r="E8" s="62">
        <v>21</v>
      </c>
      <c r="F8" s="62">
        <v>1</v>
      </c>
      <c r="G8" s="62">
        <v>138</v>
      </c>
      <c r="H8" s="62">
        <v>3</v>
      </c>
      <c r="I8" s="114">
        <v>45675</v>
      </c>
      <c r="J8" s="62">
        <v>46</v>
      </c>
      <c r="K8" s="62">
        <v>6.57</v>
      </c>
      <c r="L8" s="62">
        <v>42</v>
      </c>
      <c r="M8" s="62" t="s">
        <v>48</v>
      </c>
      <c r="N8" s="62" t="s">
        <v>48</v>
      </c>
      <c r="O8" s="120"/>
      <c r="P8" s="120"/>
      <c r="Q8" s="121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79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32"/>
      <c r="I23" s="332"/>
      <c r="J23" s="332"/>
      <c r="K23" s="380"/>
    </row>
    <row r="24" spans="1:14" ht="19.5" customHeight="1" x14ac:dyDescent="0.25">
      <c r="A24" s="41">
        <v>11</v>
      </c>
      <c r="B24" s="46" t="s">
        <v>8</v>
      </c>
      <c r="C24" s="13">
        <v>8</v>
      </c>
      <c r="D24" s="14" t="s">
        <v>75</v>
      </c>
      <c r="E24" s="14" t="s">
        <v>21</v>
      </c>
      <c r="F24" s="14">
        <v>4</v>
      </c>
      <c r="G24" s="14" t="s">
        <v>73</v>
      </c>
      <c r="H24" s="15">
        <v>0</v>
      </c>
      <c r="I24" s="15">
        <v>2</v>
      </c>
      <c r="J24" s="15" t="s">
        <v>52</v>
      </c>
      <c r="K24" s="16">
        <v>0</v>
      </c>
    </row>
    <row r="25" spans="1:14" ht="19.5" customHeight="1" x14ac:dyDescent="0.25">
      <c r="A25" s="30">
        <v>12</v>
      </c>
      <c r="B25" s="47" t="s">
        <v>9</v>
      </c>
      <c r="C25" s="17">
        <v>10</v>
      </c>
      <c r="D25" s="3">
        <v>24</v>
      </c>
      <c r="E25" s="3" t="s">
        <v>21</v>
      </c>
      <c r="F25" s="3">
        <v>6</v>
      </c>
      <c r="G25" s="3">
        <v>27</v>
      </c>
      <c r="H25" s="2">
        <v>1</v>
      </c>
      <c r="I25" s="2">
        <v>3</v>
      </c>
      <c r="J25" s="2" t="s">
        <v>52</v>
      </c>
      <c r="K25" s="18">
        <v>1</v>
      </c>
    </row>
    <row r="26" spans="1:14" ht="19.5" customHeight="1" x14ac:dyDescent="0.25">
      <c r="A26" s="30">
        <v>13</v>
      </c>
      <c r="B26" s="47" t="s">
        <v>10</v>
      </c>
      <c r="C26" s="17">
        <v>7</v>
      </c>
      <c r="D26" s="3">
        <v>7</v>
      </c>
      <c r="E26" s="3" t="s">
        <v>21</v>
      </c>
      <c r="F26" s="3">
        <v>6</v>
      </c>
      <c r="G26" s="3">
        <v>5</v>
      </c>
      <c r="H26" s="2">
        <v>5</v>
      </c>
      <c r="I26" s="2">
        <v>5</v>
      </c>
      <c r="J26" s="2" t="s">
        <v>52</v>
      </c>
      <c r="K26" s="18">
        <v>8</v>
      </c>
    </row>
    <row r="27" spans="1:14" ht="19.5" customHeight="1" x14ac:dyDescent="0.25">
      <c r="A27" s="30">
        <v>14</v>
      </c>
      <c r="B27" s="47" t="s">
        <v>11</v>
      </c>
      <c r="C27" s="17" t="s">
        <v>51</v>
      </c>
      <c r="D27" s="3" t="s">
        <v>74</v>
      </c>
      <c r="E27" s="3" t="s">
        <v>21</v>
      </c>
      <c r="F27" s="3" t="s">
        <v>51</v>
      </c>
      <c r="G27" s="3" t="s">
        <v>74</v>
      </c>
      <c r="H27" s="2" t="s">
        <v>51</v>
      </c>
      <c r="I27" s="2" t="s">
        <v>51</v>
      </c>
      <c r="J27" s="2" t="s">
        <v>52</v>
      </c>
      <c r="K27" s="18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52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>
        <v>18</v>
      </c>
      <c r="D29" s="3">
        <v>24</v>
      </c>
      <c r="E29" s="3">
        <v>18</v>
      </c>
      <c r="F29" s="3">
        <v>12</v>
      </c>
      <c r="G29" s="3">
        <v>12</v>
      </c>
      <c r="H29" s="3">
        <v>18</v>
      </c>
      <c r="I29" s="3">
        <v>12</v>
      </c>
      <c r="J29" s="3" t="s">
        <v>52</v>
      </c>
      <c r="K29" s="211">
        <v>12</v>
      </c>
    </row>
    <row r="30" spans="1:14" ht="18.75" customHeight="1" x14ac:dyDescent="0.25">
      <c r="A30" s="42">
        <v>17</v>
      </c>
      <c r="B30" s="47" t="s">
        <v>50</v>
      </c>
      <c r="C30" s="17">
        <v>29</v>
      </c>
      <c r="D30" s="3">
        <v>18</v>
      </c>
      <c r="E30" s="3">
        <v>12</v>
      </c>
      <c r="F30" s="3">
        <v>24</v>
      </c>
      <c r="G30" s="3">
        <v>20</v>
      </c>
      <c r="H30" s="3">
        <v>20</v>
      </c>
      <c r="I30" s="3">
        <v>13</v>
      </c>
      <c r="J30" s="3" t="s">
        <v>52</v>
      </c>
      <c r="K30" s="211">
        <v>2</v>
      </c>
    </row>
    <row r="31" spans="1:14" ht="19.5" customHeight="1" x14ac:dyDescent="0.25">
      <c r="A31" s="42">
        <v>18</v>
      </c>
      <c r="B31" s="47" t="s">
        <v>14</v>
      </c>
      <c r="C31" s="17">
        <v>1</v>
      </c>
      <c r="D31" s="3">
        <v>1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 t="s">
        <v>52</v>
      </c>
      <c r="K31" s="211">
        <v>0</v>
      </c>
    </row>
    <row r="32" spans="1:14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52</v>
      </c>
      <c r="K32" s="211">
        <v>1</v>
      </c>
    </row>
    <row r="33" spans="1:17" ht="19.5" customHeight="1" x14ac:dyDescent="0.25">
      <c r="A33" s="42">
        <v>20</v>
      </c>
      <c r="B33" s="47" t="s">
        <v>15</v>
      </c>
      <c r="C33" s="17">
        <v>2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 t="s">
        <v>52</v>
      </c>
      <c r="K33" s="211">
        <v>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52</v>
      </c>
      <c r="K34" s="109" t="s">
        <v>20</v>
      </c>
    </row>
    <row r="35" spans="1:17" ht="19.5" customHeight="1" thickBot="1" x14ac:dyDescent="0.3"/>
    <row r="36" spans="1:17" ht="19.5" customHeight="1" thickBot="1" x14ac:dyDescent="0.3">
      <c r="A36" s="410" t="s">
        <v>46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2"/>
    </row>
    <row r="37" spans="1:17" ht="19.5" customHeight="1" x14ac:dyDescent="0.3">
      <c r="A37" s="323" t="s">
        <v>406</v>
      </c>
      <c r="B37" s="413"/>
      <c r="C37" s="4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9.5" customHeight="1" x14ac:dyDescent="0.3">
      <c r="A38" s="414"/>
      <c r="B38" s="415"/>
      <c r="C38" s="58">
        <v>4</v>
      </c>
      <c r="D38" s="58">
        <v>4</v>
      </c>
      <c r="E38" s="58" t="s">
        <v>48</v>
      </c>
      <c r="F38" s="58">
        <v>84</v>
      </c>
      <c r="G38" s="58">
        <v>92</v>
      </c>
      <c r="H38" s="58">
        <v>46</v>
      </c>
      <c r="I38" s="58">
        <v>21</v>
      </c>
      <c r="J38" s="58">
        <v>91.3</v>
      </c>
      <c r="K38" s="58" t="s">
        <v>48</v>
      </c>
      <c r="L38" s="58" t="s">
        <v>48</v>
      </c>
      <c r="M38" s="58" t="s">
        <v>48</v>
      </c>
      <c r="N38" s="58">
        <v>6</v>
      </c>
      <c r="O38" s="58">
        <v>3</v>
      </c>
      <c r="P38" s="259"/>
      <c r="Q38" s="260"/>
    </row>
    <row r="39" spans="1:17" ht="19.5" customHeight="1" thickBot="1" x14ac:dyDescent="0.35">
      <c r="A39" s="325" t="s">
        <v>363</v>
      </c>
      <c r="B39" s="416"/>
      <c r="C39" s="281">
        <v>3</v>
      </c>
      <c r="D39" s="281">
        <v>3</v>
      </c>
      <c r="E39" s="281" t="s">
        <v>48</v>
      </c>
      <c r="F39" s="281">
        <v>47</v>
      </c>
      <c r="G39" s="281">
        <v>58</v>
      </c>
      <c r="H39" s="281">
        <v>23</v>
      </c>
      <c r="I39" s="281">
        <v>15.66</v>
      </c>
      <c r="J39" s="281">
        <v>81.03</v>
      </c>
      <c r="K39" s="281" t="s">
        <v>48</v>
      </c>
      <c r="L39" s="281" t="s">
        <v>48</v>
      </c>
      <c r="M39" s="281" t="s">
        <v>48</v>
      </c>
      <c r="N39" s="281">
        <v>1</v>
      </c>
      <c r="O39" s="281">
        <v>0</v>
      </c>
      <c r="P39" s="281">
        <v>2</v>
      </c>
      <c r="Q39" s="1103"/>
    </row>
    <row r="40" spans="1:17" ht="19.5" customHeight="1" x14ac:dyDescent="0.3">
      <c r="A40" s="323" t="s">
        <v>407</v>
      </c>
      <c r="B40" s="413"/>
      <c r="C40" s="118" t="s">
        <v>33</v>
      </c>
      <c r="D40" s="118" t="s">
        <v>27</v>
      </c>
      <c r="E40" s="118" t="s">
        <v>61</v>
      </c>
      <c r="F40" s="118" t="s">
        <v>62</v>
      </c>
      <c r="G40" s="118" t="s">
        <v>28</v>
      </c>
      <c r="H40" s="118" t="s">
        <v>63</v>
      </c>
      <c r="I40" s="118" t="s">
        <v>64</v>
      </c>
      <c r="J40" s="118" t="s">
        <v>34</v>
      </c>
      <c r="K40" s="118" t="s">
        <v>65</v>
      </c>
      <c r="L40" s="118" t="s">
        <v>1</v>
      </c>
      <c r="M40" s="118">
        <v>5</v>
      </c>
      <c r="N40" s="118">
        <v>10</v>
      </c>
      <c r="O40" s="49"/>
      <c r="P40" s="49"/>
      <c r="Q40" s="50"/>
    </row>
    <row r="41" spans="1:17" ht="19.5" customHeight="1" x14ac:dyDescent="0.3">
      <c r="A41" s="414"/>
      <c r="B41" s="415"/>
      <c r="C41" s="58">
        <v>4</v>
      </c>
      <c r="D41" s="58">
        <v>4</v>
      </c>
      <c r="E41" s="58">
        <v>31.3</v>
      </c>
      <c r="F41" s="58">
        <v>1</v>
      </c>
      <c r="G41" s="58">
        <v>178</v>
      </c>
      <c r="H41" s="58">
        <v>4</v>
      </c>
      <c r="I41" s="159" t="s">
        <v>222</v>
      </c>
      <c r="J41" s="58">
        <v>44.5</v>
      </c>
      <c r="K41" s="58">
        <v>5.65</v>
      </c>
      <c r="L41" s="58">
        <v>47.2</v>
      </c>
      <c r="M41" s="58" t="s">
        <v>48</v>
      </c>
      <c r="N41" s="58" t="s">
        <v>48</v>
      </c>
      <c r="O41" s="259"/>
      <c r="P41" s="259"/>
      <c r="Q41" s="260"/>
    </row>
    <row r="42" spans="1:17" ht="19.5" customHeight="1" thickBot="1" x14ac:dyDescent="0.35">
      <c r="A42" s="325" t="s">
        <v>367</v>
      </c>
      <c r="B42" s="416"/>
      <c r="C42" s="281">
        <v>3</v>
      </c>
      <c r="D42" s="281">
        <v>3</v>
      </c>
      <c r="E42" s="281">
        <v>22.3</v>
      </c>
      <c r="F42" s="281">
        <v>2</v>
      </c>
      <c r="G42" s="281">
        <v>124</v>
      </c>
      <c r="H42" s="281">
        <v>3</v>
      </c>
      <c r="I42" s="282" t="s">
        <v>408</v>
      </c>
      <c r="J42" s="281">
        <v>41.33</v>
      </c>
      <c r="K42" s="281">
        <v>5.51</v>
      </c>
      <c r="L42" s="281">
        <v>45</v>
      </c>
      <c r="M42" s="281" t="s">
        <v>48</v>
      </c>
      <c r="N42" s="281" t="s">
        <v>48</v>
      </c>
      <c r="O42" s="281" t="s">
        <v>48</v>
      </c>
      <c r="P42" s="281" t="s">
        <v>48</v>
      </c>
      <c r="Q42" s="1103"/>
    </row>
    <row r="43" spans="1:17" ht="19.5" customHeight="1" x14ac:dyDescent="0.3">
      <c r="A43" s="1042" t="s">
        <v>85</v>
      </c>
      <c r="B43" s="1043"/>
      <c r="C43" s="978" t="s">
        <v>33</v>
      </c>
      <c r="D43" s="978" t="s">
        <v>27</v>
      </c>
      <c r="E43" s="978" t="s">
        <v>22</v>
      </c>
      <c r="F43" s="978" t="s">
        <v>28</v>
      </c>
      <c r="G43" s="978" t="s">
        <v>30</v>
      </c>
      <c r="H43" s="978" t="s">
        <v>29</v>
      </c>
      <c r="I43" s="978" t="s">
        <v>34</v>
      </c>
      <c r="J43" s="978" t="s">
        <v>1</v>
      </c>
      <c r="K43" s="978">
        <v>100</v>
      </c>
      <c r="L43" s="978">
        <v>50</v>
      </c>
      <c r="M43" s="978">
        <v>0</v>
      </c>
      <c r="N43" s="978" t="s">
        <v>31</v>
      </c>
      <c r="O43" s="978" t="s">
        <v>32</v>
      </c>
      <c r="P43" s="978" t="s">
        <v>35</v>
      </c>
      <c r="Q43" s="979" t="s">
        <v>36</v>
      </c>
    </row>
    <row r="44" spans="1:17" ht="19.5" customHeight="1" x14ac:dyDescent="0.3">
      <c r="A44" s="1045"/>
      <c r="B44" s="1034"/>
      <c r="C44" s="1095">
        <f>SUM(C41:C43)</f>
        <v>7</v>
      </c>
      <c r="D44" s="1095">
        <f>SUM(D38:D39)</f>
        <v>7</v>
      </c>
      <c r="E44" s="1041" t="s">
        <v>48</v>
      </c>
      <c r="F44" s="1095">
        <f>SUM(F38:F39)</f>
        <v>131</v>
      </c>
      <c r="G44" s="1095">
        <f>SUM(G38:G39)</f>
        <v>150</v>
      </c>
      <c r="H44" s="1095">
        <v>46</v>
      </c>
      <c r="I44" s="1096">
        <f>F44/D44</f>
        <v>18.714285714285715</v>
      </c>
      <c r="J44" s="1097">
        <f>F44*100/G44</f>
        <v>87.333333333333329</v>
      </c>
      <c r="K44" s="1041" t="s">
        <v>48</v>
      </c>
      <c r="L44" s="1041" t="s">
        <v>48</v>
      </c>
      <c r="M44" s="1041" t="s">
        <v>48</v>
      </c>
      <c r="N44" s="1095">
        <f>SUM(N38:N39)</f>
        <v>7</v>
      </c>
      <c r="O44" s="1039">
        <f>SUM(O38:O39)</f>
        <v>3</v>
      </c>
      <c r="P44" s="1039">
        <f>SUM(P38:P39)</f>
        <v>2</v>
      </c>
      <c r="Q44" s="1046"/>
    </row>
    <row r="45" spans="1:17" ht="19.5" customHeight="1" x14ac:dyDescent="0.3">
      <c r="A45" s="1045" t="s">
        <v>86</v>
      </c>
      <c r="B45" s="1034"/>
      <c r="C45" s="149" t="s">
        <v>33</v>
      </c>
      <c r="D45" s="149" t="s">
        <v>27</v>
      </c>
      <c r="E45" s="149" t="s">
        <v>61</v>
      </c>
      <c r="F45" s="149" t="s">
        <v>62</v>
      </c>
      <c r="G45" s="149" t="s">
        <v>28</v>
      </c>
      <c r="H45" s="149" t="s">
        <v>63</v>
      </c>
      <c r="I45" s="149" t="s">
        <v>64</v>
      </c>
      <c r="J45" s="149" t="s">
        <v>34</v>
      </c>
      <c r="K45" s="149" t="s">
        <v>65</v>
      </c>
      <c r="L45" s="149" t="s">
        <v>1</v>
      </c>
      <c r="M45" s="149">
        <v>5</v>
      </c>
      <c r="N45" s="149">
        <v>10</v>
      </c>
      <c r="O45" s="1035"/>
      <c r="P45" s="1035"/>
      <c r="Q45" s="1098"/>
    </row>
    <row r="46" spans="1:17" ht="20.25" customHeight="1" thickBot="1" x14ac:dyDescent="0.35">
      <c r="A46" s="1048"/>
      <c r="B46" s="1049"/>
      <c r="C46" s="1052">
        <f>SUM(C44)</f>
        <v>7</v>
      </c>
      <c r="D46" s="1052">
        <f>SUM(D41:D42)</f>
        <v>7</v>
      </c>
      <c r="E46" s="1052">
        <v>54</v>
      </c>
      <c r="F46" s="1052">
        <f>SUM(F41:F42)</f>
        <v>3</v>
      </c>
      <c r="G46" s="1052">
        <f>SUM(G41:G42)</f>
        <v>302</v>
      </c>
      <c r="H46" s="1052">
        <f>SUM(H41:H42)</f>
        <v>7</v>
      </c>
      <c r="I46" s="1099" t="s">
        <v>222</v>
      </c>
      <c r="J46" s="1100">
        <f>G46/H46</f>
        <v>43.142857142857146</v>
      </c>
      <c r="K46" s="1100">
        <f>G46/E46</f>
        <v>5.5925925925925926</v>
      </c>
      <c r="L46" s="1100">
        <f>324/H46</f>
        <v>46.285714285714285</v>
      </c>
      <c r="M46" s="1052"/>
      <c r="N46" s="1052"/>
      <c r="O46" s="1101"/>
      <c r="P46" s="1101"/>
      <c r="Q46" s="1102"/>
    </row>
    <row r="47" spans="1:17" ht="13.8" thickBot="1" x14ac:dyDescent="0.3"/>
    <row r="48" spans="1:17" ht="20.25" customHeight="1" x14ac:dyDescent="0.25">
      <c r="A48" s="356" t="s">
        <v>1</v>
      </c>
      <c r="B48" s="351" t="s">
        <v>0</v>
      </c>
      <c r="C48" s="335" t="s">
        <v>43</v>
      </c>
      <c r="D48" s="336"/>
      <c r="E48" s="336"/>
      <c r="F48" s="336"/>
      <c r="G48" s="336"/>
      <c r="H48" s="337"/>
      <c r="I48" s="565" t="s">
        <v>317</v>
      </c>
      <c r="J48" s="566"/>
      <c r="K48" s="566"/>
      <c r="L48" s="566"/>
    </row>
    <row r="49" spans="1:17" ht="31.8" thickBot="1" x14ac:dyDescent="0.3">
      <c r="A49" s="357"/>
      <c r="B49" s="369"/>
      <c r="C49" s="51" t="s">
        <v>151</v>
      </c>
      <c r="D49" s="10" t="s">
        <v>152</v>
      </c>
      <c r="E49" s="10" t="s">
        <v>154</v>
      </c>
      <c r="F49" s="10" t="s">
        <v>153</v>
      </c>
      <c r="G49" s="10" t="s">
        <v>214</v>
      </c>
      <c r="H49" s="12" t="s">
        <v>215</v>
      </c>
      <c r="I49" s="718" t="s">
        <v>324</v>
      </c>
      <c r="J49" s="717" t="s">
        <v>319</v>
      </c>
      <c r="K49" s="717" t="s">
        <v>321</v>
      </c>
      <c r="L49" s="717" t="s">
        <v>320</v>
      </c>
    </row>
    <row r="50" spans="1:17" ht="20.25" customHeight="1" thickBot="1" x14ac:dyDescent="0.3">
      <c r="A50" s="462" t="s">
        <v>17</v>
      </c>
      <c r="B50" s="463"/>
      <c r="C50" s="463"/>
      <c r="D50" s="463"/>
      <c r="E50" s="463"/>
      <c r="F50" s="463"/>
      <c r="G50" s="463"/>
      <c r="H50" s="464"/>
      <c r="I50" s="1090" t="s">
        <v>17</v>
      </c>
      <c r="J50" s="1091"/>
      <c r="K50" s="1091"/>
      <c r="L50" s="1091"/>
    </row>
    <row r="51" spans="1:17" ht="18" x14ac:dyDescent="0.25">
      <c r="A51" s="29">
        <v>1</v>
      </c>
      <c r="B51" s="26" t="s">
        <v>3</v>
      </c>
      <c r="C51" s="13">
        <v>2</v>
      </c>
      <c r="D51" s="14">
        <v>5</v>
      </c>
      <c r="E51" s="14">
        <v>8</v>
      </c>
      <c r="F51" s="14">
        <v>10</v>
      </c>
      <c r="G51" s="14">
        <v>12</v>
      </c>
      <c r="H51" s="16">
        <v>13</v>
      </c>
      <c r="I51" s="679">
        <v>1</v>
      </c>
      <c r="J51" s="679">
        <v>7</v>
      </c>
      <c r="K51" s="679">
        <v>10</v>
      </c>
      <c r="L51" s="679">
        <v>16</v>
      </c>
      <c r="M51" s="5"/>
      <c r="N51" s="5"/>
      <c r="O51" s="5"/>
      <c r="P51" s="5"/>
      <c r="Q51" s="5"/>
    </row>
    <row r="52" spans="1:17" ht="18" customHeight="1" x14ac:dyDescent="0.25">
      <c r="A52" s="30">
        <v>2</v>
      </c>
      <c r="B52" s="27" t="s">
        <v>4</v>
      </c>
      <c r="C52" s="17">
        <v>2</v>
      </c>
      <c r="D52" s="3">
        <v>2</v>
      </c>
      <c r="E52" s="3">
        <v>1</v>
      </c>
      <c r="F52" s="3">
        <v>2</v>
      </c>
      <c r="G52" s="3">
        <v>1</v>
      </c>
      <c r="H52" s="248" t="s">
        <v>216</v>
      </c>
      <c r="I52" s="679">
        <v>2</v>
      </c>
      <c r="J52" s="679">
        <v>2</v>
      </c>
      <c r="K52" s="679">
        <v>1</v>
      </c>
      <c r="L52" s="679">
        <v>1</v>
      </c>
      <c r="M52" s="5"/>
      <c r="N52" s="5"/>
      <c r="O52" s="5"/>
      <c r="P52" s="5"/>
      <c r="Q52" s="5"/>
    </row>
    <row r="53" spans="1:17" ht="18" x14ac:dyDescent="0.25">
      <c r="A53" s="31">
        <v>3</v>
      </c>
      <c r="B53" s="27" t="s">
        <v>5</v>
      </c>
      <c r="C53" s="246" t="s">
        <v>138</v>
      </c>
      <c r="D53" s="247" t="s">
        <v>138</v>
      </c>
      <c r="E53" s="247" t="s">
        <v>138</v>
      </c>
      <c r="F53" s="247" t="s">
        <v>138</v>
      </c>
      <c r="G53" s="247" t="s">
        <v>138</v>
      </c>
      <c r="H53" s="249" t="s">
        <v>138</v>
      </c>
      <c r="I53" s="719" t="s">
        <v>138</v>
      </c>
      <c r="J53" s="719" t="s">
        <v>138</v>
      </c>
      <c r="K53" s="719" t="s">
        <v>138</v>
      </c>
      <c r="L53" s="719" t="s">
        <v>138</v>
      </c>
      <c r="M53" s="5"/>
      <c r="N53" s="5"/>
      <c r="O53" s="5"/>
      <c r="P53" s="5"/>
      <c r="Q53" s="5"/>
    </row>
    <row r="54" spans="1:17" ht="16.8" x14ac:dyDescent="0.25">
      <c r="A54" s="32">
        <v>4</v>
      </c>
      <c r="B54" s="27" t="s">
        <v>38</v>
      </c>
      <c r="C54" s="246" t="s">
        <v>141</v>
      </c>
      <c r="D54" s="247" t="s">
        <v>171</v>
      </c>
      <c r="E54" s="247" t="s">
        <v>182</v>
      </c>
      <c r="F54" s="247" t="s">
        <v>170</v>
      </c>
      <c r="G54" s="247" t="s">
        <v>141</v>
      </c>
      <c r="H54" s="249" t="s">
        <v>182</v>
      </c>
      <c r="I54" s="720" t="s">
        <v>136</v>
      </c>
      <c r="J54" s="719" t="s">
        <v>170</v>
      </c>
      <c r="K54" s="719" t="s">
        <v>141</v>
      </c>
      <c r="L54" s="719" t="s">
        <v>140</v>
      </c>
      <c r="M54" s="5"/>
      <c r="N54" s="5"/>
      <c r="O54" s="5"/>
      <c r="P54" s="5"/>
      <c r="Q54" s="5"/>
    </row>
    <row r="55" spans="1:17" ht="16.8" x14ac:dyDescent="0.25">
      <c r="A55" s="33" t="s">
        <v>39</v>
      </c>
      <c r="B55" s="27" t="s">
        <v>6</v>
      </c>
      <c r="C55" s="17">
        <v>203</v>
      </c>
      <c r="D55" s="3">
        <v>199</v>
      </c>
      <c r="E55" s="3">
        <v>367</v>
      </c>
      <c r="F55" s="3">
        <v>310</v>
      </c>
      <c r="G55" s="3">
        <v>263</v>
      </c>
      <c r="H55" s="248" t="s">
        <v>216</v>
      </c>
      <c r="I55" s="679">
        <v>250</v>
      </c>
      <c r="J55" s="679">
        <v>254</v>
      </c>
      <c r="K55" s="679">
        <v>295</v>
      </c>
      <c r="L55" s="679">
        <v>248</v>
      </c>
      <c r="M55" s="5"/>
      <c r="N55" s="5"/>
      <c r="O55" s="5"/>
      <c r="P55" s="5"/>
      <c r="Q55" s="5"/>
    </row>
    <row r="56" spans="1:17" ht="16.8" x14ac:dyDescent="0.25">
      <c r="A56" s="34">
        <v>6</v>
      </c>
      <c r="B56" s="27" t="s">
        <v>40</v>
      </c>
      <c r="C56" s="17">
        <v>10</v>
      </c>
      <c r="D56" s="3">
        <v>10</v>
      </c>
      <c r="E56" s="3">
        <v>6</v>
      </c>
      <c r="F56" s="3">
        <v>8</v>
      </c>
      <c r="G56" s="3">
        <v>9</v>
      </c>
      <c r="H56" s="248" t="s">
        <v>216</v>
      </c>
      <c r="I56" s="679">
        <v>7</v>
      </c>
      <c r="J56" s="679">
        <v>8</v>
      </c>
      <c r="K56" s="679">
        <v>8</v>
      </c>
      <c r="L56" s="679">
        <v>10</v>
      </c>
      <c r="M56" s="5"/>
      <c r="N56" s="5"/>
      <c r="O56" s="5"/>
      <c r="P56" s="5"/>
      <c r="Q56" s="5"/>
    </row>
    <row r="57" spans="1:17" ht="16.8" x14ac:dyDescent="0.25">
      <c r="A57" s="35">
        <v>7</v>
      </c>
      <c r="B57" s="27" t="s">
        <v>7</v>
      </c>
      <c r="C57" s="17">
        <v>237</v>
      </c>
      <c r="D57" s="3">
        <v>212</v>
      </c>
      <c r="E57" s="3">
        <v>300</v>
      </c>
      <c r="F57" s="3">
        <v>300</v>
      </c>
      <c r="G57" s="3">
        <v>50</v>
      </c>
      <c r="H57" s="248" t="s">
        <v>216</v>
      </c>
      <c r="I57" s="679">
        <v>270</v>
      </c>
      <c r="J57" s="679">
        <v>296</v>
      </c>
      <c r="K57" s="679">
        <v>300</v>
      </c>
      <c r="L57" s="679">
        <v>266</v>
      </c>
      <c r="M57" s="5"/>
      <c r="N57" s="5"/>
      <c r="O57" s="5"/>
      <c r="P57" s="5"/>
      <c r="Q57" s="5"/>
    </row>
    <row r="58" spans="1:17" ht="16.8" x14ac:dyDescent="0.25">
      <c r="A58" s="36">
        <v>8</v>
      </c>
      <c r="B58" s="27" t="s">
        <v>41</v>
      </c>
      <c r="C58" s="17">
        <v>336</v>
      </c>
      <c r="D58" s="3">
        <v>283</v>
      </c>
      <c r="E58" s="3">
        <v>332</v>
      </c>
      <c r="F58" s="3">
        <v>326</v>
      </c>
      <c r="G58" s="3">
        <v>251</v>
      </c>
      <c r="H58" s="248" t="s">
        <v>216</v>
      </c>
      <c r="I58" s="679">
        <v>320</v>
      </c>
      <c r="J58" s="679">
        <v>252</v>
      </c>
      <c r="K58" s="679">
        <v>297</v>
      </c>
      <c r="L58" s="679">
        <v>252</v>
      </c>
      <c r="M58" s="5"/>
      <c r="N58" s="5"/>
      <c r="O58" s="5"/>
      <c r="P58" s="5"/>
      <c r="Q58" s="5"/>
    </row>
    <row r="59" spans="1:17" ht="15.6" customHeight="1" x14ac:dyDescent="0.25">
      <c r="A59" s="30">
        <v>9</v>
      </c>
      <c r="B59" s="27" t="s">
        <v>42</v>
      </c>
      <c r="C59" s="17">
        <v>5</v>
      </c>
      <c r="D59" s="3">
        <v>10</v>
      </c>
      <c r="E59" s="3">
        <v>9</v>
      </c>
      <c r="F59" s="3">
        <v>10</v>
      </c>
      <c r="G59" s="3">
        <v>10</v>
      </c>
      <c r="H59" s="248" t="s">
        <v>216</v>
      </c>
      <c r="I59" s="679">
        <v>8</v>
      </c>
      <c r="J59" s="679">
        <v>9</v>
      </c>
      <c r="K59" s="679">
        <v>5</v>
      </c>
      <c r="L59" s="679">
        <v>4</v>
      </c>
      <c r="M59" s="5"/>
      <c r="N59" s="5"/>
      <c r="O59" s="5"/>
      <c r="P59" s="5"/>
      <c r="Q59" s="5"/>
    </row>
    <row r="60" spans="1:17" ht="17.399999999999999" thickBot="1" x14ac:dyDescent="0.3">
      <c r="A60" s="37">
        <v>10</v>
      </c>
      <c r="B60" s="28" t="s">
        <v>19</v>
      </c>
      <c r="C60" s="19">
        <v>300</v>
      </c>
      <c r="D60" s="20">
        <v>281</v>
      </c>
      <c r="E60" s="20">
        <v>300</v>
      </c>
      <c r="F60" s="20">
        <v>297</v>
      </c>
      <c r="G60" s="20">
        <v>297</v>
      </c>
      <c r="H60" s="250" t="s">
        <v>216</v>
      </c>
      <c r="I60" s="679">
        <v>300</v>
      </c>
      <c r="J60" s="679">
        <v>300</v>
      </c>
      <c r="K60" s="679">
        <v>282</v>
      </c>
      <c r="L60" s="679">
        <v>222</v>
      </c>
      <c r="M60" s="5"/>
      <c r="N60" s="5"/>
      <c r="O60" s="5"/>
      <c r="P60" s="5"/>
      <c r="Q60" s="5"/>
    </row>
    <row r="61" spans="1:17" ht="18" customHeight="1" thickBot="1" x14ac:dyDescent="0.3">
      <c r="A61" s="383" t="s">
        <v>18</v>
      </c>
      <c r="B61" s="384"/>
      <c r="C61" s="384"/>
      <c r="D61" s="384"/>
      <c r="E61" s="384"/>
      <c r="F61" s="384"/>
      <c r="G61" s="384"/>
      <c r="H61" s="385"/>
      <c r="I61" s="1092" t="s">
        <v>18</v>
      </c>
      <c r="J61" s="1093"/>
      <c r="K61" s="1093"/>
      <c r="L61" s="1093"/>
      <c r="M61" s="78"/>
      <c r="N61" s="78"/>
      <c r="O61" s="78"/>
      <c r="P61" s="78"/>
      <c r="Q61" s="78"/>
    </row>
    <row r="62" spans="1:17" ht="16.8" x14ac:dyDescent="0.25">
      <c r="A62" s="41">
        <v>11</v>
      </c>
      <c r="B62" s="46" t="s">
        <v>8</v>
      </c>
      <c r="C62" s="13">
        <v>22</v>
      </c>
      <c r="D62" s="13">
        <v>10</v>
      </c>
      <c r="E62" s="13" t="s">
        <v>111</v>
      </c>
      <c r="F62" s="13" t="s">
        <v>52</v>
      </c>
      <c r="G62" s="13">
        <v>46</v>
      </c>
      <c r="H62" s="248" t="s">
        <v>216</v>
      </c>
      <c r="I62" s="675">
        <v>9</v>
      </c>
      <c r="J62" s="676">
        <v>23</v>
      </c>
      <c r="K62" s="676">
        <v>15</v>
      </c>
      <c r="L62" s="676" t="s">
        <v>52</v>
      </c>
      <c r="M62" s="5"/>
      <c r="N62" s="5"/>
      <c r="O62" s="5"/>
      <c r="P62" s="5"/>
      <c r="Q62" s="5"/>
    </row>
    <row r="63" spans="1:17" ht="16.8" x14ac:dyDescent="0.25">
      <c r="A63" s="30">
        <v>12</v>
      </c>
      <c r="B63" s="47" t="s">
        <v>9</v>
      </c>
      <c r="C63" s="17">
        <v>21</v>
      </c>
      <c r="D63" s="17">
        <v>8</v>
      </c>
      <c r="E63" s="17">
        <v>6</v>
      </c>
      <c r="F63" s="17" t="s">
        <v>52</v>
      </c>
      <c r="G63" s="17">
        <v>57</v>
      </c>
      <c r="H63" s="248" t="s">
        <v>216</v>
      </c>
      <c r="I63" s="678">
        <v>13</v>
      </c>
      <c r="J63" s="679">
        <v>27</v>
      </c>
      <c r="K63" s="679">
        <v>18</v>
      </c>
      <c r="L63" s="679" t="s">
        <v>52</v>
      </c>
      <c r="M63" s="5"/>
      <c r="N63" s="5"/>
      <c r="O63" s="5"/>
      <c r="P63" s="5"/>
      <c r="Q63" s="5"/>
    </row>
    <row r="64" spans="1:17" ht="16.8" x14ac:dyDescent="0.25">
      <c r="A64" s="30">
        <v>13</v>
      </c>
      <c r="B64" s="47" t="s">
        <v>10</v>
      </c>
      <c r="C64" s="17">
        <v>7</v>
      </c>
      <c r="D64" s="17">
        <v>7</v>
      </c>
      <c r="E64" s="17">
        <v>7</v>
      </c>
      <c r="F64" s="17" t="s">
        <v>52</v>
      </c>
      <c r="G64" s="17">
        <v>8</v>
      </c>
      <c r="H64" s="248" t="s">
        <v>216</v>
      </c>
      <c r="I64" s="678">
        <v>6</v>
      </c>
      <c r="J64" s="679">
        <v>8</v>
      </c>
      <c r="K64" s="679">
        <v>7</v>
      </c>
      <c r="L64" s="679" t="s">
        <v>52</v>
      </c>
      <c r="M64" s="5"/>
      <c r="N64" s="5"/>
      <c r="O64" s="5"/>
      <c r="P64" s="5"/>
      <c r="Q64" s="5"/>
    </row>
    <row r="65" spans="1:17" ht="16.8" x14ac:dyDescent="0.25">
      <c r="A65" s="30">
        <v>14</v>
      </c>
      <c r="B65" s="47" t="s">
        <v>11</v>
      </c>
      <c r="C65" s="17" t="s">
        <v>51</v>
      </c>
      <c r="D65" s="17" t="s">
        <v>51</v>
      </c>
      <c r="E65" s="17" t="s">
        <v>22</v>
      </c>
      <c r="F65" s="17" t="s">
        <v>52</v>
      </c>
      <c r="G65" s="17" t="s">
        <v>51</v>
      </c>
      <c r="H65" s="248" t="s">
        <v>216</v>
      </c>
      <c r="I65" s="678" t="s">
        <v>51</v>
      </c>
      <c r="J65" s="1094" t="s">
        <v>51</v>
      </c>
      <c r="K65" s="1094" t="s">
        <v>51</v>
      </c>
      <c r="L65" s="1094" t="s">
        <v>52</v>
      </c>
      <c r="M65" s="5"/>
      <c r="N65" s="5"/>
      <c r="O65" s="5"/>
      <c r="P65" s="5"/>
      <c r="Q65" s="5"/>
    </row>
    <row r="66" spans="1:17" ht="16.8" x14ac:dyDescent="0.25">
      <c r="A66" s="30">
        <v>15</v>
      </c>
      <c r="B66" s="47" t="s">
        <v>12</v>
      </c>
      <c r="C66" s="17" t="s">
        <v>20</v>
      </c>
      <c r="D66" s="17" t="s">
        <v>20</v>
      </c>
      <c r="E66" s="17" t="s">
        <v>20</v>
      </c>
      <c r="F66" s="17" t="s">
        <v>52</v>
      </c>
      <c r="G66" s="17" t="s">
        <v>20</v>
      </c>
      <c r="H66" s="248" t="s">
        <v>216</v>
      </c>
      <c r="I66" s="678" t="s">
        <v>20</v>
      </c>
      <c r="J66" s="679" t="s">
        <v>20</v>
      </c>
      <c r="K66" s="679" t="s">
        <v>20</v>
      </c>
      <c r="L66" s="679" t="s">
        <v>52</v>
      </c>
      <c r="M66" s="5"/>
      <c r="N66" s="5"/>
      <c r="O66" s="5"/>
      <c r="P66" s="5"/>
      <c r="Q66" s="5"/>
    </row>
    <row r="67" spans="1:17" ht="16.2" x14ac:dyDescent="0.25">
      <c r="A67" s="42">
        <v>16</v>
      </c>
      <c r="B67" s="47" t="s">
        <v>13</v>
      </c>
      <c r="C67" s="17">
        <v>60</v>
      </c>
      <c r="D67" s="17">
        <v>48</v>
      </c>
      <c r="E67" s="17">
        <v>54</v>
      </c>
      <c r="F67" s="17" t="s">
        <v>52</v>
      </c>
      <c r="G67" s="17">
        <v>27</v>
      </c>
      <c r="H67" s="248" t="s">
        <v>216</v>
      </c>
      <c r="I67" s="678">
        <v>48</v>
      </c>
      <c r="J67" s="679">
        <v>60</v>
      </c>
      <c r="K67" s="679">
        <v>27</v>
      </c>
      <c r="L67" s="679" t="s">
        <v>52</v>
      </c>
      <c r="M67" s="5"/>
      <c r="N67" s="5"/>
      <c r="O67" s="5"/>
      <c r="P67" s="5"/>
      <c r="Q67" s="5"/>
    </row>
    <row r="68" spans="1:17" ht="16.2" x14ac:dyDescent="0.25">
      <c r="A68" s="42">
        <v>17</v>
      </c>
      <c r="B68" s="47" t="s">
        <v>50</v>
      </c>
      <c r="C68" s="17">
        <v>62</v>
      </c>
      <c r="D68" s="17">
        <v>33</v>
      </c>
      <c r="E68" s="17">
        <v>54</v>
      </c>
      <c r="F68" s="17" t="s">
        <v>52</v>
      </c>
      <c r="G68" s="17">
        <v>29</v>
      </c>
      <c r="H68" s="248" t="s">
        <v>216</v>
      </c>
      <c r="I68" s="678">
        <v>51</v>
      </c>
      <c r="J68" s="679">
        <v>59</v>
      </c>
      <c r="K68" s="679">
        <v>14</v>
      </c>
      <c r="L68" s="679" t="s">
        <v>52</v>
      </c>
      <c r="M68" s="5"/>
      <c r="N68" s="5"/>
      <c r="O68" s="5"/>
      <c r="P68" s="5"/>
      <c r="Q68" s="5"/>
    </row>
    <row r="69" spans="1:17" ht="16.2" x14ac:dyDescent="0.25">
      <c r="A69" s="42">
        <v>18</v>
      </c>
      <c r="B69" s="47" t="s">
        <v>14</v>
      </c>
      <c r="C69" s="17">
        <v>0</v>
      </c>
      <c r="D69" s="17">
        <v>2</v>
      </c>
      <c r="E69" s="17">
        <v>2</v>
      </c>
      <c r="F69" s="17" t="s">
        <v>52</v>
      </c>
      <c r="G69" s="17">
        <v>0</v>
      </c>
      <c r="H69" s="248" t="s">
        <v>216</v>
      </c>
      <c r="I69" s="678">
        <v>1</v>
      </c>
      <c r="J69" s="679">
        <v>1</v>
      </c>
      <c r="K69" s="679">
        <v>1</v>
      </c>
      <c r="L69" s="679" t="s">
        <v>52</v>
      </c>
      <c r="M69" s="5"/>
      <c r="N69" s="5"/>
      <c r="O69" s="5"/>
      <c r="P69" s="5"/>
      <c r="Q69" s="5"/>
    </row>
    <row r="70" spans="1:17" ht="16.2" x14ac:dyDescent="0.25">
      <c r="A70" s="42">
        <v>19</v>
      </c>
      <c r="B70" s="47" t="s">
        <v>2</v>
      </c>
      <c r="C70" s="17">
        <v>1</v>
      </c>
      <c r="D70" s="17">
        <v>0</v>
      </c>
      <c r="E70" s="17">
        <v>0</v>
      </c>
      <c r="F70" s="17" t="s">
        <v>52</v>
      </c>
      <c r="G70" s="17">
        <v>0</v>
      </c>
      <c r="H70" s="248" t="s">
        <v>216</v>
      </c>
      <c r="I70" s="678">
        <v>0</v>
      </c>
      <c r="J70" s="679">
        <v>1</v>
      </c>
      <c r="K70" s="679">
        <v>1</v>
      </c>
      <c r="L70" s="679" t="s">
        <v>52</v>
      </c>
      <c r="M70" s="5"/>
      <c r="N70" s="5"/>
      <c r="O70" s="5"/>
      <c r="P70" s="5"/>
      <c r="Q70" s="5"/>
    </row>
    <row r="71" spans="1:17" ht="16.2" x14ac:dyDescent="0.25">
      <c r="A71" s="42">
        <v>20</v>
      </c>
      <c r="B71" s="47" t="s">
        <v>15</v>
      </c>
      <c r="C71" s="17">
        <v>0</v>
      </c>
      <c r="D71" s="17" t="s">
        <v>223</v>
      </c>
      <c r="E71" s="17" t="s">
        <v>224</v>
      </c>
      <c r="F71" s="17" t="s">
        <v>52</v>
      </c>
      <c r="G71" s="17">
        <v>0</v>
      </c>
      <c r="H71" s="248" t="s">
        <v>216</v>
      </c>
      <c r="I71" s="678">
        <v>1</v>
      </c>
      <c r="J71" s="679">
        <v>7</v>
      </c>
      <c r="K71" s="679">
        <v>1</v>
      </c>
      <c r="L71" s="679" t="s">
        <v>52</v>
      </c>
      <c r="M71" s="5"/>
      <c r="N71" s="5"/>
      <c r="O71" s="5"/>
      <c r="P71" s="5"/>
      <c r="Q71" s="5"/>
    </row>
    <row r="72" spans="1:17" ht="16.8" thickBot="1" x14ac:dyDescent="0.3">
      <c r="A72" s="77">
        <v>21</v>
      </c>
      <c r="B72" s="48" t="s">
        <v>16</v>
      </c>
      <c r="C72" s="19" t="s">
        <v>20</v>
      </c>
      <c r="D72" s="19" t="s">
        <v>20</v>
      </c>
      <c r="E72" s="19" t="s">
        <v>20</v>
      </c>
      <c r="F72" s="19" t="s">
        <v>52</v>
      </c>
      <c r="G72" s="19" t="s">
        <v>20</v>
      </c>
      <c r="H72" s="250" t="s">
        <v>216</v>
      </c>
      <c r="I72" s="681" t="s">
        <v>20</v>
      </c>
      <c r="J72" s="682" t="s">
        <v>20</v>
      </c>
      <c r="K72" s="682" t="s">
        <v>20</v>
      </c>
      <c r="L72" s="682" t="s">
        <v>52</v>
      </c>
      <c r="M72" s="5"/>
      <c r="N72" s="5"/>
      <c r="O72" s="5"/>
      <c r="P72" s="5"/>
      <c r="Q72" s="5"/>
    </row>
    <row r="73" spans="1:17" ht="13.8" thickBot="1" x14ac:dyDescent="0.3"/>
    <row r="74" spans="1:17" ht="23.4" thickBot="1" x14ac:dyDescent="0.3">
      <c r="A74" s="410" t="s">
        <v>44</v>
      </c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  <c r="N74" s="411"/>
      <c r="O74" s="411"/>
      <c r="P74" s="411"/>
      <c r="Q74" s="412"/>
    </row>
    <row r="75" spans="1:17" ht="15.6" x14ac:dyDescent="0.3">
      <c r="A75" s="323" t="s">
        <v>390</v>
      </c>
      <c r="B75" s="413"/>
      <c r="C75" s="49" t="s">
        <v>33</v>
      </c>
      <c r="D75" s="49" t="s">
        <v>27</v>
      </c>
      <c r="E75" s="49" t="s">
        <v>22</v>
      </c>
      <c r="F75" s="49" t="s">
        <v>28</v>
      </c>
      <c r="G75" s="49" t="s">
        <v>30</v>
      </c>
      <c r="H75" s="49" t="s">
        <v>29</v>
      </c>
      <c r="I75" s="49" t="s">
        <v>34</v>
      </c>
      <c r="J75" s="49" t="s">
        <v>1</v>
      </c>
      <c r="K75" s="49">
        <v>100</v>
      </c>
      <c r="L75" s="49">
        <v>50</v>
      </c>
      <c r="M75" s="49">
        <v>0</v>
      </c>
      <c r="N75" s="49" t="s">
        <v>31</v>
      </c>
      <c r="O75" s="49" t="s">
        <v>32</v>
      </c>
      <c r="P75" s="49" t="s">
        <v>35</v>
      </c>
      <c r="Q75" s="50" t="s">
        <v>36</v>
      </c>
    </row>
    <row r="76" spans="1:17" ht="15.6" x14ac:dyDescent="0.25">
      <c r="A76" s="414"/>
      <c r="B76" s="415"/>
      <c r="C76" s="262">
        <v>2</v>
      </c>
      <c r="D76" s="262">
        <v>3</v>
      </c>
      <c r="E76" s="262" t="s">
        <v>48</v>
      </c>
      <c r="F76" s="262">
        <v>25</v>
      </c>
      <c r="G76" s="262">
        <v>27</v>
      </c>
      <c r="H76" s="262">
        <v>17</v>
      </c>
      <c r="I76" s="262">
        <v>8.33</v>
      </c>
      <c r="J76" s="262">
        <v>92.59</v>
      </c>
      <c r="K76" s="262" t="s">
        <v>48</v>
      </c>
      <c r="L76" s="262" t="s">
        <v>48</v>
      </c>
      <c r="M76" s="262">
        <v>1</v>
      </c>
      <c r="N76" s="262">
        <v>4</v>
      </c>
      <c r="O76" s="262">
        <v>0</v>
      </c>
      <c r="P76" s="6">
        <v>1</v>
      </c>
      <c r="Q76" s="278"/>
    </row>
    <row r="77" spans="1:17" ht="16.2" thickBot="1" x14ac:dyDescent="0.3">
      <c r="A77" s="325" t="s">
        <v>391</v>
      </c>
      <c r="B77" s="416"/>
      <c r="C77" s="281">
        <v>3</v>
      </c>
      <c r="D77" s="281">
        <v>6</v>
      </c>
      <c r="E77" s="281" t="s">
        <v>48</v>
      </c>
      <c r="F77" s="281">
        <v>48</v>
      </c>
      <c r="G77" s="281">
        <v>80</v>
      </c>
      <c r="H77" s="281">
        <v>29</v>
      </c>
      <c r="I77" s="281">
        <v>8</v>
      </c>
      <c r="J77" s="281">
        <v>60</v>
      </c>
      <c r="K77" s="281" t="s">
        <v>48</v>
      </c>
      <c r="L77" s="281" t="s">
        <v>48</v>
      </c>
      <c r="M77" s="281">
        <v>2</v>
      </c>
      <c r="N77" s="281">
        <v>5</v>
      </c>
      <c r="O77" s="281">
        <v>0</v>
      </c>
      <c r="P77" s="1107">
        <v>1</v>
      </c>
      <c r="Q77" s="121"/>
    </row>
    <row r="78" spans="1:17" ht="15.6" x14ac:dyDescent="0.3">
      <c r="A78" s="323" t="s">
        <v>373</v>
      </c>
      <c r="B78" s="413"/>
      <c r="C78" s="292" t="s">
        <v>33</v>
      </c>
      <c r="D78" s="292" t="s">
        <v>27</v>
      </c>
      <c r="E78" s="292" t="s">
        <v>61</v>
      </c>
      <c r="F78" s="292" t="s">
        <v>62</v>
      </c>
      <c r="G78" s="292" t="s">
        <v>28</v>
      </c>
      <c r="H78" s="292" t="s">
        <v>63</v>
      </c>
      <c r="I78" s="292" t="s">
        <v>64</v>
      </c>
      <c r="J78" s="292" t="s">
        <v>34</v>
      </c>
      <c r="K78" s="292" t="s">
        <v>65</v>
      </c>
      <c r="L78" s="292" t="s">
        <v>1</v>
      </c>
      <c r="M78" s="292">
        <v>5</v>
      </c>
      <c r="N78" s="292">
        <v>10</v>
      </c>
      <c r="O78" s="49"/>
      <c r="P78" s="49"/>
      <c r="Q78" s="50"/>
    </row>
    <row r="79" spans="1:17" ht="15.6" x14ac:dyDescent="0.25">
      <c r="A79" s="414"/>
      <c r="B79" s="415"/>
      <c r="C79" s="262">
        <v>2</v>
      </c>
      <c r="D79" s="262">
        <v>3</v>
      </c>
      <c r="E79" s="262">
        <v>40</v>
      </c>
      <c r="F79" s="262">
        <v>17</v>
      </c>
      <c r="G79" s="262">
        <v>71</v>
      </c>
      <c r="H79" s="262">
        <v>6</v>
      </c>
      <c r="I79" s="287" t="s">
        <v>409</v>
      </c>
      <c r="J79" s="262">
        <v>11.83</v>
      </c>
      <c r="K79" s="262">
        <v>1.77</v>
      </c>
      <c r="L79" s="262">
        <v>40</v>
      </c>
      <c r="M79" s="262" t="s">
        <v>48</v>
      </c>
      <c r="N79" s="262" t="s">
        <v>48</v>
      </c>
      <c r="O79" s="262"/>
      <c r="P79" s="6"/>
      <c r="Q79" s="278"/>
    </row>
    <row r="80" spans="1:17" ht="16.2" thickBot="1" x14ac:dyDescent="0.3">
      <c r="A80" s="325" t="s">
        <v>372</v>
      </c>
      <c r="B80" s="416"/>
      <c r="C80" s="281">
        <v>3</v>
      </c>
      <c r="D80" s="281">
        <v>6</v>
      </c>
      <c r="E80" s="281">
        <v>55</v>
      </c>
      <c r="F80" s="281">
        <v>10</v>
      </c>
      <c r="G80" s="281">
        <v>147</v>
      </c>
      <c r="H80" s="281">
        <v>6</v>
      </c>
      <c r="I80" s="293" t="s">
        <v>410</v>
      </c>
      <c r="J80" s="281">
        <v>24.5</v>
      </c>
      <c r="K80" s="281">
        <v>2.67</v>
      </c>
      <c r="L80" s="281">
        <v>55</v>
      </c>
      <c r="M80" s="281" t="s">
        <v>48</v>
      </c>
      <c r="N80" s="281" t="s">
        <v>48</v>
      </c>
      <c r="O80" s="281" t="s">
        <v>48</v>
      </c>
      <c r="P80" s="281" t="s">
        <v>48</v>
      </c>
      <c r="Q80" s="272"/>
    </row>
    <row r="81" spans="1:28" ht="15.6" x14ac:dyDescent="0.3">
      <c r="A81" s="1042" t="s">
        <v>85</v>
      </c>
      <c r="B81" s="1043"/>
      <c r="C81" s="978" t="s">
        <v>33</v>
      </c>
      <c r="D81" s="978" t="s">
        <v>27</v>
      </c>
      <c r="E81" s="978" t="s">
        <v>22</v>
      </c>
      <c r="F81" s="978" t="s">
        <v>28</v>
      </c>
      <c r="G81" s="978" t="s">
        <v>30</v>
      </c>
      <c r="H81" s="978" t="s">
        <v>29</v>
      </c>
      <c r="I81" s="978" t="s">
        <v>34</v>
      </c>
      <c r="J81" s="978" t="s">
        <v>1</v>
      </c>
      <c r="K81" s="978">
        <v>100</v>
      </c>
      <c r="L81" s="978">
        <v>50</v>
      </c>
      <c r="M81" s="978">
        <v>0</v>
      </c>
      <c r="N81" s="978" t="s">
        <v>31</v>
      </c>
      <c r="O81" s="978" t="s">
        <v>32</v>
      </c>
      <c r="P81" s="978" t="s">
        <v>35</v>
      </c>
      <c r="Q81" s="979" t="s">
        <v>36</v>
      </c>
    </row>
    <row r="82" spans="1:28" ht="15.6" x14ac:dyDescent="0.25">
      <c r="A82" s="1045"/>
      <c r="B82" s="1034"/>
      <c r="C82" s="1041">
        <f>SUM(C79:C81)</f>
        <v>5</v>
      </c>
      <c r="D82" s="1041">
        <f>SUM(D76:D77)</f>
        <v>9</v>
      </c>
      <c r="E82" s="1041" t="s">
        <v>48</v>
      </c>
      <c r="F82" s="1041">
        <f>SUM(F76:F77)</f>
        <v>73</v>
      </c>
      <c r="G82" s="1041">
        <f>SUM(G76:G77)</f>
        <v>107</v>
      </c>
      <c r="H82" s="1041">
        <f>SUM(H76:H77)</f>
        <v>46</v>
      </c>
      <c r="I82" s="1105">
        <f>F82/9</f>
        <v>8.1111111111111107</v>
      </c>
      <c r="J82" s="1105">
        <f>73*100/107</f>
        <v>68.224299065420567</v>
      </c>
      <c r="K82" s="1041" t="s">
        <v>48</v>
      </c>
      <c r="L82" s="1041" t="s">
        <v>48</v>
      </c>
      <c r="M82" s="1041">
        <f>SUM(M76:M77)</f>
        <v>3</v>
      </c>
      <c r="N82" s="1041">
        <f>SUM(N76:N77)</f>
        <v>9</v>
      </c>
      <c r="O82" s="1041">
        <f>SUM(O76:O77)</f>
        <v>0</v>
      </c>
      <c r="P82" s="1106">
        <f>SUM(P76:P77)</f>
        <v>2</v>
      </c>
      <c r="Q82" s="1108"/>
    </row>
    <row r="83" spans="1:28" ht="15.6" x14ac:dyDescent="0.3">
      <c r="A83" s="1045" t="s">
        <v>86</v>
      </c>
      <c r="B83" s="1034"/>
      <c r="C83" s="554" t="s">
        <v>33</v>
      </c>
      <c r="D83" s="554" t="s">
        <v>27</v>
      </c>
      <c r="E83" s="554" t="s">
        <v>61</v>
      </c>
      <c r="F83" s="554" t="s">
        <v>62</v>
      </c>
      <c r="G83" s="554" t="s">
        <v>28</v>
      </c>
      <c r="H83" s="554" t="s">
        <v>63</v>
      </c>
      <c r="I83" s="554" t="s">
        <v>64</v>
      </c>
      <c r="J83" s="554" t="s">
        <v>34</v>
      </c>
      <c r="K83" s="554" t="s">
        <v>65</v>
      </c>
      <c r="L83" s="554" t="s">
        <v>1</v>
      </c>
      <c r="M83" s="554">
        <v>5</v>
      </c>
      <c r="N83" s="554">
        <v>10</v>
      </c>
      <c r="O83" s="1035"/>
      <c r="P83" s="1035"/>
      <c r="Q83" s="1098"/>
    </row>
    <row r="84" spans="1:28" ht="16.2" thickBot="1" x14ac:dyDescent="0.3">
      <c r="A84" s="1048"/>
      <c r="B84" s="1049"/>
      <c r="C84" s="1050">
        <f>SUM(C82)</f>
        <v>5</v>
      </c>
      <c r="D84" s="1050">
        <f>SUM(D79:D80)</f>
        <v>9</v>
      </c>
      <c r="E84" s="1050">
        <f>SUM(E79:E80)</f>
        <v>95</v>
      </c>
      <c r="F84" s="1050">
        <f>SUM(F79:F80)</f>
        <v>27</v>
      </c>
      <c r="G84" s="1050">
        <f>SUM(G79:G80)</f>
        <v>218</v>
      </c>
      <c r="H84" s="1050">
        <f>SUM(H79:H80)</f>
        <v>12</v>
      </c>
      <c r="I84" s="1109" t="s">
        <v>409</v>
      </c>
      <c r="J84" s="1063">
        <f>G84/H84</f>
        <v>18.166666666666668</v>
      </c>
      <c r="K84" s="1063">
        <f>G84/E84</f>
        <v>2.2947368421052632</v>
      </c>
      <c r="L84" s="1063">
        <f>670/12</f>
        <v>55.833333333333336</v>
      </c>
      <c r="M84" s="1050"/>
      <c r="N84" s="1050"/>
      <c r="O84" s="1050"/>
      <c r="P84" s="1110"/>
      <c r="Q84" s="1111"/>
    </row>
    <row r="85" spans="1:28" ht="31.8" customHeight="1" thickBot="1" x14ac:dyDescent="0.3"/>
    <row r="86" spans="1:28" ht="16.2" thickBot="1" x14ac:dyDescent="0.3">
      <c r="A86" s="356" t="s">
        <v>1</v>
      </c>
      <c r="B86" s="392" t="s">
        <v>0</v>
      </c>
      <c r="C86" s="340" t="s">
        <v>47</v>
      </c>
      <c r="D86" s="341"/>
      <c r="E86" s="341"/>
      <c r="F86" s="341"/>
      <c r="G86" s="341"/>
      <c r="H86" s="341"/>
      <c r="I86" s="341"/>
      <c r="J86" s="341"/>
      <c r="K86" s="341"/>
      <c r="L86" s="342"/>
      <c r="M86" s="721" t="s">
        <v>333</v>
      </c>
      <c r="N86" s="722"/>
      <c r="O86" s="722"/>
      <c r="P86" s="722"/>
      <c r="Q86" s="722"/>
      <c r="R86" s="722"/>
      <c r="S86" s="722"/>
      <c r="T86" s="722"/>
      <c r="U86" s="722"/>
      <c r="V86" s="722"/>
      <c r="W86" s="722"/>
      <c r="X86" s="722"/>
      <c r="Y86" s="722"/>
      <c r="Z86" s="722"/>
      <c r="AA86" s="722"/>
      <c r="AB86" s="723"/>
    </row>
    <row r="87" spans="1:28" ht="32.4" customHeight="1" thickBot="1" x14ac:dyDescent="0.3">
      <c r="A87" s="357"/>
      <c r="B87" s="348"/>
      <c r="C87" s="372" t="s">
        <v>244</v>
      </c>
      <c r="D87" s="373"/>
      <c r="E87" s="346" t="s">
        <v>243</v>
      </c>
      <c r="F87" s="347"/>
      <c r="G87" s="372" t="s">
        <v>245</v>
      </c>
      <c r="H87" s="373"/>
      <c r="I87" s="346" t="s">
        <v>198</v>
      </c>
      <c r="J87" s="347"/>
      <c r="K87" s="346" t="s">
        <v>156</v>
      </c>
      <c r="L87" s="347"/>
      <c r="M87" s="724" t="s">
        <v>326</v>
      </c>
      <c r="N87" s="725"/>
      <c r="O87" s="724" t="s">
        <v>411</v>
      </c>
      <c r="P87" s="725"/>
      <c r="Q87" s="724" t="s">
        <v>325</v>
      </c>
      <c r="R87" s="725"/>
      <c r="S87" s="724" t="s">
        <v>319</v>
      </c>
      <c r="T87" s="725"/>
      <c r="U87" s="724" t="s">
        <v>321</v>
      </c>
      <c r="V87" s="725"/>
      <c r="W87" s="724" t="s">
        <v>331</v>
      </c>
      <c r="X87" s="725"/>
      <c r="Y87" s="724" t="s">
        <v>324</v>
      </c>
      <c r="Z87" s="725"/>
      <c r="AA87" s="724" t="s">
        <v>332</v>
      </c>
      <c r="AB87" s="725"/>
    </row>
    <row r="88" spans="1:28" ht="17.399999999999999" customHeight="1" thickBot="1" x14ac:dyDescent="0.3">
      <c r="A88" s="343" t="s">
        <v>17</v>
      </c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5"/>
      <c r="M88" s="1114" t="s">
        <v>17</v>
      </c>
      <c r="N88" s="1115"/>
      <c r="O88" s="1115"/>
      <c r="P88" s="1115"/>
      <c r="Q88" s="1115"/>
      <c r="R88" s="1115"/>
      <c r="S88" s="1115"/>
      <c r="T88" s="1115"/>
      <c r="U88" s="1115"/>
      <c r="V88" s="1115"/>
      <c r="W88" s="1115"/>
      <c r="X88" s="1115"/>
      <c r="Y88" s="1115"/>
      <c r="Z88" s="1115"/>
      <c r="AA88" s="1115"/>
      <c r="AB88" s="1116"/>
    </row>
    <row r="89" spans="1:28" ht="15.6" customHeight="1" x14ac:dyDescent="0.25">
      <c r="A89" s="29">
        <v>1</v>
      </c>
      <c r="B89" s="239" t="s">
        <v>3</v>
      </c>
      <c r="C89" s="393">
        <v>1</v>
      </c>
      <c r="D89" s="394"/>
      <c r="E89" s="393">
        <v>14</v>
      </c>
      <c r="F89" s="394"/>
      <c r="G89" s="393">
        <v>21</v>
      </c>
      <c r="H89" s="394"/>
      <c r="I89" s="395">
        <v>28</v>
      </c>
      <c r="J89" s="396"/>
      <c r="K89" s="395">
        <v>43</v>
      </c>
      <c r="L89" s="396"/>
      <c r="M89" s="726">
        <v>2</v>
      </c>
      <c r="N89" s="727"/>
      <c r="O89" s="726">
        <v>5</v>
      </c>
      <c r="P89" s="727"/>
      <c r="Q89" s="726">
        <v>11</v>
      </c>
      <c r="R89" s="727"/>
      <c r="S89" s="726">
        <v>16</v>
      </c>
      <c r="T89" s="727"/>
      <c r="U89" s="726">
        <v>18</v>
      </c>
      <c r="V89" s="727"/>
      <c r="W89" s="726">
        <v>27</v>
      </c>
      <c r="X89" s="727"/>
      <c r="Y89" s="726">
        <v>29</v>
      </c>
      <c r="Z89" s="727"/>
      <c r="AA89" s="726">
        <v>34</v>
      </c>
      <c r="AB89" s="727"/>
    </row>
    <row r="90" spans="1:28" ht="18" customHeight="1" x14ac:dyDescent="0.25">
      <c r="A90" s="30">
        <v>2</v>
      </c>
      <c r="B90" s="240" t="s">
        <v>4</v>
      </c>
      <c r="C90" s="17">
        <v>1</v>
      </c>
      <c r="D90" s="211">
        <v>3</v>
      </c>
      <c r="E90" s="17">
        <v>1</v>
      </c>
      <c r="F90" s="211">
        <v>3</v>
      </c>
      <c r="G90" s="17">
        <v>2</v>
      </c>
      <c r="H90" s="18">
        <v>4</v>
      </c>
      <c r="I90" s="24">
        <v>1</v>
      </c>
      <c r="J90" s="18">
        <v>3</v>
      </c>
      <c r="K90" s="24">
        <v>2</v>
      </c>
      <c r="L90" s="18">
        <v>4</v>
      </c>
      <c r="M90" s="728">
        <v>1</v>
      </c>
      <c r="N90" s="729">
        <v>3</v>
      </c>
      <c r="O90" s="728">
        <v>1</v>
      </c>
      <c r="P90" s="729">
        <v>3</v>
      </c>
      <c r="Q90" s="728">
        <v>1</v>
      </c>
      <c r="R90" s="729">
        <v>3</v>
      </c>
      <c r="S90" s="728">
        <v>1</v>
      </c>
      <c r="T90" s="729">
        <v>3</v>
      </c>
      <c r="U90" s="728">
        <v>1</v>
      </c>
      <c r="V90" s="729">
        <v>3</v>
      </c>
      <c r="W90" s="728">
        <v>1</v>
      </c>
      <c r="X90" s="729">
        <v>3</v>
      </c>
      <c r="Y90" s="728">
        <v>1</v>
      </c>
      <c r="Z90" s="729">
        <v>3</v>
      </c>
      <c r="AA90" s="728">
        <v>1</v>
      </c>
      <c r="AB90" s="729">
        <v>3</v>
      </c>
    </row>
    <row r="91" spans="1:28" ht="18" customHeight="1" x14ac:dyDescent="0.25">
      <c r="A91" s="31">
        <v>3</v>
      </c>
      <c r="B91" s="240" t="s">
        <v>5</v>
      </c>
      <c r="C91" s="338">
        <v>5</v>
      </c>
      <c r="D91" s="339"/>
      <c r="E91" s="338">
        <v>5</v>
      </c>
      <c r="F91" s="339"/>
      <c r="G91" s="338">
        <v>5</v>
      </c>
      <c r="H91" s="339"/>
      <c r="I91" s="374">
        <v>5</v>
      </c>
      <c r="J91" s="375"/>
      <c r="K91" s="374">
        <v>5</v>
      </c>
      <c r="L91" s="375"/>
      <c r="M91" s="730" t="s">
        <v>138</v>
      </c>
      <c r="N91" s="731"/>
      <c r="O91" s="730" t="s">
        <v>138</v>
      </c>
      <c r="P91" s="731"/>
      <c r="Q91" s="730" t="s">
        <v>138</v>
      </c>
      <c r="R91" s="731"/>
      <c r="S91" s="730" t="s">
        <v>138</v>
      </c>
      <c r="T91" s="731"/>
      <c r="U91" s="730" t="s">
        <v>138</v>
      </c>
      <c r="V91" s="731"/>
      <c r="W91" s="730" t="s">
        <v>138</v>
      </c>
      <c r="X91" s="731"/>
      <c r="Y91" s="730" t="s">
        <v>138</v>
      </c>
      <c r="Z91" s="731"/>
      <c r="AA91" s="730" t="s">
        <v>138</v>
      </c>
      <c r="AB91" s="731"/>
    </row>
    <row r="92" spans="1:28" ht="16.8" x14ac:dyDescent="0.25">
      <c r="A92" s="32">
        <v>4</v>
      </c>
      <c r="B92" s="240" t="s">
        <v>38</v>
      </c>
      <c r="C92" s="338">
        <v>3</v>
      </c>
      <c r="D92" s="339"/>
      <c r="E92" s="338">
        <v>4</v>
      </c>
      <c r="F92" s="339"/>
      <c r="G92" s="338">
        <v>2</v>
      </c>
      <c r="H92" s="339"/>
      <c r="I92" s="374">
        <v>1</v>
      </c>
      <c r="J92" s="375"/>
      <c r="K92" s="374">
        <v>6</v>
      </c>
      <c r="L92" s="375"/>
      <c r="M92" s="730" t="s">
        <v>140</v>
      </c>
      <c r="N92" s="731"/>
      <c r="O92" s="730" t="s">
        <v>344</v>
      </c>
      <c r="P92" s="731"/>
      <c r="Q92" s="730" t="s">
        <v>170</v>
      </c>
      <c r="R92" s="731"/>
      <c r="S92" s="730" t="s">
        <v>141</v>
      </c>
      <c r="T92" s="731"/>
      <c r="U92" s="730" t="s">
        <v>346</v>
      </c>
      <c r="V92" s="731"/>
      <c r="W92" s="730" t="s">
        <v>345</v>
      </c>
      <c r="X92" s="731"/>
      <c r="Y92" s="730" t="s">
        <v>136</v>
      </c>
      <c r="Z92" s="731"/>
      <c r="AA92" s="730" t="s">
        <v>347</v>
      </c>
      <c r="AB92" s="731"/>
    </row>
    <row r="93" spans="1:28" ht="16.8" x14ac:dyDescent="0.25">
      <c r="A93" s="33" t="s">
        <v>39</v>
      </c>
      <c r="B93" s="240" t="s">
        <v>6</v>
      </c>
      <c r="C93" s="17">
        <v>256</v>
      </c>
      <c r="D93" s="211">
        <v>493</v>
      </c>
      <c r="E93" s="17">
        <v>260</v>
      </c>
      <c r="F93" s="211">
        <v>125</v>
      </c>
      <c r="G93" s="17">
        <v>147</v>
      </c>
      <c r="H93" s="18">
        <v>142</v>
      </c>
      <c r="I93" s="24">
        <v>292</v>
      </c>
      <c r="J93" s="18">
        <v>233</v>
      </c>
      <c r="K93" s="24">
        <v>468</v>
      </c>
      <c r="L93" s="18" t="s">
        <v>52</v>
      </c>
      <c r="M93" s="728">
        <v>171</v>
      </c>
      <c r="N93" s="729">
        <v>369</v>
      </c>
      <c r="O93" s="728">
        <v>197</v>
      </c>
      <c r="P93" s="729">
        <v>178</v>
      </c>
      <c r="Q93" s="728">
        <v>346</v>
      </c>
      <c r="R93" s="729">
        <v>182</v>
      </c>
      <c r="S93" s="728">
        <v>80</v>
      </c>
      <c r="T93" s="729">
        <v>266</v>
      </c>
      <c r="U93" s="728">
        <v>187</v>
      </c>
      <c r="V93" s="729">
        <v>292</v>
      </c>
      <c r="W93" s="728">
        <v>238</v>
      </c>
      <c r="X93" s="729">
        <v>165</v>
      </c>
      <c r="Y93" s="728">
        <v>278</v>
      </c>
      <c r="Z93" s="729">
        <v>249</v>
      </c>
      <c r="AA93" s="728">
        <v>431</v>
      </c>
      <c r="AB93" s="729">
        <v>256</v>
      </c>
    </row>
    <row r="94" spans="1:28" ht="16.8" x14ac:dyDescent="0.25">
      <c r="A94" s="34">
        <v>6</v>
      </c>
      <c r="B94" s="240" t="s">
        <v>40</v>
      </c>
      <c r="C94" s="17">
        <v>10</v>
      </c>
      <c r="D94" s="211">
        <v>10</v>
      </c>
      <c r="E94" s="17">
        <v>10</v>
      </c>
      <c r="F94" s="211">
        <v>10</v>
      </c>
      <c r="G94" s="17">
        <v>10</v>
      </c>
      <c r="H94" s="18">
        <v>10</v>
      </c>
      <c r="I94" s="24">
        <v>10</v>
      </c>
      <c r="J94" s="18">
        <v>4</v>
      </c>
      <c r="K94" s="24">
        <v>6</v>
      </c>
      <c r="L94" s="18" t="s">
        <v>52</v>
      </c>
      <c r="M94" s="728">
        <v>10</v>
      </c>
      <c r="N94" s="729">
        <v>10</v>
      </c>
      <c r="O94" s="728">
        <v>10</v>
      </c>
      <c r="P94" s="729">
        <v>10</v>
      </c>
      <c r="Q94" s="728">
        <v>10</v>
      </c>
      <c r="R94" s="729">
        <v>10</v>
      </c>
      <c r="S94" s="728">
        <v>10</v>
      </c>
      <c r="T94" s="729">
        <v>10</v>
      </c>
      <c r="U94" s="728">
        <v>10</v>
      </c>
      <c r="V94" s="729">
        <v>10</v>
      </c>
      <c r="W94" s="728">
        <v>10</v>
      </c>
      <c r="X94" s="729">
        <v>10</v>
      </c>
      <c r="Y94" s="728">
        <v>10</v>
      </c>
      <c r="Z94" s="729">
        <v>10</v>
      </c>
      <c r="AA94" s="728">
        <v>10</v>
      </c>
      <c r="AB94" s="729">
        <v>3</v>
      </c>
    </row>
    <row r="95" spans="1:28" ht="17.399999999999999" thickBot="1" x14ac:dyDescent="0.3">
      <c r="A95" s="35">
        <v>7</v>
      </c>
      <c r="B95" s="240" t="s">
        <v>7</v>
      </c>
      <c r="C95" s="17">
        <v>371</v>
      </c>
      <c r="D95" s="211">
        <v>742</v>
      </c>
      <c r="E95" s="17">
        <v>468</v>
      </c>
      <c r="F95" s="211">
        <v>306</v>
      </c>
      <c r="G95" s="17">
        <v>207</v>
      </c>
      <c r="H95" s="18">
        <v>247</v>
      </c>
      <c r="I95" s="24">
        <v>525</v>
      </c>
      <c r="J95" s="18">
        <v>342</v>
      </c>
      <c r="K95" s="24">
        <v>576</v>
      </c>
      <c r="L95" s="18" t="s">
        <v>52</v>
      </c>
      <c r="M95" s="728">
        <v>373</v>
      </c>
      <c r="N95" s="729">
        <v>666</v>
      </c>
      <c r="O95" s="728">
        <v>389</v>
      </c>
      <c r="P95" s="729">
        <v>604</v>
      </c>
      <c r="Q95" s="728">
        <v>734</v>
      </c>
      <c r="R95" s="729">
        <v>305</v>
      </c>
      <c r="S95" s="728">
        <v>205</v>
      </c>
      <c r="T95" s="729">
        <v>647</v>
      </c>
      <c r="U95" s="728">
        <v>289</v>
      </c>
      <c r="V95" s="729">
        <v>377</v>
      </c>
      <c r="W95" s="728">
        <v>514</v>
      </c>
      <c r="X95" s="729">
        <v>288</v>
      </c>
      <c r="Y95" s="728">
        <v>557</v>
      </c>
      <c r="Z95" s="733">
        <v>473</v>
      </c>
      <c r="AA95" s="728">
        <v>666</v>
      </c>
      <c r="AB95" s="729">
        <v>353</v>
      </c>
    </row>
    <row r="96" spans="1:28" ht="16.8" x14ac:dyDescent="0.25">
      <c r="A96" s="36">
        <v>8</v>
      </c>
      <c r="B96" s="240" t="s">
        <v>41</v>
      </c>
      <c r="C96" s="17">
        <v>529</v>
      </c>
      <c r="D96" s="211">
        <v>72</v>
      </c>
      <c r="E96" s="17">
        <v>170</v>
      </c>
      <c r="F96" s="211">
        <v>216</v>
      </c>
      <c r="G96" s="17">
        <v>297</v>
      </c>
      <c r="H96" s="18">
        <v>70</v>
      </c>
      <c r="I96" s="24">
        <v>251</v>
      </c>
      <c r="J96" s="18" t="s">
        <v>52</v>
      </c>
      <c r="K96" s="24">
        <v>188</v>
      </c>
      <c r="L96" s="18">
        <v>168</v>
      </c>
      <c r="M96" s="728">
        <v>172</v>
      </c>
      <c r="N96" s="729">
        <v>240</v>
      </c>
      <c r="O96" s="728">
        <v>198</v>
      </c>
      <c r="P96" s="729">
        <v>180</v>
      </c>
      <c r="Q96" s="728">
        <v>208</v>
      </c>
      <c r="R96" s="729">
        <v>258</v>
      </c>
      <c r="S96" s="728">
        <v>145</v>
      </c>
      <c r="T96" s="729">
        <v>149</v>
      </c>
      <c r="U96" s="728">
        <v>325</v>
      </c>
      <c r="V96" s="729">
        <v>159</v>
      </c>
      <c r="W96" s="728">
        <v>174</v>
      </c>
      <c r="X96" s="729">
        <v>200</v>
      </c>
      <c r="Y96" s="728">
        <v>273</v>
      </c>
      <c r="Z96" s="729">
        <v>259</v>
      </c>
      <c r="AA96" s="728">
        <v>293</v>
      </c>
      <c r="AB96" s="729">
        <v>284</v>
      </c>
    </row>
    <row r="97" spans="1:28" ht="16.8" x14ac:dyDescent="0.25">
      <c r="A97" s="30">
        <v>9</v>
      </c>
      <c r="B97" s="240" t="s">
        <v>42</v>
      </c>
      <c r="C97" s="17">
        <v>10</v>
      </c>
      <c r="D97" s="211">
        <v>4</v>
      </c>
      <c r="E97" s="17">
        <v>10</v>
      </c>
      <c r="F97" s="211">
        <v>7</v>
      </c>
      <c r="G97" s="17">
        <v>10</v>
      </c>
      <c r="H97" s="18">
        <v>10</v>
      </c>
      <c r="I97" s="24">
        <v>10</v>
      </c>
      <c r="J97" s="18" t="s">
        <v>52</v>
      </c>
      <c r="K97" s="24">
        <v>10</v>
      </c>
      <c r="L97" s="18">
        <v>10</v>
      </c>
      <c r="M97" s="728">
        <v>10</v>
      </c>
      <c r="N97" s="729">
        <v>9</v>
      </c>
      <c r="O97" s="728">
        <v>10</v>
      </c>
      <c r="P97" s="729">
        <v>3</v>
      </c>
      <c r="Q97" s="728">
        <v>9</v>
      </c>
      <c r="R97" s="729">
        <v>9</v>
      </c>
      <c r="S97" s="728">
        <v>10</v>
      </c>
      <c r="T97" s="729">
        <v>10</v>
      </c>
      <c r="U97" s="728">
        <v>10</v>
      </c>
      <c r="V97" s="729">
        <v>4</v>
      </c>
      <c r="W97" s="728">
        <v>10</v>
      </c>
      <c r="X97" s="729">
        <v>10</v>
      </c>
      <c r="Y97" s="728">
        <v>10</v>
      </c>
      <c r="Z97" s="729">
        <v>4</v>
      </c>
      <c r="AA97" s="728">
        <v>10</v>
      </c>
      <c r="AB97" s="729">
        <v>10</v>
      </c>
    </row>
    <row r="98" spans="1:28" ht="17.399999999999999" thickBot="1" x14ac:dyDescent="0.3">
      <c r="A98" s="37">
        <v>10</v>
      </c>
      <c r="B98" s="241" t="s">
        <v>19</v>
      </c>
      <c r="C98" s="19">
        <v>715</v>
      </c>
      <c r="D98" s="109">
        <v>84</v>
      </c>
      <c r="E98" s="19">
        <v>330</v>
      </c>
      <c r="F98" s="109">
        <v>255</v>
      </c>
      <c r="G98" s="19">
        <v>638</v>
      </c>
      <c r="H98" s="22">
        <v>109</v>
      </c>
      <c r="I98" s="25">
        <v>419</v>
      </c>
      <c r="J98" s="22" t="s">
        <v>52</v>
      </c>
      <c r="K98" s="25">
        <v>330</v>
      </c>
      <c r="L98" s="22">
        <v>333</v>
      </c>
      <c r="M98" s="732">
        <v>325</v>
      </c>
      <c r="N98" s="733">
        <v>536</v>
      </c>
      <c r="O98" s="732">
        <v>433</v>
      </c>
      <c r="P98" s="733">
        <v>268</v>
      </c>
      <c r="Q98" s="732">
        <v>480</v>
      </c>
      <c r="R98" s="733">
        <v>390</v>
      </c>
      <c r="S98" s="728">
        <v>233</v>
      </c>
      <c r="T98" s="733">
        <v>250</v>
      </c>
      <c r="U98" s="732">
        <v>588</v>
      </c>
      <c r="V98" s="733">
        <v>219</v>
      </c>
      <c r="W98" s="732">
        <v>325</v>
      </c>
      <c r="X98" s="733">
        <v>373</v>
      </c>
      <c r="Y98" s="728">
        <v>471</v>
      </c>
      <c r="Z98" s="729">
        <v>322</v>
      </c>
      <c r="AA98" s="728">
        <v>476</v>
      </c>
      <c r="AB98" s="733">
        <v>587</v>
      </c>
    </row>
    <row r="99" spans="1:28" ht="18" thickBot="1" x14ac:dyDescent="0.3">
      <c r="A99" s="349" t="s">
        <v>54</v>
      </c>
      <c r="B99" s="376" t="s">
        <v>0</v>
      </c>
      <c r="C99" s="383" t="s">
        <v>18</v>
      </c>
      <c r="D99" s="384"/>
      <c r="E99" s="384"/>
      <c r="F99" s="384"/>
      <c r="G99" s="384"/>
      <c r="H99" s="384"/>
      <c r="I99" s="384"/>
      <c r="J99" s="384"/>
      <c r="K99" s="384"/>
      <c r="L99" s="385"/>
      <c r="M99" s="762" t="s">
        <v>18</v>
      </c>
      <c r="N99" s="763"/>
      <c r="O99" s="763"/>
      <c r="P99" s="763"/>
      <c r="Q99" s="763"/>
      <c r="R99" s="763"/>
      <c r="S99" s="763"/>
      <c r="T99" s="763"/>
      <c r="U99" s="763"/>
      <c r="V99" s="763"/>
      <c r="W99" s="763"/>
      <c r="X99" s="763"/>
      <c r="Y99" s="763"/>
      <c r="Z99" s="763"/>
      <c r="AA99" s="763"/>
      <c r="AB99" s="764"/>
    </row>
    <row r="100" spans="1:28" ht="18" thickBot="1" x14ac:dyDescent="0.3">
      <c r="A100" s="350"/>
      <c r="B100" s="348"/>
      <c r="C100" s="288" t="s">
        <v>55</v>
      </c>
      <c r="D100" s="289" t="s">
        <v>56</v>
      </c>
      <c r="E100" s="270" t="s">
        <v>55</v>
      </c>
      <c r="F100" s="271" t="s">
        <v>56</v>
      </c>
      <c r="G100" s="270" t="s">
        <v>55</v>
      </c>
      <c r="H100" s="271" t="s">
        <v>56</v>
      </c>
      <c r="I100" s="270" t="s">
        <v>55</v>
      </c>
      <c r="J100" s="271" t="s">
        <v>56</v>
      </c>
      <c r="K100" s="270" t="s">
        <v>55</v>
      </c>
      <c r="L100" s="271" t="s">
        <v>56</v>
      </c>
      <c r="M100" s="1112" t="s">
        <v>55</v>
      </c>
      <c r="N100" s="1113" t="s">
        <v>56</v>
      </c>
      <c r="O100" s="1112" t="s">
        <v>55</v>
      </c>
      <c r="P100" s="1113" t="s">
        <v>56</v>
      </c>
      <c r="Q100" s="1112" t="s">
        <v>55</v>
      </c>
      <c r="R100" s="1113" t="s">
        <v>56</v>
      </c>
      <c r="S100" s="1112" t="s">
        <v>55</v>
      </c>
      <c r="T100" s="1113" t="s">
        <v>56</v>
      </c>
      <c r="U100" s="1112" t="s">
        <v>55</v>
      </c>
      <c r="V100" s="1113" t="s">
        <v>56</v>
      </c>
      <c r="W100" s="1112" t="s">
        <v>55</v>
      </c>
      <c r="X100" s="1113" t="s">
        <v>56</v>
      </c>
      <c r="Y100" s="1112" t="s">
        <v>55</v>
      </c>
      <c r="Z100" s="1113" t="s">
        <v>56</v>
      </c>
      <c r="AA100" s="1112" t="s">
        <v>55</v>
      </c>
      <c r="AB100" s="1113" t="s">
        <v>56</v>
      </c>
    </row>
    <row r="101" spans="1:28" ht="16.8" x14ac:dyDescent="0.25">
      <c r="A101" s="41">
        <v>11</v>
      </c>
      <c r="B101" s="232" t="s">
        <v>8</v>
      </c>
      <c r="C101" s="95" t="s">
        <v>52</v>
      </c>
      <c r="D101" s="94" t="s">
        <v>52</v>
      </c>
      <c r="E101" s="95" t="s">
        <v>52</v>
      </c>
      <c r="F101" s="94" t="s">
        <v>52</v>
      </c>
      <c r="G101" s="266">
        <v>0</v>
      </c>
      <c r="H101" s="94">
        <v>8</v>
      </c>
      <c r="I101" s="95">
        <v>17</v>
      </c>
      <c r="J101" s="94" t="s">
        <v>21</v>
      </c>
      <c r="K101" s="95" t="s">
        <v>52</v>
      </c>
      <c r="L101" s="94" t="s">
        <v>52</v>
      </c>
      <c r="M101" s="734"/>
      <c r="N101" s="735"/>
      <c r="O101" s="734">
        <v>1</v>
      </c>
      <c r="P101" s="735">
        <v>29</v>
      </c>
      <c r="Q101" s="736"/>
      <c r="R101" s="737"/>
      <c r="S101" s="734">
        <v>0</v>
      </c>
      <c r="T101" s="735">
        <v>0</v>
      </c>
      <c r="U101" s="738">
        <v>12</v>
      </c>
      <c r="V101" s="739">
        <v>6</v>
      </c>
      <c r="W101" s="738"/>
      <c r="X101" s="739"/>
      <c r="Y101" s="738"/>
      <c r="Z101" s="739"/>
      <c r="AA101" s="738"/>
      <c r="AB101" s="739"/>
    </row>
    <row r="102" spans="1:28" ht="16.8" x14ac:dyDescent="0.25">
      <c r="A102" s="30">
        <v>12</v>
      </c>
      <c r="B102" s="233" t="s">
        <v>9</v>
      </c>
      <c r="C102" s="24" t="s">
        <v>52</v>
      </c>
      <c r="D102" s="18" t="s">
        <v>52</v>
      </c>
      <c r="E102" s="24" t="s">
        <v>52</v>
      </c>
      <c r="F102" s="18" t="s">
        <v>52</v>
      </c>
      <c r="G102" s="266">
        <v>2</v>
      </c>
      <c r="H102" s="18">
        <v>4</v>
      </c>
      <c r="I102" s="24">
        <v>21</v>
      </c>
      <c r="J102" s="18" t="s">
        <v>21</v>
      </c>
      <c r="K102" s="24" t="s">
        <v>52</v>
      </c>
      <c r="L102" s="18" t="s">
        <v>52</v>
      </c>
      <c r="M102" s="728"/>
      <c r="N102" s="729"/>
      <c r="O102" s="728">
        <v>2</v>
      </c>
      <c r="P102" s="729">
        <v>47</v>
      </c>
      <c r="Q102" s="728"/>
      <c r="R102" s="740"/>
      <c r="S102" s="728">
        <v>2</v>
      </c>
      <c r="T102" s="729">
        <v>1</v>
      </c>
      <c r="U102" s="741">
        <v>13</v>
      </c>
      <c r="V102" s="740">
        <v>15</v>
      </c>
      <c r="W102" s="741"/>
      <c r="X102" s="740"/>
      <c r="Y102" s="741"/>
      <c r="Z102" s="740"/>
      <c r="AA102" s="741"/>
      <c r="AB102" s="740"/>
    </row>
    <row r="103" spans="1:28" ht="16.8" x14ac:dyDescent="0.25">
      <c r="A103" s="30">
        <v>13</v>
      </c>
      <c r="B103" s="233" t="s">
        <v>10</v>
      </c>
      <c r="C103" s="24" t="s">
        <v>52</v>
      </c>
      <c r="D103" s="18" t="s">
        <v>52</v>
      </c>
      <c r="E103" s="24" t="s">
        <v>52</v>
      </c>
      <c r="F103" s="18" t="s">
        <v>52</v>
      </c>
      <c r="G103" s="266">
        <v>8</v>
      </c>
      <c r="H103" s="18">
        <v>8</v>
      </c>
      <c r="I103" s="24">
        <v>8</v>
      </c>
      <c r="J103" s="18" t="s">
        <v>21</v>
      </c>
      <c r="K103" s="24" t="s">
        <v>52</v>
      </c>
      <c r="L103" s="18" t="s">
        <v>52</v>
      </c>
      <c r="M103" s="728"/>
      <c r="N103" s="729"/>
      <c r="O103" s="728">
        <v>8</v>
      </c>
      <c r="P103" s="729">
        <v>9</v>
      </c>
      <c r="Q103" s="728"/>
      <c r="R103" s="740"/>
      <c r="S103" s="728">
        <v>7</v>
      </c>
      <c r="T103" s="729">
        <v>7</v>
      </c>
      <c r="U103" s="741">
        <v>7</v>
      </c>
      <c r="V103" s="740">
        <v>7</v>
      </c>
      <c r="W103" s="741"/>
      <c r="X103" s="740"/>
      <c r="Y103" s="741"/>
      <c r="Z103" s="740"/>
      <c r="AA103" s="741"/>
      <c r="AB103" s="740"/>
    </row>
    <row r="104" spans="1:28" ht="16.8" x14ac:dyDescent="0.25">
      <c r="A104" s="30">
        <v>14</v>
      </c>
      <c r="B104" s="233" t="s">
        <v>11</v>
      </c>
      <c r="C104" s="24" t="s">
        <v>52</v>
      </c>
      <c r="D104" s="18" t="s">
        <v>52</v>
      </c>
      <c r="E104" s="24" t="s">
        <v>52</v>
      </c>
      <c r="F104" s="18" t="s">
        <v>52</v>
      </c>
      <c r="G104" s="266" t="s">
        <v>51</v>
      </c>
      <c r="H104" s="18" t="s">
        <v>51</v>
      </c>
      <c r="I104" s="24" t="s">
        <v>51</v>
      </c>
      <c r="J104" s="18" t="s">
        <v>21</v>
      </c>
      <c r="K104" s="24" t="s">
        <v>52</v>
      </c>
      <c r="L104" s="18" t="s">
        <v>52</v>
      </c>
      <c r="M104" s="728"/>
      <c r="N104" s="729"/>
      <c r="O104" s="728" t="s">
        <v>51</v>
      </c>
      <c r="P104" s="729" t="s">
        <v>51</v>
      </c>
      <c r="Q104" s="728"/>
      <c r="R104" s="740"/>
      <c r="S104" s="728" t="s">
        <v>51</v>
      </c>
      <c r="T104" s="729" t="s">
        <v>51</v>
      </c>
      <c r="U104" s="741" t="s">
        <v>51</v>
      </c>
      <c r="V104" s="740" t="s">
        <v>51</v>
      </c>
      <c r="W104" s="741"/>
      <c r="X104" s="740"/>
      <c r="Y104" s="741"/>
      <c r="Z104" s="740"/>
      <c r="AA104" s="741"/>
      <c r="AB104" s="740"/>
    </row>
    <row r="105" spans="1:28" ht="16.8" x14ac:dyDescent="0.25">
      <c r="A105" s="30">
        <v>15</v>
      </c>
      <c r="B105" s="233" t="s">
        <v>12</v>
      </c>
      <c r="C105" s="24" t="s">
        <v>52</v>
      </c>
      <c r="D105" s="18" t="s">
        <v>52</v>
      </c>
      <c r="E105" s="24" t="s">
        <v>52</v>
      </c>
      <c r="F105" s="18" t="s">
        <v>52</v>
      </c>
      <c r="G105" s="266" t="s">
        <v>20</v>
      </c>
      <c r="H105" s="18" t="s">
        <v>20</v>
      </c>
      <c r="I105" s="24" t="s">
        <v>20</v>
      </c>
      <c r="J105" s="18" t="s">
        <v>20</v>
      </c>
      <c r="K105" s="24" t="s">
        <v>52</v>
      </c>
      <c r="L105" s="18" t="s">
        <v>52</v>
      </c>
      <c r="M105" s="728"/>
      <c r="N105" s="729"/>
      <c r="O105" s="728" t="s">
        <v>20</v>
      </c>
      <c r="P105" s="729" t="s">
        <v>20</v>
      </c>
      <c r="Q105" s="728"/>
      <c r="R105" s="729"/>
      <c r="S105" s="728" t="s">
        <v>20</v>
      </c>
      <c r="T105" s="729" t="s">
        <v>20</v>
      </c>
      <c r="U105" s="728" t="s">
        <v>20</v>
      </c>
      <c r="V105" s="729" t="s">
        <v>20</v>
      </c>
      <c r="W105" s="728"/>
      <c r="X105" s="729"/>
      <c r="Y105" s="728"/>
      <c r="Z105" s="729"/>
      <c r="AA105" s="728"/>
      <c r="AB105" s="729"/>
    </row>
    <row r="106" spans="1:28" ht="16.2" x14ac:dyDescent="0.25">
      <c r="A106" s="42">
        <v>16</v>
      </c>
      <c r="B106" s="233" t="s">
        <v>13</v>
      </c>
      <c r="C106" s="24" t="s">
        <v>52</v>
      </c>
      <c r="D106" s="18" t="s">
        <v>52</v>
      </c>
      <c r="E106" s="24" t="s">
        <v>52</v>
      </c>
      <c r="F106" s="18" t="s">
        <v>52</v>
      </c>
      <c r="G106" s="266">
        <v>126</v>
      </c>
      <c r="H106" s="18">
        <v>48</v>
      </c>
      <c r="I106" s="24">
        <v>66</v>
      </c>
      <c r="J106" s="18" t="s">
        <v>52</v>
      </c>
      <c r="K106" s="24" t="s">
        <v>52</v>
      </c>
      <c r="L106" s="18" t="s">
        <v>52</v>
      </c>
      <c r="M106" s="728"/>
      <c r="N106" s="729"/>
      <c r="O106" s="728">
        <v>114</v>
      </c>
      <c r="P106" s="729">
        <v>48</v>
      </c>
      <c r="Q106" s="728"/>
      <c r="R106" s="729"/>
      <c r="S106" s="728">
        <v>36</v>
      </c>
      <c r="T106" s="729">
        <v>48</v>
      </c>
      <c r="U106" s="728">
        <v>48</v>
      </c>
      <c r="V106" s="729">
        <v>36</v>
      </c>
      <c r="W106" s="728"/>
      <c r="X106" s="729"/>
      <c r="Y106" s="728"/>
      <c r="Z106" s="729"/>
      <c r="AA106" s="728"/>
      <c r="AB106" s="729"/>
    </row>
    <row r="107" spans="1:28" ht="16.2" x14ac:dyDescent="0.25">
      <c r="A107" s="42">
        <v>17</v>
      </c>
      <c r="B107" s="233" t="s">
        <v>50</v>
      </c>
      <c r="C107" s="24" t="s">
        <v>52</v>
      </c>
      <c r="D107" s="18" t="s">
        <v>52</v>
      </c>
      <c r="E107" s="24" t="s">
        <v>52</v>
      </c>
      <c r="F107" s="18" t="s">
        <v>52</v>
      </c>
      <c r="G107" s="266">
        <v>33</v>
      </c>
      <c r="H107" s="18">
        <v>25</v>
      </c>
      <c r="I107" s="24">
        <v>13</v>
      </c>
      <c r="J107" s="18" t="s">
        <v>52</v>
      </c>
      <c r="K107" s="24" t="s">
        <v>52</v>
      </c>
      <c r="L107" s="18" t="s">
        <v>52</v>
      </c>
      <c r="M107" s="728"/>
      <c r="N107" s="729"/>
      <c r="O107" s="728">
        <v>38</v>
      </c>
      <c r="P107" s="729">
        <v>17</v>
      </c>
      <c r="Q107" s="728"/>
      <c r="R107" s="729"/>
      <c r="S107" s="728">
        <v>36</v>
      </c>
      <c r="T107" s="729">
        <v>26</v>
      </c>
      <c r="U107" s="728">
        <v>15</v>
      </c>
      <c r="V107" s="729">
        <v>15</v>
      </c>
      <c r="W107" s="728"/>
      <c r="X107" s="729"/>
      <c r="Y107" s="728"/>
      <c r="Z107" s="729"/>
      <c r="AA107" s="728"/>
      <c r="AB107" s="729"/>
    </row>
    <row r="108" spans="1:28" ht="16.2" x14ac:dyDescent="0.25">
      <c r="A108" s="42">
        <v>18</v>
      </c>
      <c r="B108" s="233" t="s">
        <v>14</v>
      </c>
      <c r="C108" s="24" t="s">
        <v>52</v>
      </c>
      <c r="D108" s="18" t="s">
        <v>52</v>
      </c>
      <c r="E108" s="24" t="s">
        <v>52</v>
      </c>
      <c r="F108" s="18" t="s">
        <v>52</v>
      </c>
      <c r="G108" s="266">
        <v>2</v>
      </c>
      <c r="H108" s="18">
        <v>3</v>
      </c>
      <c r="I108" s="24">
        <v>1</v>
      </c>
      <c r="J108" s="18" t="s">
        <v>52</v>
      </c>
      <c r="K108" s="24" t="s">
        <v>52</v>
      </c>
      <c r="L108" s="18" t="s">
        <v>52</v>
      </c>
      <c r="M108" s="728"/>
      <c r="N108" s="729"/>
      <c r="O108" s="728">
        <v>3</v>
      </c>
      <c r="P108" s="729">
        <v>0</v>
      </c>
      <c r="Q108" s="728"/>
      <c r="R108" s="729"/>
      <c r="S108" s="728">
        <v>1</v>
      </c>
      <c r="T108" s="729">
        <v>0</v>
      </c>
      <c r="U108" s="728">
        <v>0</v>
      </c>
      <c r="V108" s="729">
        <v>2</v>
      </c>
      <c r="W108" s="728"/>
      <c r="X108" s="729"/>
      <c r="Y108" s="728"/>
      <c r="Z108" s="729"/>
      <c r="AA108" s="728"/>
      <c r="AB108" s="729"/>
    </row>
    <row r="109" spans="1:28" ht="16.2" x14ac:dyDescent="0.25">
      <c r="A109" s="42">
        <v>19</v>
      </c>
      <c r="B109" s="233" t="s">
        <v>2</v>
      </c>
      <c r="C109" s="24" t="s">
        <v>52</v>
      </c>
      <c r="D109" s="18" t="s">
        <v>52</v>
      </c>
      <c r="E109" s="24" t="s">
        <v>52</v>
      </c>
      <c r="F109" s="18" t="s">
        <v>52</v>
      </c>
      <c r="G109" s="266">
        <v>8</v>
      </c>
      <c r="H109" s="18">
        <v>4</v>
      </c>
      <c r="I109" s="24">
        <v>5</v>
      </c>
      <c r="J109" s="18" t="s">
        <v>52</v>
      </c>
      <c r="K109" s="24" t="s">
        <v>52</v>
      </c>
      <c r="L109" s="18" t="s">
        <v>52</v>
      </c>
      <c r="M109" s="728"/>
      <c r="N109" s="729"/>
      <c r="O109" s="728">
        <v>4</v>
      </c>
      <c r="P109" s="729">
        <v>1</v>
      </c>
      <c r="Q109" s="728"/>
      <c r="R109" s="729"/>
      <c r="S109" s="728">
        <v>1</v>
      </c>
      <c r="T109" s="729">
        <v>1</v>
      </c>
      <c r="U109" s="728">
        <v>2</v>
      </c>
      <c r="V109" s="729">
        <v>1</v>
      </c>
      <c r="W109" s="728"/>
      <c r="X109" s="729"/>
      <c r="Y109" s="728"/>
      <c r="Z109" s="729"/>
      <c r="AA109" s="728"/>
      <c r="AB109" s="729"/>
    </row>
    <row r="110" spans="1:28" ht="16.2" x14ac:dyDescent="0.25">
      <c r="A110" s="42">
        <v>20</v>
      </c>
      <c r="B110" s="233" t="s">
        <v>15</v>
      </c>
      <c r="C110" s="24" t="s">
        <v>52</v>
      </c>
      <c r="D110" s="18" t="s">
        <v>52</v>
      </c>
      <c r="E110" s="24" t="s">
        <v>52</v>
      </c>
      <c r="F110" s="18" t="s">
        <v>52</v>
      </c>
      <c r="G110" s="266" t="s">
        <v>232</v>
      </c>
      <c r="H110" s="18" t="s">
        <v>261</v>
      </c>
      <c r="I110" s="24">
        <v>2</v>
      </c>
      <c r="J110" s="18" t="s">
        <v>52</v>
      </c>
      <c r="K110" s="24" t="s">
        <v>52</v>
      </c>
      <c r="L110" s="18" t="s">
        <v>52</v>
      </c>
      <c r="M110" s="728"/>
      <c r="N110" s="729"/>
      <c r="O110" s="728" t="s">
        <v>412</v>
      </c>
      <c r="P110" s="729">
        <v>0</v>
      </c>
      <c r="Q110" s="728"/>
      <c r="R110" s="729"/>
      <c r="S110" s="728">
        <v>5</v>
      </c>
      <c r="T110" s="729">
        <v>0</v>
      </c>
      <c r="U110" s="728">
        <v>0</v>
      </c>
      <c r="V110" s="729" t="s">
        <v>232</v>
      </c>
      <c r="W110" s="728"/>
      <c r="X110" s="729"/>
      <c r="Y110" s="728"/>
      <c r="Z110" s="729"/>
      <c r="AA110" s="728"/>
      <c r="AB110" s="729"/>
    </row>
    <row r="111" spans="1:28" ht="16.8" thickBot="1" x14ac:dyDescent="0.3">
      <c r="A111" s="42">
        <v>21</v>
      </c>
      <c r="B111" s="234" t="s">
        <v>16</v>
      </c>
      <c r="C111" s="25" t="s">
        <v>52</v>
      </c>
      <c r="D111" s="22" t="s">
        <v>52</v>
      </c>
      <c r="E111" s="25" t="s">
        <v>52</v>
      </c>
      <c r="F111" s="22" t="s">
        <v>52</v>
      </c>
      <c r="G111" s="19" t="s">
        <v>20</v>
      </c>
      <c r="H111" s="22" t="s">
        <v>20</v>
      </c>
      <c r="I111" s="25" t="s">
        <v>20</v>
      </c>
      <c r="J111" s="22" t="s">
        <v>52</v>
      </c>
      <c r="K111" s="25" t="s">
        <v>52</v>
      </c>
      <c r="L111" s="22" t="s">
        <v>52</v>
      </c>
      <c r="M111" s="732"/>
      <c r="N111" s="733"/>
      <c r="O111" s="732" t="s">
        <v>20</v>
      </c>
      <c r="P111" s="733" t="s">
        <v>20</v>
      </c>
      <c r="Q111" s="732"/>
      <c r="R111" s="733"/>
      <c r="S111" s="732" t="s">
        <v>20</v>
      </c>
      <c r="T111" s="733" t="s">
        <v>20</v>
      </c>
      <c r="U111" s="732" t="s">
        <v>20</v>
      </c>
      <c r="V111" s="733" t="s">
        <v>20</v>
      </c>
      <c r="W111" s="732"/>
      <c r="X111" s="733"/>
      <c r="Y111" s="732"/>
      <c r="Z111" s="733"/>
      <c r="AA111" s="732"/>
      <c r="AB111" s="733"/>
    </row>
  </sheetData>
  <mergeCells count="95">
    <mergeCell ref="M99:AB99"/>
    <mergeCell ref="U89:V89"/>
    <mergeCell ref="W89:X89"/>
    <mergeCell ref="M87:N87"/>
    <mergeCell ref="O87:P87"/>
    <mergeCell ref="Q87:R87"/>
    <mergeCell ref="S87:T87"/>
    <mergeCell ref="U87:V87"/>
    <mergeCell ref="W87:X87"/>
    <mergeCell ref="M88:AB88"/>
    <mergeCell ref="W92:X92"/>
    <mergeCell ref="Y92:Z92"/>
    <mergeCell ref="AA92:AB92"/>
    <mergeCell ref="Y89:Z89"/>
    <mergeCell ref="AA89:AB89"/>
    <mergeCell ref="W91:X91"/>
    <mergeCell ref="Y91:Z91"/>
    <mergeCell ref="M92:N92"/>
    <mergeCell ref="O92:P92"/>
    <mergeCell ref="Q92:R92"/>
    <mergeCell ref="S92:T92"/>
    <mergeCell ref="U92:V92"/>
    <mergeCell ref="A81:B82"/>
    <mergeCell ref="A83:B84"/>
    <mergeCell ref="M86:AB86"/>
    <mergeCell ref="AA91:AB91"/>
    <mergeCell ref="M91:N91"/>
    <mergeCell ref="O91:P91"/>
    <mergeCell ref="Q91:R91"/>
    <mergeCell ref="S91:T91"/>
    <mergeCell ref="U91:V91"/>
    <mergeCell ref="Y87:Z87"/>
    <mergeCell ref="AA87:AB87"/>
    <mergeCell ref="M89:N89"/>
    <mergeCell ref="O89:P89"/>
    <mergeCell ref="Q89:R89"/>
    <mergeCell ref="S89:T89"/>
    <mergeCell ref="A77:B77"/>
    <mergeCell ref="A75:B76"/>
    <mergeCell ref="A78:B79"/>
    <mergeCell ref="A80:B80"/>
    <mergeCell ref="A42:B42"/>
    <mergeCell ref="A43:B44"/>
    <mergeCell ref="A45:B46"/>
    <mergeCell ref="A74:Q74"/>
    <mergeCell ref="K89:L89"/>
    <mergeCell ref="C87:D87"/>
    <mergeCell ref="E87:F87"/>
    <mergeCell ref="G87:H87"/>
    <mergeCell ref="I87:J87"/>
    <mergeCell ref="K87:L87"/>
    <mergeCell ref="A86:A87"/>
    <mergeCell ref="B86:B87"/>
    <mergeCell ref="C86:L86"/>
    <mergeCell ref="A88:L88"/>
    <mergeCell ref="C89:D89"/>
    <mergeCell ref="E89:F89"/>
    <mergeCell ref="G89:H89"/>
    <mergeCell ref="I89:J89"/>
    <mergeCell ref="A61:H61"/>
    <mergeCell ref="A10:A11"/>
    <mergeCell ref="B10:B11"/>
    <mergeCell ref="C10:K10"/>
    <mergeCell ref="A48:A49"/>
    <mergeCell ref="A36:Q36"/>
    <mergeCell ref="B48:B49"/>
    <mergeCell ref="C48:H48"/>
    <mergeCell ref="A50:H50"/>
    <mergeCell ref="I48:L48"/>
    <mergeCell ref="I50:L50"/>
    <mergeCell ref="I61:L61"/>
    <mergeCell ref="A37:B38"/>
    <mergeCell ref="A39:B39"/>
    <mergeCell ref="A40:B41"/>
    <mergeCell ref="A1:Q1"/>
    <mergeCell ref="A4:Q4"/>
    <mergeCell ref="A5:B5"/>
    <mergeCell ref="A12:K12"/>
    <mergeCell ref="A23:K23"/>
    <mergeCell ref="A6:B8"/>
    <mergeCell ref="A3:B3"/>
    <mergeCell ref="C3:Q3"/>
    <mergeCell ref="C91:D91"/>
    <mergeCell ref="E91:F91"/>
    <mergeCell ref="G91:H91"/>
    <mergeCell ref="I91:J91"/>
    <mergeCell ref="K91:L91"/>
    <mergeCell ref="A99:A100"/>
    <mergeCell ref="B99:B100"/>
    <mergeCell ref="C99:L99"/>
    <mergeCell ref="C92:D92"/>
    <mergeCell ref="E92:F92"/>
    <mergeCell ref="G92:H92"/>
    <mergeCell ref="I92:J92"/>
    <mergeCell ref="K92:L92"/>
  </mergeCells>
  <pageMargins left="0.7" right="0.7" top="0.75" bottom="0.75" header="0.3" footer="0.3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FCB3-ABB6-44C2-AF55-AE8500FD8700}">
  <dimension ref="A1:AD97"/>
  <sheetViews>
    <sheetView zoomScale="60" zoomScaleNormal="60" workbookViewId="0">
      <selection activeCell="AE89" sqref="AE89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0" width="10.77734375" style="1" customWidth="1"/>
    <col min="31" max="16384" width="9.33203125" style="1"/>
  </cols>
  <sheetData>
    <row r="1" spans="1:17" ht="90.6" customHeight="1" thickBot="1" x14ac:dyDescent="0.3">
      <c r="A1" s="315" t="s">
        <v>262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121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323" t="s">
        <v>24</v>
      </c>
      <c r="B6" s="363"/>
      <c r="C6" s="58">
        <v>5</v>
      </c>
      <c r="D6" s="58">
        <v>5</v>
      </c>
      <c r="E6" s="58">
        <v>1</v>
      </c>
      <c r="F6" s="58">
        <v>103</v>
      </c>
      <c r="G6" s="58">
        <v>78</v>
      </c>
      <c r="H6" s="58">
        <v>44</v>
      </c>
      <c r="I6" s="58">
        <v>25.75</v>
      </c>
      <c r="J6" s="58">
        <v>132.05000000000001</v>
      </c>
      <c r="K6" s="58" t="s">
        <v>48</v>
      </c>
      <c r="L6" s="58" t="s">
        <v>48</v>
      </c>
      <c r="M6" s="58" t="s">
        <v>48</v>
      </c>
      <c r="N6" s="58">
        <v>5</v>
      </c>
      <c r="O6" s="58">
        <v>6</v>
      </c>
      <c r="P6" s="52">
        <v>2</v>
      </c>
      <c r="Q6" s="58" t="s">
        <v>48</v>
      </c>
    </row>
    <row r="7" spans="1:17" ht="16.2" thickBot="1" x14ac:dyDescent="0.3">
      <c r="A7" s="325" t="s">
        <v>23</v>
      </c>
      <c r="B7" s="364"/>
      <c r="C7" s="83">
        <v>5</v>
      </c>
      <c r="D7" s="83">
        <v>5</v>
      </c>
      <c r="E7" s="83">
        <v>1</v>
      </c>
      <c r="F7" s="83">
        <v>109</v>
      </c>
      <c r="G7" s="83">
        <v>97</v>
      </c>
      <c r="H7" s="83">
        <v>36</v>
      </c>
      <c r="I7" s="83">
        <v>27.25</v>
      </c>
      <c r="J7" s="83">
        <v>112.37</v>
      </c>
      <c r="K7" s="58" t="s">
        <v>48</v>
      </c>
      <c r="L7" s="58" t="s">
        <v>48</v>
      </c>
      <c r="M7" s="58" t="s">
        <v>48</v>
      </c>
      <c r="N7" s="83">
        <v>10</v>
      </c>
      <c r="O7" s="83">
        <v>3</v>
      </c>
      <c r="P7" s="58">
        <v>3</v>
      </c>
      <c r="Q7" s="58" t="s">
        <v>48</v>
      </c>
    </row>
    <row r="8" spans="1:17" ht="16.2" thickBot="1" x14ac:dyDescent="0.35">
      <c r="A8" s="327" t="s">
        <v>37</v>
      </c>
      <c r="B8" s="449"/>
      <c r="C8" s="228">
        <f>SUM(C6:C7)</f>
        <v>10</v>
      </c>
      <c r="D8" s="228">
        <f>SUM(D6:D7)</f>
        <v>10</v>
      </c>
      <c r="E8" s="228">
        <f>SUM(E6:E7)</f>
        <v>2</v>
      </c>
      <c r="F8" s="228">
        <f>SUM(F6:F7)</f>
        <v>212</v>
      </c>
      <c r="G8" s="228">
        <f>SUM(G6:G7)</f>
        <v>175</v>
      </c>
      <c r="H8" s="228">
        <v>44</v>
      </c>
      <c r="I8" s="228">
        <v>26.5</v>
      </c>
      <c r="J8" s="228">
        <v>121.14</v>
      </c>
      <c r="K8" s="149" t="s">
        <v>48</v>
      </c>
      <c r="L8" s="149" t="s">
        <v>48</v>
      </c>
      <c r="M8" s="149" t="s">
        <v>48</v>
      </c>
      <c r="N8" s="228">
        <f>SUM(N6:N7)</f>
        <v>15</v>
      </c>
      <c r="O8" s="228">
        <f>SUM(O6:O7)</f>
        <v>9</v>
      </c>
      <c r="P8" s="229">
        <f>SUM(P6:P7)</f>
        <v>5</v>
      </c>
      <c r="Q8" s="149" t="s">
        <v>48</v>
      </c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7"/>
      <c r="H10" s="407" t="s">
        <v>26</v>
      </c>
      <c r="I10" s="408"/>
      <c r="J10" s="408"/>
      <c r="K10" s="408"/>
      <c r="L10" s="839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2" t="s">
        <v>157</v>
      </c>
      <c r="H11" s="178" t="s">
        <v>166</v>
      </c>
      <c r="I11" s="213" t="s">
        <v>167</v>
      </c>
      <c r="J11" s="213" t="s">
        <v>163</v>
      </c>
      <c r="K11" s="213" t="s">
        <v>168</v>
      </c>
      <c r="L11" s="840" t="s">
        <v>169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5">
        <v>14</v>
      </c>
      <c r="E13" s="15">
        <v>16</v>
      </c>
      <c r="F13" s="15">
        <v>18</v>
      </c>
      <c r="G13" s="69">
        <v>21</v>
      </c>
      <c r="H13" s="23">
        <v>1</v>
      </c>
      <c r="I13" s="15">
        <v>8</v>
      </c>
      <c r="J13" s="15">
        <v>15</v>
      </c>
      <c r="K13" s="15">
        <v>30</v>
      </c>
      <c r="L13" s="16">
        <v>34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2">
        <v>2</v>
      </c>
      <c r="E14" s="2">
        <v>1</v>
      </c>
      <c r="F14" s="2">
        <v>2</v>
      </c>
      <c r="G14" s="70">
        <v>2</v>
      </c>
      <c r="H14" s="24">
        <v>1</v>
      </c>
      <c r="I14" s="2">
        <v>2</v>
      </c>
      <c r="J14" s="2">
        <v>1</v>
      </c>
      <c r="K14" s="2">
        <v>1</v>
      </c>
      <c r="L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2">
        <v>4</v>
      </c>
      <c r="E15" s="2">
        <v>4</v>
      </c>
      <c r="F15" s="2">
        <v>4</v>
      </c>
      <c r="G15" s="70">
        <v>4</v>
      </c>
      <c r="H15" s="216" t="s">
        <v>136</v>
      </c>
      <c r="I15" s="215" t="s">
        <v>136</v>
      </c>
      <c r="J15" s="215" t="s">
        <v>136</v>
      </c>
      <c r="K15" s="215" t="s">
        <v>136</v>
      </c>
      <c r="L15" s="217" t="s">
        <v>142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2">
        <v>1</v>
      </c>
      <c r="E16" s="2">
        <v>3</v>
      </c>
      <c r="F16" s="2">
        <v>5</v>
      </c>
      <c r="G16" s="70">
        <v>2</v>
      </c>
      <c r="H16" s="216" t="s">
        <v>141</v>
      </c>
      <c r="I16" s="215" t="s">
        <v>170</v>
      </c>
      <c r="J16" s="215" t="s">
        <v>171</v>
      </c>
      <c r="K16" s="215" t="s">
        <v>138</v>
      </c>
      <c r="L16" s="217" t="s">
        <v>134</v>
      </c>
    </row>
    <row r="17" spans="1:15" ht="19.5" customHeight="1" x14ac:dyDescent="0.25">
      <c r="A17" s="33" t="s">
        <v>39</v>
      </c>
      <c r="B17" s="27" t="s">
        <v>6</v>
      </c>
      <c r="C17" s="17">
        <v>150</v>
      </c>
      <c r="D17" s="2">
        <v>169</v>
      </c>
      <c r="E17" s="2">
        <v>160</v>
      </c>
      <c r="F17" s="2">
        <v>72</v>
      </c>
      <c r="G17" s="70">
        <v>151</v>
      </c>
      <c r="H17" s="24">
        <v>159</v>
      </c>
      <c r="I17" s="2">
        <v>135</v>
      </c>
      <c r="J17" s="2">
        <v>171</v>
      </c>
      <c r="K17" s="2">
        <v>182</v>
      </c>
      <c r="L17" s="18">
        <v>148</v>
      </c>
    </row>
    <row r="18" spans="1:15" ht="19.5" customHeight="1" x14ac:dyDescent="0.25">
      <c r="A18" s="34">
        <v>6</v>
      </c>
      <c r="B18" s="27" t="s">
        <v>40</v>
      </c>
      <c r="C18" s="17">
        <v>7</v>
      </c>
      <c r="D18" s="2">
        <v>7</v>
      </c>
      <c r="E18" s="2">
        <v>10</v>
      </c>
      <c r="F18" s="2">
        <v>3</v>
      </c>
      <c r="G18" s="70">
        <v>9</v>
      </c>
      <c r="H18" s="24">
        <v>6</v>
      </c>
      <c r="I18" s="2">
        <v>4</v>
      </c>
      <c r="J18" s="2">
        <v>5</v>
      </c>
      <c r="K18" s="2">
        <v>5</v>
      </c>
      <c r="L18" s="18">
        <v>8</v>
      </c>
    </row>
    <row r="19" spans="1:15" ht="19.5" customHeight="1" x14ac:dyDescent="0.25">
      <c r="A19" s="35">
        <v>7</v>
      </c>
      <c r="B19" s="27" t="s">
        <v>7</v>
      </c>
      <c r="C19" s="17">
        <v>120</v>
      </c>
      <c r="D19" s="2">
        <v>114</v>
      </c>
      <c r="E19" s="2">
        <v>116</v>
      </c>
      <c r="F19" s="2">
        <v>54</v>
      </c>
      <c r="G19" s="70">
        <v>120</v>
      </c>
      <c r="H19" s="24">
        <v>120</v>
      </c>
      <c r="I19" s="2">
        <v>105</v>
      </c>
      <c r="J19" s="2">
        <v>120</v>
      </c>
      <c r="K19" s="2">
        <v>120</v>
      </c>
      <c r="L19" s="18">
        <v>120</v>
      </c>
    </row>
    <row r="20" spans="1:15" ht="19.5" customHeight="1" x14ac:dyDescent="0.25">
      <c r="A20" s="36">
        <v>8</v>
      </c>
      <c r="B20" s="27" t="s">
        <v>41</v>
      </c>
      <c r="C20" s="17">
        <v>154</v>
      </c>
      <c r="D20" s="2">
        <v>168</v>
      </c>
      <c r="E20" s="2">
        <v>152</v>
      </c>
      <c r="F20" s="2">
        <v>71</v>
      </c>
      <c r="G20" s="70">
        <v>180</v>
      </c>
      <c r="H20" s="24">
        <v>73</v>
      </c>
      <c r="I20" s="2">
        <v>134</v>
      </c>
      <c r="J20" s="2">
        <v>134</v>
      </c>
      <c r="K20" s="2">
        <v>165</v>
      </c>
      <c r="L20" s="18">
        <v>155</v>
      </c>
    </row>
    <row r="21" spans="1:15" ht="19.5" customHeight="1" x14ac:dyDescent="0.25">
      <c r="A21" s="30">
        <v>9</v>
      </c>
      <c r="B21" s="27" t="s">
        <v>42</v>
      </c>
      <c r="C21" s="17">
        <v>6</v>
      </c>
      <c r="D21" s="2">
        <v>10</v>
      </c>
      <c r="E21" s="2">
        <v>6</v>
      </c>
      <c r="F21" s="2">
        <v>10</v>
      </c>
      <c r="G21" s="70">
        <v>6</v>
      </c>
      <c r="H21" s="24">
        <v>5</v>
      </c>
      <c r="I21" s="2">
        <v>7</v>
      </c>
      <c r="J21" s="2">
        <v>10</v>
      </c>
      <c r="K21" s="2">
        <v>5</v>
      </c>
      <c r="L21" s="18">
        <v>9</v>
      </c>
    </row>
    <row r="22" spans="1:15" ht="19.5" customHeight="1" thickBot="1" x14ac:dyDescent="0.3">
      <c r="A22" s="37">
        <v>10</v>
      </c>
      <c r="B22" s="28" t="s">
        <v>19</v>
      </c>
      <c r="C22" s="19">
        <v>114</v>
      </c>
      <c r="D22" s="21">
        <v>120</v>
      </c>
      <c r="E22" s="21">
        <v>120</v>
      </c>
      <c r="F22" s="21">
        <v>96</v>
      </c>
      <c r="G22" s="185">
        <v>120</v>
      </c>
      <c r="H22" s="25">
        <v>79</v>
      </c>
      <c r="I22" s="21">
        <v>120</v>
      </c>
      <c r="J22" s="21">
        <v>113</v>
      </c>
      <c r="K22" s="21">
        <v>120</v>
      </c>
      <c r="L22" s="22">
        <v>120</v>
      </c>
    </row>
    <row r="23" spans="1:15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</row>
    <row r="24" spans="1:15" ht="19.5" customHeight="1" x14ac:dyDescent="0.25">
      <c r="A24" s="41">
        <v>11</v>
      </c>
      <c r="B24" s="46" t="s">
        <v>8</v>
      </c>
      <c r="C24" s="43">
        <v>9</v>
      </c>
      <c r="D24" s="122">
        <v>21</v>
      </c>
      <c r="E24" s="122">
        <v>1</v>
      </c>
      <c r="F24" s="122" t="s">
        <v>69</v>
      </c>
      <c r="G24" s="123">
        <v>44</v>
      </c>
      <c r="H24" s="222">
        <v>9</v>
      </c>
      <c r="I24" s="122">
        <v>11</v>
      </c>
      <c r="J24" s="122">
        <v>23</v>
      </c>
      <c r="K24" s="122" t="s">
        <v>172</v>
      </c>
      <c r="L24" s="125">
        <v>36</v>
      </c>
    </row>
    <row r="25" spans="1:15" ht="19.5" customHeight="1" x14ac:dyDescent="0.25">
      <c r="A25" s="30">
        <v>12</v>
      </c>
      <c r="B25" s="47" t="s">
        <v>9</v>
      </c>
      <c r="C25" s="44">
        <v>10</v>
      </c>
      <c r="D25" s="4">
        <v>18</v>
      </c>
      <c r="E25" s="4">
        <v>3</v>
      </c>
      <c r="F25" s="4">
        <v>19</v>
      </c>
      <c r="G25" s="124">
        <v>28</v>
      </c>
      <c r="H25" s="220">
        <v>13</v>
      </c>
      <c r="I25" s="4">
        <v>16</v>
      </c>
      <c r="J25" s="4">
        <v>17</v>
      </c>
      <c r="K25" s="4">
        <v>21</v>
      </c>
      <c r="L25" s="126">
        <v>30</v>
      </c>
    </row>
    <row r="26" spans="1:15" ht="19.5" customHeight="1" x14ac:dyDescent="0.25">
      <c r="A26" s="30">
        <v>13</v>
      </c>
      <c r="B26" s="47" t="s">
        <v>10</v>
      </c>
      <c r="C26" s="44">
        <v>5</v>
      </c>
      <c r="D26" s="4">
        <v>4</v>
      </c>
      <c r="E26" s="4">
        <v>8</v>
      </c>
      <c r="F26" s="4">
        <v>4</v>
      </c>
      <c r="G26" s="124">
        <v>4</v>
      </c>
      <c r="H26" s="220">
        <v>5</v>
      </c>
      <c r="I26" s="4">
        <v>4</v>
      </c>
      <c r="J26" s="4">
        <v>5</v>
      </c>
      <c r="K26" s="4">
        <v>4</v>
      </c>
      <c r="L26" s="126">
        <v>4</v>
      </c>
    </row>
    <row r="27" spans="1:15" ht="19.5" customHeight="1" x14ac:dyDescent="0.25">
      <c r="A27" s="30">
        <v>14</v>
      </c>
      <c r="B27" s="47" t="s">
        <v>11</v>
      </c>
      <c r="C27" s="44" t="s">
        <v>51</v>
      </c>
      <c r="D27" s="4" t="s">
        <v>51</v>
      </c>
      <c r="E27" s="4" t="s">
        <v>51</v>
      </c>
      <c r="F27" s="4" t="s">
        <v>22</v>
      </c>
      <c r="G27" s="124" t="s">
        <v>51</v>
      </c>
      <c r="H27" s="220" t="s">
        <v>51</v>
      </c>
      <c r="I27" s="4" t="s">
        <v>51</v>
      </c>
      <c r="J27" s="4" t="s">
        <v>51</v>
      </c>
      <c r="K27" s="4" t="s">
        <v>74</v>
      </c>
      <c r="L27" s="126" t="s">
        <v>51</v>
      </c>
      <c r="M27" s="5"/>
      <c r="N27" s="5"/>
      <c r="O27" s="5"/>
    </row>
    <row r="28" spans="1:15" ht="19.5" customHeight="1" x14ac:dyDescent="0.25">
      <c r="A28" s="30">
        <v>15</v>
      </c>
      <c r="B28" s="47" t="s">
        <v>12</v>
      </c>
      <c r="C28" s="44" t="s">
        <v>20</v>
      </c>
      <c r="D28" s="3" t="s">
        <v>20</v>
      </c>
      <c r="E28" s="3" t="s">
        <v>20</v>
      </c>
      <c r="F28" s="3" t="s">
        <v>20</v>
      </c>
      <c r="G28" s="53" t="s">
        <v>20</v>
      </c>
      <c r="H28" s="220" t="s">
        <v>20</v>
      </c>
      <c r="I28" s="4" t="s">
        <v>20</v>
      </c>
      <c r="J28" s="4" t="s">
        <v>20</v>
      </c>
      <c r="K28" s="4" t="s">
        <v>20</v>
      </c>
      <c r="L28" s="126" t="s">
        <v>20</v>
      </c>
    </row>
    <row r="29" spans="1:15" ht="18.75" customHeight="1" x14ac:dyDescent="0.25">
      <c r="A29" s="42">
        <v>16</v>
      </c>
      <c r="B29" s="47" t="s">
        <v>13</v>
      </c>
      <c r="C29" s="44" t="s">
        <v>20</v>
      </c>
      <c r="D29" s="3" t="s">
        <v>20</v>
      </c>
      <c r="E29" s="3">
        <v>12</v>
      </c>
      <c r="F29" s="3" t="s">
        <v>20</v>
      </c>
      <c r="G29" s="53" t="s">
        <v>20</v>
      </c>
      <c r="H29" s="220" t="s">
        <v>20</v>
      </c>
      <c r="I29" s="4" t="s">
        <v>20</v>
      </c>
      <c r="J29" s="4" t="s">
        <v>20</v>
      </c>
      <c r="K29" s="4" t="s">
        <v>20</v>
      </c>
      <c r="L29" s="126" t="s">
        <v>20</v>
      </c>
    </row>
    <row r="30" spans="1:15" ht="18.75" customHeight="1" x14ac:dyDescent="0.25">
      <c r="A30" s="42">
        <v>17</v>
      </c>
      <c r="B30" s="47" t="s">
        <v>50</v>
      </c>
      <c r="C30" s="44" t="s">
        <v>20</v>
      </c>
      <c r="D30" s="3" t="s">
        <v>20</v>
      </c>
      <c r="E30" s="3">
        <v>9</v>
      </c>
      <c r="F30" s="3" t="s">
        <v>20</v>
      </c>
      <c r="G30" s="53" t="s">
        <v>20</v>
      </c>
      <c r="H30" s="220" t="s">
        <v>20</v>
      </c>
      <c r="I30" s="4" t="s">
        <v>20</v>
      </c>
      <c r="J30" s="4" t="s">
        <v>20</v>
      </c>
      <c r="K30" s="4" t="s">
        <v>20</v>
      </c>
      <c r="L30" s="126" t="s">
        <v>20</v>
      </c>
    </row>
    <row r="31" spans="1:15" ht="19.5" customHeight="1" x14ac:dyDescent="0.25">
      <c r="A31" s="42">
        <v>18</v>
      </c>
      <c r="B31" s="47" t="s">
        <v>14</v>
      </c>
      <c r="C31" s="44" t="s">
        <v>20</v>
      </c>
      <c r="D31" s="3" t="s">
        <v>20</v>
      </c>
      <c r="E31" s="3">
        <v>1</v>
      </c>
      <c r="F31" s="3" t="s">
        <v>20</v>
      </c>
      <c r="G31" s="53" t="s">
        <v>20</v>
      </c>
      <c r="H31" s="220" t="s">
        <v>20</v>
      </c>
      <c r="I31" s="4" t="s">
        <v>20</v>
      </c>
      <c r="J31" s="4" t="s">
        <v>20</v>
      </c>
      <c r="K31" s="4" t="s">
        <v>20</v>
      </c>
      <c r="L31" s="126" t="s">
        <v>20</v>
      </c>
    </row>
    <row r="32" spans="1:15" ht="19.5" customHeight="1" x14ac:dyDescent="0.25">
      <c r="A32" s="42">
        <v>19</v>
      </c>
      <c r="B32" s="47" t="s">
        <v>2</v>
      </c>
      <c r="C32" s="44" t="s">
        <v>20</v>
      </c>
      <c r="D32" s="3" t="s">
        <v>20</v>
      </c>
      <c r="E32" s="3">
        <v>0</v>
      </c>
      <c r="F32" s="3" t="s">
        <v>20</v>
      </c>
      <c r="G32" s="53" t="s">
        <v>20</v>
      </c>
      <c r="H32" s="220" t="s">
        <v>20</v>
      </c>
      <c r="I32" s="4" t="s">
        <v>20</v>
      </c>
      <c r="J32" s="4" t="s">
        <v>20</v>
      </c>
      <c r="K32" s="4" t="s">
        <v>20</v>
      </c>
      <c r="L32" s="126" t="s">
        <v>20</v>
      </c>
    </row>
    <row r="33" spans="1:17" ht="19.5" customHeight="1" x14ac:dyDescent="0.25">
      <c r="A33" s="42">
        <v>20</v>
      </c>
      <c r="B33" s="47" t="s">
        <v>15</v>
      </c>
      <c r="C33" s="44" t="s">
        <v>20</v>
      </c>
      <c r="D33" s="3" t="s">
        <v>20</v>
      </c>
      <c r="E33" s="3">
        <v>1</v>
      </c>
      <c r="F33" s="3" t="s">
        <v>20</v>
      </c>
      <c r="G33" s="53" t="s">
        <v>20</v>
      </c>
      <c r="H33" s="220" t="s">
        <v>20</v>
      </c>
      <c r="I33" s="4" t="s">
        <v>20</v>
      </c>
      <c r="J33" s="4" t="s">
        <v>20</v>
      </c>
      <c r="K33" s="4" t="s">
        <v>20</v>
      </c>
      <c r="L33" s="126" t="s">
        <v>20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20" t="s">
        <v>20</v>
      </c>
      <c r="E34" s="20" t="s">
        <v>20</v>
      </c>
      <c r="F34" s="20" t="s">
        <v>20</v>
      </c>
      <c r="G34" s="110" t="s">
        <v>20</v>
      </c>
      <c r="H34" s="223" t="s">
        <v>20</v>
      </c>
      <c r="I34" s="224" t="s">
        <v>20</v>
      </c>
      <c r="J34" s="224" t="s">
        <v>20</v>
      </c>
      <c r="K34" s="224" t="s">
        <v>20</v>
      </c>
      <c r="L34" s="225" t="s">
        <v>20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365" t="s">
        <v>53</v>
      </c>
      <c r="B37" s="366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thickBot="1" x14ac:dyDescent="0.35">
      <c r="A38" s="367"/>
      <c r="B38" s="368"/>
      <c r="C38" s="61">
        <v>3</v>
      </c>
      <c r="D38" s="62">
        <v>3</v>
      </c>
      <c r="E38" s="62" t="s">
        <v>48</v>
      </c>
      <c r="F38" s="62">
        <v>118</v>
      </c>
      <c r="G38" s="62">
        <v>145</v>
      </c>
      <c r="H38" s="62">
        <v>47</v>
      </c>
      <c r="I38" s="62">
        <v>39.33</v>
      </c>
      <c r="J38" s="62">
        <v>81.37</v>
      </c>
      <c r="K38" s="62" t="s">
        <v>48</v>
      </c>
      <c r="L38" s="62" t="s">
        <v>48</v>
      </c>
      <c r="M38" s="62" t="s">
        <v>48</v>
      </c>
      <c r="N38" s="62">
        <v>10</v>
      </c>
      <c r="O38" s="62">
        <v>2</v>
      </c>
      <c r="P38" s="116">
        <v>1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351" t="s">
        <v>0</v>
      </c>
      <c r="C40" s="335" t="s">
        <v>43</v>
      </c>
      <c r="D40" s="336"/>
      <c r="E40" s="336"/>
      <c r="F40" s="336"/>
      <c r="G40" s="336"/>
      <c r="H40" s="337"/>
    </row>
    <row r="41" spans="1:17" ht="31.8" thickBot="1" x14ac:dyDescent="0.3">
      <c r="A41" s="74"/>
      <c r="B41" s="369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462" t="s">
        <v>17</v>
      </c>
      <c r="B42" s="463"/>
      <c r="C42" s="463"/>
      <c r="D42" s="463"/>
      <c r="E42" s="463"/>
      <c r="F42" s="463"/>
      <c r="G42" s="463"/>
      <c r="H42" s="464"/>
    </row>
    <row r="43" spans="1:17" ht="18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383" t="s">
        <v>18</v>
      </c>
      <c r="B53" s="384"/>
      <c r="C53" s="833"/>
      <c r="D53" s="833"/>
      <c r="E53" s="833"/>
      <c r="F53" s="833"/>
      <c r="G53" s="833"/>
      <c r="H53" s="834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232" t="s">
        <v>8</v>
      </c>
      <c r="C54" s="13" t="s">
        <v>52</v>
      </c>
      <c r="D54" s="14" t="s">
        <v>52</v>
      </c>
      <c r="E54" s="14">
        <v>31</v>
      </c>
      <c r="F54" s="14">
        <v>40</v>
      </c>
      <c r="G54" s="14">
        <v>47</v>
      </c>
      <c r="H54" s="251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233" t="s">
        <v>9</v>
      </c>
      <c r="C55" s="17" t="s">
        <v>52</v>
      </c>
      <c r="D55" s="3" t="s">
        <v>52</v>
      </c>
      <c r="E55" s="3">
        <v>37</v>
      </c>
      <c r="F55" s="3">
        <v>49</v>
      </c>
      <c r="G55" s="3">
        <v>59</v>
      </c>
      <c r="H55" s="248" t="s">
        <v>216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233" t="s">
        <v>10</v>
      </c>
      <c r="C56" s="17" t="s">
        <v>52</v>
      </c>
      <c r="D56" s="3" t="s">
        <v>52</v>
      </c>
      <c r="E56" s="3">
        <v>4</v>
      </c>
      <c r="F56" s="3">
        <v>5</v>
      </c>
      <c r="G56" s="3">
        <v>4</v>
      </c>
      <c r="H56" s="248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233" t="s">
        <v>11</v>
      </c>
      <c r="C57" s="17" t="s">
        <v>52</v>
      </c>
      <c r="D57" s="3" t="s">
        <v>52</v>
      </c>
      <c r="E57" s="3" t="s">
        <v>51</v>
      </c>
      <c r="F57" s="3" t="s">
        <v>51</v>
      </c>
      <c r="G57" s="3" t="s">
        <v>51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233" t="s">
        <v>12</v>
      </c>
      <c r="C58" s="17" t="s">
        <v>52</v>
      </c>
      <c r="D58" s="3" t="s">
        <v>52</v>
      </c>
      <c r="E58" s="3" t="s">
        <v>20</v>
      </c>
      <c r="F58" s="3" t="s">
        <v>20</v>
      </c>
      <c r="G58" s="3" t="s">
        <v>20</v>
      </c>
      <c r="H58" s="248" t="s">
        <v>216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233" t="s">
        <v>13</v>
      </c>
      <c r="C59" s="17" t="s">
        <v>52</v>
      </c>
      <c r="D59" s="3" t="s">
        <v>52</v>
      </c>
      <c r="E59" s="3">
        <v>12</v>
      </c>
      <c r="F59" s="3" t="s">
        <v>52</v>
      </c>
      <c r="G59" s="3" t="s">
        <v>52</v>
      </c>
      <c r="H59" s="248" t="s">
        <v>216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233" t="s">
        <v>50</v>
      </c>
      <c r="C60" s="17" t="s">
        <v>52</v>
      </c>
      <c r="D60" s="3" t="s">
        <v>52</v>
      </c>
      <c r="E60" s="3">
        <v>18</v>
      </c>
      <c r="F60" s="3" t="s">
        <v>52</v>
      </c>
      <c r="G60" s="3" t="s">
        <v>52</v>
      </c>
      <c r="H60" s="248" t="s">
        <v>216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233" t="s">
        <v>14</v>
      </c>
      <c r="C61" s="17" t="s">
        <v>52</v>
      </c>
      <c r="D61" s="3" t="s">
        <v>52</v>
      </c>
      <c r="E61" s="3">
        <v>0</v>
      </c>
      <c r="F61" s="3" t="s">
        <v>52</v>
      </c>
      <c r="G61" s="3" t="s">
        <v>52</v>
      </c>
      <c r="H61" s="248" t="s">
        <v>216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233" t="s">
        <v>2</v>
      </c>
      <c r="C62" s="17" t="s">
        <v>52</v>
      </c>
      <c r="D62" s="3" t="s">
        <v>52</v>
      </c>
      <c r="E62" s="3">
        <v>0</v>
      </c>
      <c r="F62" s="3" t="s">
        <v>52</v>
      </c>
      <c r="G62" s="3" t="s">
        <v>52</v>
      </c>
      <c r="H62" s="248" t="s">
        <v>216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233" t="s">
        <v>15</v>
      </c>
      <c r="C63" s="17" t="s">
        <v>52</v>
      </c>
      <c r="D63" s="3" t="s">
        <v>52</v>
      </c>
      <c r="E63" s="3">
        <v>0</v>
      </c>
      <c r="F63" s="3" t="s">
        <v>52</v>
      </c>
      <c r="G63" s="3" t="s">
        <v>52</v>
      </c>
      <c r="H63" s="248" t="s">
        <v>216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234" t="s">
        <v>16</v>
      </c>
      <c r="C64" s="19" t="s">
        <v>52</v>
      </c>
      <c r="D64" s="20" t="s">
        <v>52</v>
      </c>
      <c r="E64" s="20" t="s">
        <v>20</v>
      </c>
      <c r="F64" s="20" t="s">
        <v>52</v>
      </c>
      <c r="G64" s="20" t="s">
        <v>52</v>
      </c>
      <c r="H64" s="250" t="s">
        <v>216</v>
      </c>
      <c r="I64" s="5"/>
      <c r="J64" s="5"/>
      <c r="K64" s="5"/>
      <c r="L64" s="5"/>
      <c r="M64" s="5"/>
      <c r="N64" s="5"/>
      <c r="O64" s="5"/>
      <c r="P64" s="5"/>
      <c r="Q64" s="5"/>
    </row>
    <row r="65" spans="1:30" ht="13.8" thickBot="1" x14ac:dyDescent="0.3"/>
    <row r="66" spans="1:30" ht="23.4" thickBot="1" x14ac:dyDescent="0.3">
      <c r="A66" s="410" t="s">
        <v>44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2"/>
    </row>
    <row r="67" spans="1:30" ht="21.6" customHeight="1" x14ac:dyDescent="0.3">
      <c r="A67" s="773" t="s">
        <v>47</v>
      </c>
      <c r="B67" s="774"/>
      <c r="C67" s="244" t="s">
        <v>33</v>
      </c>
      <c r="D67" s="244" t="s">
        <v>27</v>
      </c>
      <c r="E67" s="244" t="s">
        <v>22</v>
      </c>
      <c r="F67" s="244" t="s">
        <v>28</v>
      </c>
      <c r="G67" s="244" t="s">
        <v>30</v>
      </c>
      <c r="H67" s="244" t="s">
        <v>29</v>
      </c>
      <c r="I67" s="244" t="s">
        <v>34</v>
      </c>
      <c r="J67" s="244" t="s">
        <v>1</v>
      </c>
      <c r="K67" s="244">
        <v>100</v>
      </c>
      <c r="L67" s="244">
        <v>50</v>
      </c>
      <c r="M67" s="244">
        <v>0</v>
      </c>
      <c r="N67" s="244" t="s">
        <v>31</v>
      </c>
      <c r="O67" s="244" t="s">
        <v>32</v>
      </c>
      <c r="P67" s="244" t="s">
        <v>35</v>
      </c>
      <c r="Q67" s="245" t="s">
        <v>36</v>
      </c>
    </row>
    <row r="68" spans="1:30" ht="15.6" x14ac:dyDescent="0.25">
      <c r="A68" s="775"/>
      <c r="B68" s="772"/>
      <c r="C68" s="262">
        <v>5</v>
      </c>
      <c r="D68" s="262">
        <v>7</v>
      </c>
      <c r="E68" s="262" t="s">
        <v>48</v>
      </c>
      <c r="F68" s="262">
        <v>160</v>
      </c>
      <c r="G68" s="262">
        <v>284</v>
      </c>
      <c r="H68" s="262">
        <v>123</v>
      </c>
      <c r="I68" s="262">
        <v>22.85</v>
      </c>
      <c r="J68" s="262">
        <v>56.33</v>
      </c>
      <c r="K68" s="262">
        <v>1</v>
      </c>
      <c r="L68" s="262" t="s">
        <v>48</v>
      </c>
      <c r="M68" s="262" t="s">
        <v>48</v>
      </c>
      <c r="N68" s="262">
        <v>13</v>
      </c>
      <c r="O68" s="262">
        <v>5</v>
      </c>
      <c r="P68" s="6">
        <v>4</v>
      </c>
      <c r="Q68" s="278"/>
    </row>
    <row r="69" spans="1:30" ht="21" thickBot="1" x14ac:dyDescent="0.3">
      <c r="A69" s="837" t="s">
        <v>333</v>
      </c>
      <c r="B69" s="838"/>
      <c r="C69" s="281">
        <v>9</v>
      </c>
      <c r="D69" s="281">
        <v>16</v>
      </c>
      <c r="E69" s="281" t="s">
        <v>48</v>
      </c>
      <c r="F69" s="281">
        <v>624</v>
      </c>
      <c r="G69" s="281">
        <v>1140</v>
      </c>
      <c r="H69" s="281">
        <v>226</v>
      </c>
      <c r="I69" s="281">
        <v>39</v>
      </c>
      <c r="J69" s="281">
        <v>54.73</v>
      </c>
      <c r="K69" s="281">
        <v>1</v>
      </c>
      <c r="L69" s="281">
        <v>3</v>
      </c>
      <c r="M69" s="281">
        <v>2</v>
      </c>
      <c r="N69" s="281">
        <v>60</v>
      </c>
      <c r="O69" s="281">
        <v>10</v>
      </c>
      <c r="P69" s="130">
        <v>9</v>
      </c>
      <c r="Q69" s="272"/>
    </row>
    <row r="70" spans="1:30" ht="21" thickBot="1" x14ac:dyDescent="0.3">
      <c r="A70" s="616" t="s">
        <v>37</v>
      </c>
      <c r="B70" s="617"/>
      <c r="C70" s="556">
        <f>SUM(C68:C69)</f>
        <v>14</v>
      </c>
      <c r="D70" s="556">
        <f>SUM(D68:D69)</f>
        <v>23</v>
      </c>
      <c r="E70" s="556"/>
      <c r="F70" s="556">
        <f>SUM(F68:F69)</f>
        <v>784</v>
      </c>
      <c r="G70" s="556">
        <f>SUM(G68:G69)</f>
        <v>1424</v>
      </c>
      <c r="H70" s="556">
        <v>226</v>
      </c>
      <c r="I70" s="622">
        <f>F70/D70</f>
        <v>34.086956521739133</v>
      </c>
      <c r="J70" s="622">
        <f>F70*100/G70</f>
        <v>55.056179775280896</v>
      </c>
      <c r="K70" s="556">
        <f>SUM(K68:K69)</f>
        <v>2</v>
      </c>
      <c r="L70" s="556">
        <f>SUM(L68:L69)</f>
        <v>3</v>
      </c>
      <c r="M70" s="556">
        <f>SUM(M68:M69)</f>
        <v>2</v>
      </c>
      <c r="N70" s="556">
        <f>SUM(N68:N69)</f>
        <v>73</v>
      </c>
      <c r="O70" s="556">
        <f>SUM(O68:O69)</f>
        <v>15</v>
      </c>
      <c r="P70" s="651">
        <f>SUM(P68:P69)</f>
        <v>13</v>
      </c>
      <c r="Q70" s="652"/>
    </row>
    <row r="71" spans="1:30" ht="13.8" thickBot="1" x14ac:dyDescent="0.3"/>
    <row r="72" spans="1:30" ht="17.399999999999999" customHeight="1" thickBot="1" x14ac:dyDescent="0.3">
      <c r="A72" s="356" t="s">
        <v>1</v>
      </c>
      <c r="B72" s="351" t="s">
        <v>0</v>
      </c>
      <c r="C72" s="340" t="s">
        <v>47</v>
      </c>
      <c r="D72" s="341"/>
      <c r="E72" s="341"/>
      <c r="F72" s="341"/>
      <c r="G72" s="341"/>
      <c r="H72" s="341"/>
      <c r="I72" s="341"/>
      <c r="J72" s="341"/>
      <c r="K72" s="341"/>
      <c r="L72" s="342"/>
      <c r="M72" s="721" t="s">
        <v>333</v>
      </c>
      <c r="N72" s="722"/>
      <c r="O72" s="722"/>
      <c r="P72" s="722"/>
      <c r="Q72" s="722"/>
      <c r="R72" s="722"/>
      <c r="S72" s="722"/>
      <c r="T72" s="722"/>
      <c r="U72" s="722"/>
      <c r="V72" s="722"/>
      <c r="W72" s="722"/>
      <c r="X72" s="722"/>
      <c r="Y72" s="722"/>
      <c r="Z72" s="722"/>
      <c r="AA72" s="722"/>
      <c r="AB72" s="722"/>
      <c r="AC72" s="722"/>
      <c r="AD72" s="723"/>
    </row>
    <row r="73" spans="1:30" ht="31.2" customHeight="1" thickBot="1" x14ac:dyDescent="0.3">
      <c r="A73" s="357"/>
      <c r="B73" s="348"/>
      <c r="C73" s="372" t="s">
        <v>249</v>
      </c>
      <c r="D73" s="373"/>
      <c r="E73" s="346" t="s">
        <v>163</v>
      </c>
      <c r="F73" s="347"/>
      <c r="G73" s="372" t="s">
        <v>263</v>
      </c>
      <c r="H73" s="373"/>
      <c r="I73" s="346" t="s">
        <v>167</v>
      </c>
      <c r="J73" s="347"/>
      <c r="K73" s="346" t="s">
        <v>264</v>
      </c>
      <c r="L73" s="347"/>
      <c r="M73" s="724" t="s">
        <v>320</v>
      </c>
      <c r="N73" s="725"/>
      <c r="O73" s="724" t="s">
        <v>342</v>
      </c>
      <c r="P73" s="725"/>
      <c r="Q73" s="724" t="s">
        <v>331</v>
      </c>
      <c r="R73" s="725"/>
      <c r="S73" s="724" t="s">
        <v>321</v>
      </c>
      <c r="T73" s="725"/>
      <c r="U73" s="724" t="s">
        <v>319</v>
      </c>
      <c r="V73" s="725"/>
      <c r="W73" s="724" t="s">
        <v>325</v>
      </c>
      <c r="X73" s="725"/>
      <c r="Y73" s="724" t="s">
        <v>332</v>
      </c>
      <c r="Z73" s="725"/>
      <c r="AA73" s="724" t="s">
        <v>318</v>
      </c>
      <c r="AB73" s="725"/>
      <c r="AC73" s="724" t="s">
        <v>343</v>
      </c>
      <c r="AD73" s="725"/>
    </row>
    <row r="74" spans="1:30" ht="18" thickBot="1" x14ac:dyDescent="0.3">
      <c r="A74" s="462" t="s">
        <v>17</v>
      </c>
      <c r="B74" s="463"/>
      <c r="C74" s="463"/>
      <c r="D74" s="463"/>
      <c r="E74" s="463"/>
      <c r="F74" s="463"/>
      <c r="G74" s="463"/>
      <c r="H74" s="463"/>
      <c r="I74" s="463"/>
      <c r="J74" s="463"/>
      <c r="K74" s="463"/>
      <c r="L74" s="464"/>
      <c r="M74" s="765" t="s">
        <v>17</v>
      </c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66"/>
      <c r="AB74" s="766"/>
      <c r="AC74" s="766"/>
      <c r="AD74" s="767"/>
    </row>
    <row r="75" spans="1:30" ht="18" x14ac:dyDescent="0.25">
      <c r="A75" s="829">
        <v>1</v>
      </c>
      <c r="B75" s="830" t="s">
        <v>3</v>
      </c>
      <c r="C75" s="751">
        <v>6</v>
      </c>
      <c r="D75" s="752"/>
      <c r="E75" s="751">
        <v>11</v>
      </c>
      <c r="F75" s="752"/>
      <c r="G75" s="751">
        <v>25</v>
      </c>
      <c r="H75" s="752"/>
      <c r="I75" s="831">
        <v>30</v>
      </c>
      <c r="J75" s="832"/>
      <c r="K75" s="831">
        <v>37</v>
      </c>
      <c r="L75" s="832"/>
      <c r="M75" s="726">
        <v>1</v>
      </c>
      <c r="N75" s="727"/>
      <c r="O75" s="726">
        <v>6</v>
      </c>
      <c r="P75" s="727"/>
      <c r="Q75" s="726">
        <v>10</v>
      </c>
      <c r="R75" s="727"/>
      <c r="S75" s="726">
        <v>14</v>
      </c>
      <c r="T75" s="727"/>
      <c r="U75" s="726">
        <v>17</v>
      </c>
      <c r="V75" s="727"/>
      <c r="W75" s="726">
        <v>22</v>
      </c>
      <c r="X75" s="727"/>
      <c r="Y75" s="726">
        <v>26</v>
      </c>
      <c r="Z75" s="727"/>
      <c r="AA75" s="726">
        <v>29</v>
      </c>
      <c r="AB75" s="727"/>
      <c r="AC75" s="726">
        <v>37</v>
      </c>
      <c r="AD75" s="727"/>
    </row>
    <row r="76" spans="1:30" ht="17.399999999999999" customHeight="1" x14ac:dyDescent="0.25">
      <c r="A76" s="30">
        <v>2</v>
      </c>
      <c r="B76" s="240" t="s">
        <v>4</v>
      </c>
      <c r="C76" s="17">
        <v>2</v>
      </c>
      <c r="D76" s="211">
        <v>4</v>
      </c>
      <c r="E76" s="17">
        <v>1</v>
      </c>
      <c r="F76" s="211">
        <v>3</v>
      </c>
      <c r="G76" s="17">
        <v>1</v>
      </c>
      <c r="H76" s="18" t="s">
        <v>52</v>
      </c>
      <c r="I76" s="220">
        <v>2</v>
      </c>
      <c r="J76" s="126">
        <v>4</v>
      </c>
      <c r="K76" s="220">
        <v>1</v>
      </c>
      <c r="L76" s="126">
        <v>3</v>
      </c>
      <c r="M76" s="728">
        <v>2</v>
      </c>
      <c r="N76" s="729">
        <v>4</v>
      </c>
      <c r="O76" s="728">
        <v>1</v>
      </c>
      <c r="P76" s="729">
        <v>3</v>
      </c>
      <c r="Q76" s="728">
        <v>1</v>
      </c>
      <c r="R76" s="729">
        <v>3</v>
      </c>
      <c r="S76" s="728">
        <v>2</v>
      </c>
      <c r="T76" s="729">
        <v>4</v>
      </c>
      <c r="U76" s="728">
        <v>2</v>
      </c>
      <c r="V76" s="729">
        <v>4</v>
      </c>
      <c r="W76" s="728">
        <v>1</v>
      </c>
      <c r="X76" s="729">
        <v>3</v>
      </c>
      <c r="Y76" s="728">
        <v>1</v>
      </c>
      <c r="Z76" s="729">
        <v>3</v>
      </c>
      <c r="AA76" s="728">
        <v>2</v>
      </c>
      <c r="AB76" s="729">
        <v>4</v>
      </c>
      <c r="AC76" s="728">
        <v>2</v>
      </c>
      <c r="AD76" s="729">
        <v>4</v>
      </c>
    </row>
    <row r="77" spans="1:30" ht="15.6" customHeight="1" x14ac:dyDescent="0.25">
      <c r="A77" s="31">
        <v>3</v>
      </c>
      <c r="B77" s="240" t="s">
        <v>5</v>
      </c>
      <c r="C77" s="338">
        <v>4</v>
      </c>
      <c r="D77" s="339"/>
      <c r="E77" s="338">
        <v>4</v>
      </c>
      <c r="F77" s="339"/>
      <c r="G77" s="338">
        <v>4</v>
      </c>
      <c r="H77" s="339"/>
      <c r="I77" s="460">
        <v>4</v>
      </c>
      <c r="J77" s="461"/>
      <c r="K77" s="460">
        <v>4</v>
      </c>
      <c r="L77" s="461"/>
      <c r="M77" s="730" t="s">
        <v>136</v>
      </c>
      <c r="N77" s="731"/>
      <c r="O77" s="730" t="s">
        <v>136</v>
      </c>
      <c r="P77" s="731"/>
      <c r="Q77" s="730" t="s">
        <v>136</v>
      </c>
      <c r="R77" s="731"/>
      <c r="S77" s="730" t="s">
        <v>136</v>
      </c>
      <c r="T77" s="731"/>
      <c r="U77" s="730" t="s">
        <v>136</v>
      </c>
      <c r="V77" s="731"/>
      <c r="W77" s="730" t="s">
        <v>136</v>
      </c>
      <c r="X77" s="731"/>
      <c r="Y77" s="730" t="s">
        <v>136</v>
      </c>
      <c r="Z77" s="731"/>
      <c r="AA77" s="730" t="s">
        <v>136</v>
      </c>
      <c r="AB77" s="731"/>
      <c r="AC77" s="730" t="s">
        <v>171</v>
      </c>
      <c r="AD77" s="731"/>
    </row>
    <row r="78" spans="1:30" ht="18" customHeight="1" x14ac:dyDescent="0.25">
      <c r="A78" s="32">
        <v>4</v>
      </c>
      <c r="B78" s="240" t="s">
        <v>38</v>
      </c>
      <c r="C78" s="338">
        <v>5</v>
      </c>
      <c r="D78" s="339"/>
      <c r="E78" s="338">
        <v>3</v>
      </c>
      <c r="F78" s="339"/>
      <c r="G78" s="338">
        <v>2</v>
      </c>
      <c r="H78" s="339"/>
      <c r="I78" s="460">
        <v>6</v>
      </c>
      <c r="J78" s="461"/>
      <c r="K78" s="460">
        <v>1</v>
      </c>
      <c r="L78" s="461"/>
      <c r="M78" s="730" t="s">
        <v>344</v>
      </c>
      <c r="N78" s="731"/>
      <c r="O78" s="730" t="s">
        <v>140</v>
      </c>
      <c r="P78" s="731"/>
      <c r="Q78" s="730" t="s">
        <v>345</v>
      </c>
      <c r="R78" s="731"/>
      <c r="S78" s="730" t="s">
        <v>346</v>
      </c>
      <c r="T78" s="731"/>
      <c r="U78" s="730" t="s">
        <v>141</v>
      </c>
      <c r="V78" s="731"/>
      <c r="W78" s="730" t="s">
        <v>170</v>
      </c>
      <c r="X78" s="731"/>
      <c r="Y78" s="730" t="s">
        <v>347</v>
      </c>
      <c r="Z78" s="731"/>
      <c r="AA78" s="730" t="s">
        <v>138</v>
      </c>
      <c r="AB78" s="731"/>
      <c r="AC78" s="730" t="s">
        <v>182</v>
      </c>
      <c r="AD78" s="731"/>
    </row>
    <row r="79" spans="1:30" ht="18" customHeight="1" x14ac:dyDescent="0.25">
      <c r="A79" s="33" t="s">
        <v>39</v>
      </c>
      <c r="B79" s="240" t="s">
        <v>6</v>
      </c>
      <c r="C79" s="17">
        <v>60</v>
      </c>
      <c r="D79" s="211">
        <v>206</v>
      </c>
      <c r="E79" s="17">
        <v>220</v>
      </c>
      <c r="F79" s="211">
        <v>209</v>
      </c>
      <c r="G79" s="17">
        <v>259</v>
      </c>
      <c r="H79" s="18" t="s">
        <v>52</v>
      </c>
      <c r="I79" s="24">
        <v>157</v>
      </c>
      <c r="J79" s="18" t="s">
        <v>52</v>
      </c>
      <c r="K79" s="24">
        <v>171</v>
      </c>
      <c r="L79" s="18">
        <v>224</v>
      </c>
      <c r="M79" s="728">
        <v>333</v>
      </c>
      <c r="N79" s="729">
        <v>335</v>
      </c>
      <c r="O79" s="728">
        <v>93</v>
      </c>
      <c r="P79" s="729">
        <v>215</v>
      </c>
      <c r="Q79" s="728">
        <v>335</v>
      </c>
      <c r="R79" s="729">
        <v>456</v>
      </c>
      <c r="S79" s="728">
        <v>531</v>
      </c>
      <c r="T79" s="729" t="s">
        <v>52</v>
      </c>
      <c r="U79" s="728">
        <v>325</v>
      </c>
      <c r="V79" s="729">
        <v>248</v>
      </c>
      <c r="W79" s="728">
        <v>421</v>
      </c>
      <c r="X79" s="729">
        <v>112</v>
      </c>
      <c r="Y79" s="728">
        <v>425</v>
      </c>
      <c r="Z79" s="729" t="s">
        <v>52</v>
      </c>
      <c r="AA79" s="728">
        <v>273</v>
      </c>
      <c r="AB79" s="729">
        <v>259</v>
      </c>
      <c r="AC79" s="728">
        <v>317</v>
      </c>
      <c r="AD79" s="729">
        <v>154</v>
      </c>
    </row>
    <row r="80" spans="1:30" ht="16.8" x14ac:dyDescent="0.25">
      <c r="A80" s="34">
        <v>6</v>
      </c>
      <c r="B80" s="240" t="s">
        <v>40</v>
      </c>
      <c r="C80" s="17">
        <v>10</v>
      </c>
      <c r="D80" s="211">
        <v>1</v>
      </c>
      <c r="E80" s="17">
        <v>10</v>
      </c>
      <c r="F80" s="211">
        <v>10</v>
      </c>
      <c r="G80" s="17">
        <v>10</v>
      </c>
      <c r="H80" s="18" t="s">
        <v>52</v>
      </c>
      <c r="I80" s="24">
        <v>10</v>
      </c>
      <c r="J80" s="18" t="s">
        <v>52</v>
      </c>
      <c r="K80" s="24">
        <v>10</v>
      </c>
      <c r="L80" s="18">
        <v>10</v>
      </c>
      <c r="M80" s="728">
        <v>10</v>
      </c>
      <c r="N80" s="729">
        <v>6</v>
      </c>
      <c r="O80" s="728">
        <v>10</v>
      </c>
      <c r="P80" s="729">
        <v>10</v>
      </c>
      <c r="Q80" s="728">
        <v>10</v>
      </c>
      <c r="R80" s="729">
        <v>3</v>
      </c>
      <c r="S80" s="728">
        <v>9</v>
      </c>
      <c r="T80" s="729" t="s">
        <v>52</v>
      </c>
      <c r="U80" s="728">
        <v>10</v>
      </c>
      <c r="V80" s="729">
        <v>3</v>
      </c>
      <c r="W80" s="728">
        <v>10</v>
      </c>
      <c r="X80" s="729">
        <v>10</v>
      </c>
      <c r="Y80" s="728">
        <v>10</v>
      </c>
      <c r="Z80" s="729" t="s">
        <v>52</v>
      </c>
      <c r="AA80" s="728">
        <v>10</v>
      </c>
      <c r="AB80" s="729">
        <v>4</v>
      </c>
      <c r="AC80" s="728">
        <v>10</v>
      </c>
      <c r="AD80" s="729">
        <v>4</v>
      </c>
    </row>
    <row r="81" spans="1:30" ht="16.8" x14ac:dyDescent="0.25">
      <c r="A81" s="35">
        <v>7</v>
      </c>
      <c r="B81" s="240" t="s">
        <v>7</v>
      </c>
      <c r="C81" s="17">
        <v>155</v>
      </c>
      <c r="D81" s="211">
        <v>414</v>
      </c>
      <c r="E81" s="17">
        <v>445</v>
      </c>
      <c r="F81" s="211">
        <v>480</v>
      </c>
      <c r="G81" s="17">
        <v>576</v>
      </c>
      <c r="H81" s="18" t="s">
        <v>52</v>
      </c>
      <c r="I81" s="24">
        <v>298</v>
      </c>
      <c r="J81" s="18" t="s">
        <v>52</v>
      </c>
      <c r="K81" s="24">
        <v>286</v>
      </c>
      <c r="L81" s="18">
        <v>606</v>
      </c>
      <c r="M81" s="728">
        <v>490</v>
      </c>
      <c r="N81" s="729">
        <v>402</v>
      </c>
      <c r="O81" s="728">
        <v>259</v>
      </c>
      <c r="P81" s="729">
        <v>405</v>
      </c>
      <c r="Q81" s="728">
        <v>513</v>
      </c>
      <c r="R81" s="729">
        <v>680</v>
      </c>
      <c r="S81" s="728">
        <v>684</v>
      </c>
      <c r="T81" s="729" t="s">
        <v>52</v>
      </c>
      <c r="U81" s="728">
        <v>513</v>
      </c>
      <c r="V81" s="729">
        <v>254</v>
      </c>
      <c r="W81" s="728">
        <v>617</v>
      </c>
      <c r="X81" s="729">
        <v>274</v>
      </c>
      <c r="Y81" s="728">
        <v>651</v>
      </c>
      <c r="Z81" s="729" t="s">
        <v>52</v>
      </c>
      <c r="AA81" s="728">
        <v>471</v>
      </c>
      <c r="AB81" s="729">
        <v>322</v>
      </c>
      <c r="AC81" s="728">
        <v>536</v>
      </c>
      <c r="AD81" s="729">
        <v>241</v>
      </c>
    </row>
    <row r="82" spans="1:30" ht="16.8" x14ac:dyDescent="0.25">
      <c r="A82" s="36">
        <v>8</v>
      </c>
      <c r="B82" s="240" t="s">
        <v>41</v>
      </c>
      <c r="C82" s="17">
        <v>147</v>
      </c>
      <c r="D82" s="211">
        <v>115</v>
      </c>
      <c r="E82" s="17">
        <v>224</v>
      </c>
      <c r="F82" s="211">
        <v>206</v>
      </c>
      <c r="G82" s="17">
        <v>18</v>
      </c>
      <c r="H82" s="18" t="s">
        <v>52</v>
      </c>
      <c r="I82" s="24">
        <v>50</v>
      </c>
      <c r="J82" s="18">
        <v>51</v>
      </c>
      <c r="K82" s="24">
        <v>297</v>
      </c>
      <c r="L82" s="18">
        <v>99</v>
      </c>
      <c r="M82" s="728">
        <v>406</v>
      </c>
      <c r="N82" s="729">
        <v>261</v>
      </c>
      <c r="O82" s="728">
        <v>414</v>
      </c>
      <c r="P82" s="729" t="s">
        <v>52</v>
      </c>
      <c r="Q82" s="728">
        <v>479</v>
      </c>
      <c r="R82" s="729" t="s">
        <v>52</v>
      </c>
      <c r="S82" s="728">
        <v>164</v>
      </c>
      <c r="T82" s="729">
        <v>279</v>
      </c>
      <c r="U82" s="728">
        <v>238</v>
      </c>
      <c r="V82" s="729">
        <v>329</v>
      </c>
      <c r="W82" s="728">
        <v>180</v>
      </c>
      <c r="X82" s="729">
        <v>335</v>
      </c>
      <c r="Y82" s="728">
        <v>179</v>
      </c>
      <c r="Z82" s="729">
        <v>152</v>
      </c>
      <c r="AA82" s="728">
        <v>278</v>
      </c>
      <c r="AB82" s="729">
        <v>249</v>
      </c>
      <c r="AC82" s="728">
        <v>205</v>
      </c>
      <c r="AD82" s="729">
        <v>264</v>
      </c>
    </row>
    <row r="83" spans="1:30" ht="16.8" x14ac:dyDescent="0.25">
      <c r="A83" s="30">
        <v>9</v>
      </c>
      <c r="B83" s="240" t="s">
        <v>42</v>
      </c>
      <c r="C83" s="17">
        <v>10</v>
      </c>
      <c r="D83" s="211">
        <v>10</v>
      </c>
      <c r="E83" s="17">
        <v>10</v>
      </c>
      <c r="F83" s="211">
        <v>6</v>
      </c>
      <c r="G83" s="17">
        <v>1</v>
      </c>
      <c r="H83" s="18" t="s">
        <v>52</v>
      </c>
      <c r="I83" s="24">
        <v>10</v>
      </c>
      <c r="J83" s="18">
        <v>10</v>
      </c>
      <c r="K83" s="24">
        <v>10</v>
      </c>
      <c r="L83" s="18">
        <v>2</v>
      </c>
      <c r="M83" s="728">
        <v>10</v>
      </c>
      <c r="N83" s="729">
        <v>10</v>
      </c>
      <c r="O83" s="728">
        <v>9</v>
      </c>
      <c r="P83" s="729" t="s">
        <v>52</v>
      </c>
      <c r="Q83" s="728">
        <v>10</v>
      </c>
      <c r="R83" s="729" t="s">
        <v>52</v>
      </c>
      <c r="S83" s="728">
        <v>10</v>
      </c>
      <c r="T83" s="729">
        <v>10</v>
      </c>
      <c r="U83" s="728">
        <v>10</v>
      </c>
      <c r="V83" s="729">
        <v>10</v>
      </c>
      <c r="W83" s="728">
        <v>10</v>
      </c>
      <c r="X83" s="729">
        <v>7</v>
      </c>
      <c r="Y83" s="728">
        <v>10</v>
      </c>
      <c r="Z83" s="729">
        <v>10</v>
      </c>
      <c r="AA83" s="728">
        <v>10</v>
      </c>
      <c r="AB83" s="729">
        <v>10</v>
      </c>
      <c r="AC83" s="728">
        <v>10</v>
      </c>
      <c r="AD83" s="729">
        <v>10</v>
      </c>
    </row>
    <row r="84" spans="1:30" ht="17.399999999999999" thickBot="1" x14ac:dyDescent="0.3">
      <c r="A84" s="37">
        <v>10</v>
      </c>
      <c r="B84" s="241" t="s">
        <v>19</v>
      </c>
      <c r="C84" s="17">
        <v>297</v>
      </c>
      <c r="D84" s="211">
        <v>236</v>
      </c>
      <c r="E84" s="17">
        <v>457</v>
      </c>
      <c r="F84" s="211">
        <v>422</v>
      </c>
      <c r="G84" s="17">
        <v>30</v>
      </c>
      <c r="H84" s="18" t="s">
        <v>52</v>
      </c>
      <c r="I84" s="24">
        <v>138</v>
      </c>
      <c r="J84" s="18">
        <v>119</v>
      </c>
      <c r="K84" s="24">
        <v>593</v>
      </c>
      <c r="L84" s="18">
        <v>113</v>
      </c>
      <c r="M84" s="732">
        <v>589</v>
      </c>
      <c r="N84" s="733">
        <v>612</v>
      </c>
      <c r="O84" s="732">
        <v>589</v>
      </c>
      <c r="P84" s="733" t="s">
        <v>52</v>
      </c>
      <c r="Q84" s="732">
        <v>883</v>
      </c>
      <c r="R84" s="733" t="s">
        <v>52</v>
      </c>
      <c r="S84" s="728">
        <v>276</v>
      </c>
      <c r="T84" s="733">
        <v>415</v>
      </c>
      <c r="U84" s="732">
        <v>332</v>
      </c>
      <c r="V84" s="733">
        <v>494</v>
      </c>
      <c r="W84" s="732">
        <v>317</v>
      </c>
      <c r="X84" s="733">
        <v>728</v>
      </c>
      <c r="Y84" s="732">
        <v>284</v>
      </c>
      <c r="Z84" s="733">
        <v>212</v>
      </c>
      <c r="AA84" s="728">
        <v>557</v>
      </c>
      <c r="AB84" s="733">
        <v>473</v>
      </c>
      <c r="AC84" s="732">
        <v>326</v>
      </c>
      <c r="AD84" s="733">
        <v>458</v>
      </c>
    </row>
    <row r="85" spans="1:30" ht="18" thickBot="1" x14ac:dyDescent="0.3">
      <c r="A85" s="349" t="s">
        <v>54</v>
      </c>
      <c r="B85" s="376" t="s">
        <v>0</v>
      </c>
      <c r="C85" s="358" t="s">
        <v>18</v>
      </c>
      <c r="D85" s="359"/>
      <c r="E85" s="359"/>
      <c r="F85" s="359"/>
      <c r="G85" s="359"/>
      <c r="H85" s="359"/>
      <c r="I85" s="359"/>
      <c r="J85" s="359"/>
      <c r="K85" s="359"/>
      <c r="L85" s="360"/>
      <c r="M85" s="762" t="s">
        <v>18</v>
      </c>
      <c r="N85" s="763"/>
      <c r="O85" s="763"/>
      <c r="P85" s="763"/>
      <c r="Q85" s="763"/>
      <c r="R85" s="763"/>
      <c r="S85" s="763"/>
      <c r="T85" s="763"/>
      <c r="U85" s="763"/>
      <c r="V85" s="763"/>
      <c r="W85" s="763"/>
      <c r="X85" s="763"/>
      <c r="Y85" s="763"/>
      <c r="Z85" s="763"/>
      <c r="AA85" s="763"/>
      <c r="AB85" s="763"/>
      <c r="AC85" s="763"/>
      <c r="AD85" s="764"/>
    </row>
    <row r="86" spans="1:30" ht="18" thickBot="1" x14ac:dyDescent="0.3">
      <c r="A86" s="350"/>
      <c r="B86" s="348"/>
      <c r="C86" s="270" t="s">
        <v>55</v>
      </c>
      <c r="D86" s="271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  <c r="M86" s="742" t="s">
        <v>55</v>
      </c>
      <c r="N86" s="743" t="s">
        <v>56</v>
      </c>
      <c r="O86" s="742" t="s">
        <v>55</v>
      </c>
      <c r="P86" s="743" t="s">
        <v>56</v>
      </c>
      <c r="Q86" s="742" t="s">
        <v>55</v>
      </c>
      <c r="R86" s="743" t="s">
        <v>56</v>
      </c>
      <c r="S86" s="742" t="s">
        <v>55</v>
      </c>
      <c r="T86" s="743" t="s">
        <v>56</v>
      </c>
      <c r="U86" s="742" t="s">
        <v>55</v>
      </c>
      <c r="V86" s="743" t="s">
        <v>56</v>
      </c>
      <c r="W86" s="742" t="s">
        <v>55</v>
      </c>
      <c r="X86" s="743" t="s">
        <v>56</v>
      </c>
      <c r="Y86" s="742" t="s">
        <v>55</v>
      </c>
      <c r="Z86" s="743" t="s">
        <v>56</v>
      </c>
      <c r="AA86" s="742" t="s">
        <v>55</v>
      </c>
      <c r="AB86" s="743" t="s">
        <v>56</v>
      </c>
      <c r="AC86" s="742" t="s">
        <v>55</v>
      </c>
      <c r="AD86" s="743" t="s">
        <v>56</v>
      </c>
    </row>
    <row r="87" spans="1:30" ht="16.8" x14ac:dyDescent="0.25">
      <c r="A87" s="41">
        <v>11</v>
      </c>
      <c r="B87" s="232" t="s">
        <v>8</v>
      </c>
      <c r="C87" s="266">
        <v>2</v>
      </c>
      <c r="D87" s="267" t="s">
        <v>21</v>
      </c>
      <c r="E87" s="266">
        <v>123</v>
      </c>
      <c r="F87" s="267">
        <v>11</v>
      </c>
      <c r="G87" s="266">
        <v>9</v>
      </c>
      <c r="H87" s="94" t="s">
        <v>52</v>
      </c>
      <c r="I87" s="95">
        <v>6</v>
      </c>
      <c r="J87" s="94" t="s">
        <v>52</v>
      </c>
      <c r="K87" s="95">
        <v>4</v>
      </c>
      <c r="L87" s="94">
        <v>5</v>
      </c>
      <c r="M87" s="734">
        <v>86</v>
      </c>
      <c r="N87" s="735">
        <v>36</v>
      </c>
      <c r="O87" s="734">
        <v>4</v>
      </c>
      <c r="P87" s="735">
        <v>25</v>
      </c>
      <c r="Q87" s="734">
        <v>17</v>
      </c>
      <c r="R87" s="735">
        <v>226</v>
      </c>
      <c r="S87" s="734">
        <v>14</v>
      </c>
      <c r="T87" s="735" t="s">
        <v>52</v>
      </c>
      <c r="U87" s="734">
        <v>46</v>
      </c>
      <c r="V87" s="735">
        <v>53</v>
      </c>
      <c r="W87" s="734">
        <v>59</v>
      </c>
      <c r="X87" s="735">
        <v>12</v>
      </c>
      <c r="Y87" s="734">
        <v>30</v>
      </c>
      <c r="Z87" s="735" t="s">
        <v>52</v>
      </c>
      <c r="AA87" s="738">
        <v>0</v>
      </c>
      <c r="AB87" s="739">
        <v>1</v>
      </c>
      <c r="AC87" s="738">
        <v>0</v>
      </c>
      <c r="AD87" s="739">
        <v>15</v>
      </c>
    </row>
    <row r="88" spans="1:30" ht="16.8" x14ac:dyDescent="0.25">
      <c r="A88" s="30">
        <v>12</v>
      </c>
      <c r="B88" s="233" t="s">
        <v>9</v>
      </c>
      <c r="C88" s="17">
        <v>7</v>
      </c>
      <c r="D88" s="211" t="s">
        <v>21</v>
      </c>
      <c r="E88" s="17">
        <v>191</v>
      </c>
      <c r="F88" s="211">
        <v>27</v>
      </c>
      <c r="G88" s="17">
        <v>18</v>
      </c>
      <c r="H88" s="18" t="s">
        <v>52</v>
      </c>
      <c r="I88" s="24">
        <v>17</v>
      </c>
      <c r="J88" s="18" t="s">
        <v>52</v>
      </c>
      <c r="K88" s="24">
        <v>21</v>
      </c>
      <c r="L88" s="18">
        <v>12</v>
      </c>
      <c r="M88" s="728">
        <v>183</v>
      </c>
      <c r="N88" s="729">
        <v>83</v>
      </c>
      <c r="O88" s="728">
        <v>11</v>
      </c>
      <c r="P88" s="729">
        <v>93</v>
      </c>
      <c r="Q88" s="728">
        <v>45</v>
      </c>
      <c r="R88" s="729">
        <v>321</v>
      </c>
      <c r="S88" s="728">
        <v>29</v>
      </c>
      <c r="T88" s="729" t="s">
        <v>52</v>
      </c>
      <c r="U88" s="728">
        <v>83</v>
      </c>
      <c r="V88" s="729">
        <v>68</v>
      </c>
      <c r="W88" s="728">
        <v>97</v>
      </c>
      <c r="X88" s="729">
        <v>18</v>
      </c>
      <c r="Y88" s="728">
        <v>54</v>
      </c>
      <c r="Z88" s="729" t="s">
        <v>52</v>
      </c>
      <c r="AA88" s="741">
        <v>3</v>
      </c>
      <c r="AB88" s="740">
        <v>12</v>
      </c>
      <c r="AC88" s="741">
        <v>8</v>
      </c>
      <c r="AD88" s="740">
        <v>32</v>
      </c>
    </row>
    <row r="89" spans="1:30" ht="16.8" x14ac:dyDescent="0.25">
      <c r="A89" s="30">
        <v>13</v>
      </c>
      <c r="B89" s="233" t="s">
        <v>10</v>
      </c>
      <c r="C89" s="17">
        <v>4</v>
      </c>
      <c r="D89" s="211" t="s">
        <v>21</v>
      </c>
      <c r="E89" s="17">
        <v>3</v>
      </c>
      <c r="F89" s="211">
        <v>3</v>
      </c>
      <c r="G89" s="17">
        <v>4</v>
      </c>
      <c r="H89" s="18" t="s">
        <v>52</v>
      </c>
      <c r="I89" s="24">
        <v>4</v>
      </c>
      <c r="J89" s="18" t="s">
        <v>52</v>
      </c>
      <c r="K89" s="24">
        <v>4</v>
      </c>
      <c r="L89" s="18">
        <v>3</v>
      </c>
      <c r="M89" s="728">
        <v>3</v>
      </c>
      <c r="N89" s="729">
        <v>3</v>
      </c>
      <c r="O89" s="728">
        <v>3</v>
      </c>
      <c r="P89" s="729">
        <v>3</v>
      </c>
      <c r="Q89" s="728">
        <v>3</v>
      </c>
      <c r="R89" s="729">
        <v>2</v>
      </c>
      <c r="S89" s="728">
        <v>3</v>
      </c>
      <c r="T89" s="729" t="s">
        <v>52</v>
      </c>
      <c r="U89" s="728">
        <v>3</v>
      </c>
      <c r="V89" s="729">
        <v>3</v>
      </c>
      <c r="W89" s="728">
        <v>3</v>
      </c>
      <c r="X89" s="729">
        <v>3</v>
      </c>
      <c r="Y89" s="728">
        <v>3</v>
      </c>
      <c r="Z89" s="729" t="s">
        <v>52</v>
      </c>
      <c r="AA89" s="741">
        <v>3</v>
      </c>
      <c r="AB89" s="740">
        <v>3</v>
      </c>
      <c r="AC89" s="741">
        <v>4</v>
      </c>
      <c r="AD89" s="740">
        <v>5</v>
      </c>
    </row>
    <row r="90" spans="1:30" ht="16.8" x14ac:dyDescent="0.25">
      <c r="A90" s="30">
        <v>14</v>
      </c>
      <c r="B90" s="233" t="s">
        <v>11</v>
      </c>
      <c r="C90" s="17" t="s">
        <v>51</v>
      </c>
      <c r="D90" s="211" t="s">
        <v>21</v>
      </c>
      <c r="E90" s="17" t="s">
        <v>51</v>
      </c>
      <c r="F90" s="211" t="s">
        <v>51</v>
      </c>
      <c r="G90" s="17" t="s">
        <v>51</v>
      </c>
      <c r="H90" s="18" t="s">
        <v>52</v>
      </c>
      <c r="I90" s="24" t="s">
        <v>51</v>
      </c>
      <c r="J90" s="18" t="s">
        <v>52</v>
      </c>
      <c r="K90" s="24" t="s">
        <v>51</v>
      </c>
      <c r="L90" s="18" t="s">
        <v>51</v>
      </c>
      <c r="M90" s="741" t="s">
        <v>51</v>
      </c>
      <c r="N90" s="740" t="s">
        <v>51</v>
      </c>
      <c r="O90" s="741" t="s">
        <v>51</v>
      </c>
      <c r="P90" s="740" t="s">
        <v>51</v>
      </c>
      <c r="Q90" s="741" t="s">
        <v>51</v>
      </c>
      <c r="R90" s="740" t="s">
        <v>51</v>
      </c>
      <c r="S90" s="741" t="s">
        <v>51</v>
      </c>
      <c r="T90" s="740" t="s">
        <v>52</v>
      </c>
      <c r="U90" s="741" t="s">
        <v>51</v>
      </c>
      <c r="V90" s="740" t="s">
        <v>51</v>
      </c>
      <c r="W90" s="741" t="s">
        <v>51</v>
      </c>
      <c r="X90" s="740" t="s">
        <v>51</v>
      </c>
      <c r="Y90" s="741" t="s">
        <v>51</v>
      </c>
      <c r="Z90" s="740" t="s">
        <v>52</v>
      </c>
      <c r="AA90" s="741" t="s">
        <v>51</v>
      </c>
      <c r="AB90" s="740" t="s">
        <v>51</v>
      </c>
      <c r="AC90" s="741" t="s">
        <v>51</v>
      </c>
      <c r="AD90" s="740" t="s">
        <v>51</v>
      </c>
    </row>
    <row r="91" spans="1:30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17" t="s">
        <v>20</v>
      </c>
      <c r="F91" s="211" t="s">
        <v>20</v>
      </c>
      <c r="G91" s="17" t="s">
        <v>20</v>
      </c>
      <c r="H91" s="18" t="s">
        <v>52</v>
      </c>
      <c r="I91" s="24" t="s">
        <v>20</v>
      </c>
      <c r="J91" s="18" t="s">
        <v>52</v>
      </c>
      <c r="K91" s="24" t="s">
        <v>20</v>
      </c>
      <c r="L91" s="18" t="s">
        <v>20</v>
      </c>
      <c r="M91" s="728" t="s">
        <v>20</v>
      </c>
      <c r="N91" s="729" t="s">
        <v>20</v>
      </c>
      <c r="O91" s="728" t="s">
        <v>20</v>
      </c>
      <c r="P91" s="729" t="s">
        <v>20</v>
      </c>
      <c r="Q91" s="728" t="s">
        <v>20</v>
      </c>
      <c r="R91" s="729" t="s">
        <v>20</v>
      </c>
      <c r="S91" s="728" t="s">
        <v>20</v>
      </c>
      <c r="T91" s="729" t="s">
        <v>52</v>
      </c>
      <c r="U91" s="728" t="s">
        <v>20</v>
      </c>
      <c r="V91" s="729" t="s">
        <v>20</v>
      </c>
      <c r="W91" s="728" t="s">
        <v>20</v>
      </c>
      <c r="X91" s="729" t="s">
        <v>20</v>
      </c>
      <c r="Y91" s="728" t="s">
        <v>20</v>
      </c>
      <c r="Z91" s="729" t="s">
        <v>52</v>
      </c>
      <c r="AA91" s="728" t="s">
        <v>20</v>
      </c>
      <c r="AB91" s="729" t="s">
        <v>20</v>
      </c>
      <c r="AC91" s="728" t="s">
        <v>20</v>
      </c>
      <c r="AD91" s="729" t="s">
        <v>20</v>
      </c>
    </row>
    <row r="92" spans="1:30" ht="16.2" x14ac:dyDescent="0.25">
      <c r="A92" s="42">
        <v>16</v>
      </c>
      <c r="B92" s="233" t="s">
        <v>13</v>
      </c>
      <c r="C92" s="17" t="s">
        <v>52</v>
      </c>
      <c r="D92" s="211" t="s">
        <v>52</v>
      </c>
      <c r="E92" s="17" t="s">
        <v>52</v>
      </c>
      <c r="F92" s="211" t="s">
        <v>52</v>
      </c>
      <c r="G92" s="17" t="s">
        <v>52</v>
      </c>
      <c r="H92" s="18" t="s">
        <v>52</v>
      </c>
      <c r="I92" s="17" t="s">
        <v>52</v>
      </c>
      <c r="J92" s="211" t="s">
        <v>52</v>
      </c>
      <c r="K92" s="17" t="s">
        <v>52</v>
      </c>
      <c r="L92" s="211" t="s">
        <v>52</v>
      </c>
      <c r="M92" s="820">
        <v>24</v>
      </c>
      <c r="N92" s="821">
        <v>6</v>
      </c>
      <c r="O92" s="820">
        <v>12</v>
      </c>
      <c r="P92" s="821" t="s">
        <v>52</v>
      </c>
      <c r="Q92" s="820">
        <v>78</v>
      </c>
      <c r="R92" s="821" t="s">
        <v>52</v>
      </c>
      <c r="S92" s="820" t="s">
        <v>52</v>
      </c>
      <c r="T92" s="821">
        <v>18</v>
      </c>
      <c r="U92" s="820">
        <v>6</v>
      </c>
      <c r="V92" s="821">
        <v>24</v>
      </c>
      <c r="W92" s="820" t="s">
        <v>52</v>
      </c>
      <c r="X92" s="821">
        <v>12</v>
      </c>
      <c r="Y92" s="820">
        <v>18</v>
      </c>
      <c r="Z92" s="821" t="s">
        <v>52</v>
      </c>
      <c r="AA92" s="820">
        <v>18</v>
      </c>
      <c r="AB92" s="821" t="s">
        <v>52</v>
      </c>
      <c r="AC92" s="820" t="s">
        <v>52</v>
      </c>
      <c r="AD92" s="821">
        <v>6</v>
      </c>
    </row>
    <row r="93" spans="1:30" ht="16.2" x14ac:dyDescent="0.25">
      <c r="A93" s="42">
        <v>17</v>
      </c>
      <c r="B93" s="233" t="s">
        <v>50</v>
      </c>
      <c r="C93" s="17" t="s">
        <v>52</v>
      </c>
      <c r="D93" s="211" t="s">
        <v>52</v>
      </c>
      <c r="E93" s="17" t="s">
        <v>52</v>
      </c>
      <c r="F93" s="211" t="s">
        <v>52</v>
      </c>
      <c r="G93" s="17" t="s">
        <v>52</v>
      </c>
      <c r="H93" s="18" t="s">
        <v>52</v>
      </c>
      <c r="I93" s="17" t="s">
        <v>52</v>
      </c>
      <c r="J93" s="211" t="s">
        <v>52</v>
      </c>
      <c r="K93" s="17" t="s">
        <v>52</v>
      </c>
      <c r="L93" s="211" t="s">
        <v>52</v>
      </c>
      <c r="M93" s="820">
        <v>11</v>
      </c>
      <c r="N93" s="821">
        <v>8</v>
      </c>
      <c r="O93" s="820">
        <v>6</v>
      </c>
      <c r="P93" s="821" t="s">
        <v>52</v>
      </c>
      <c r="Q93" s="820">
        <v>33</v>
      </c>
      <c r="R93" s="821" t="s">
        <v>52</v>
      </c>
      <c r="S93" s="820" t="s">
        <v>52</v>
      </c>
      <c r="T93" s="821">
        <v>6</v>
      </c>
      <c r="U93" s="820">
        <v>5</v>
      </c>
      <c r="V93" s="821">
        <v>4</v>
      </c>
      <c r="W93" s="820" t="s">
        <v>52</v>
      </c>
      <c r="X93" s="821">
        <v>18</v>
      </c>
      <c r="Y93" s="820">
        <v>4</v>
      </c>
      <c r="Z93" s="821" t="s">
        <v>52</v>
      </c>
      <c r="AA93" s="820">
        <v>7</v>
      </c>
      <c r="AB93" s="821" t="s">
        <v>52</v>
      </c>
      <c r="AC93" s="820" t="s">
        <v>52</v>
      </c>
      <c r="AD93" s="821">
        <v>7</v>
      </c>
    </row>
    <row r="94" spans="1:30" ht="16.2" x14ac:dyDescent="0.25">
      <c r="A94" s="42">
        <v>18</v>
      </c>
      <c r="B94" s="233" t="s">
        <v>14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18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820">
        <v>1</v>
      </c>
      <c r="N94" s="821">
        <v>0</v>
      </c>
      <c r="O94" s="820">
        <v>0</v>
      </c>
      <c r="P94" s="821" t="s">
        <v>52</v>
      </c>
      <c r="Q94" s="820">
        <v>1</v>
      </c>
      <c r="R94" s="821" t="s">
        <v>52</v>
      </c>
      <c r="S94" s="820" t="s">
        <v>52</v>
      </c>
      <c r="T94" s="821">
        <v>0</v>
      </c>
      <c r="U94" s="820">
        <v>0</v>
      </c>
      <c r="V94" s="821">
        <v>0</v>
      </c>
      <c r="W94" s="820" t="s">
        <v>52</v>
      </c>
      <c r="X94" s="821">
        <v>0</v>
      </c>
      <c r="Y94" s="820">
        <v>0</v>
      </c>
      <c r="Z94" s="821" t="s">
        <v>52</v>
      </c>
      <c r="AA94" s="820">
        <v>0</v>
      </c>
      <c r="AB94" s="821" t="s">
        <v>52</v>
      </c>
      <c r="AC94" s="820" t="s">
        <v>52</v>
      </c>
      <c r="AD94" s="821">
        <v>0</v>
      </c>
    </row>
    <row r="95" spans="1:30" ht="16.2" x14ac:dyDescent="0.25">
      <c r="A95" s="42">
        <v>19</v>
      </c>
      <c r="B95" s="233" t="s">
        <v>2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18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820">
        <v>1</v>
      </c>
      <c r="N95" s="821">
        <v>0</v>
      </c>
      <c r="O95" s="820">
        <v>0</v>
      </c>
      <c r="P95" s="821" t="s">
        <v>52</v>
      </c>
      <c r="Q95" s="820">
        <v>4</v>
      </c>
      <c r="R95" s="821" t="s">
        <v>52</v>
      </c>
      <c r="S95" s="820" t="s">
        <v>52</v>
      </c>
      <c r="T95" s="821">
        <v>0</v>
      </c>
      <c r="U95" s="820">
        <v>0</v>
      </c>
      <c r="V95" s="821">
        <v>2</v>
      </c>
      <c r="W95" s="820" t="s">
        <v>52</v>
      </c>
      <c r="X95" s="821">
        <v>0</v>
      </c>
      <c r="Y95" s="820">
        <v>1</v>
      </c>
      <c r="Z95" s="821" t="s">
        <v>52</v>
      </c>
      <c r="AA95" s="820">
        <v>1</v>
      </c>
      <c r="AB95" s="821" t="s">
        <v>52</v>
      </c>
      <c r="AC95" s="820" t="s">
        <v>52</v>
      </c>
      <c r="AD95" s="821">
        <v>0</v>
      </c>
    </row>
    <row r="96" spans="1:30" ht="16.2" x14ac:dyDescent="0.25">
      <c r="A96" s="42">
        <v>20</v>
      </c>
      <c r="B96" s="233" t="s">
        <v>15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18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820">
        <v>4</v>
      </c>
      <c r="N96" s="821">
        <v>0</v>
      </c>
      <c r="O96" s="820">
        <v>0</v>
      </c>
      <c r="P96" s="821" t="s">
        <v>52</v>
      </c>
      <c r="Q96" s="820">
        <v>4</v>
      </c>
      <c r="R96" s="821" t="s">
        <v>52</v>
      </c>
      <c r="S96" s="820" t="s">
        <v>52</v>
      </c>
      <c r="T96" s="821">
        <v>0</v>
      </c>
      <c r="U96" s="820">
        <v>0</v>
      </c>
      <c r="V96" s="821">
        <v>0</v>
      </c>
      <c r="W96" s="820" t="s">
        <v>52</v>
      </c>
      <c r="X96" s="821">
        <v>0</v>
      </c>
      <c r="Y96" s="820">
        <v>0</v>
      </c>
      <c r="Z96" s="821" t="s">
        <v>52</v>
      </c>
      <c r="AA96" s="820">
        <v>0</v>
      </c>
      <c r="AB96" s="821" t="s">
        <v>52</v>
      </c>
      <c r="AC96" s="820" t="s">
        <v>52</v>
      </c>
      <c r="AD96" s="821">
        <v>0</v>
      </c>
    </row>
    <row r="97" spans="1:30" ht="16.8" thickBot="1" x14ac:dyDescent="0.3">
      <c r="A97" s="42">
        <v>21</v>
      </c>
      <c r="B97" s="234" t="s">
        <v>16</v>
      </c>
      <c r="C97" s="19" t="s">
        <v>52</v>
      </c>
      <c r="D97" s="109" t="s">
        <v>52</v>
      </c>
      <c r="E97" s="19" t="s">
        <v>52</v>
      </c>
      <c r="F97" s="109" t="s">
        <v>52</v>
      </c>
      <c r="G97" s="19" t="s">
        <v>52</v>
      </c>
      <c r="H97" s="22" t="s">
        <v>52</v>
      </c>
      <c r="I97" s="19" t="s">
        <v>52</v>
      </c>
      <c r="J97" s="109" t="s">
        <v>52</v>
      </c>
      <c r="K97" s="19" t="s">
        <v>52</v>
      </c>
      <c r="L97" s="109" t="s">
        <v>52</v>
      </c>
      <c r="M97" s="822" t="s">
        <v>20</v>
      </c>
      <c r="N97" s="823" t="s">
        <v>20</v>
      </c>
      <c r="O97" s="822" t="s">
        <v>20</v>
      </c>
      <c r="P97" s="823" t="s">
        <v>20</v>
      </c>
      <c r="Q97" s="822" t="s">
        <v>20</v>
      </c>
      <c r="R97" s="823" t="s">
        <v>20</v>
      </c>
      <c r="S97" s="822" t="s">
        <v>20</v>
      </c>
      <c r="T97" s="823" t="s">
        <v>20</v>
      </c>
      <c r="U97" s="822" t="s">
        <v>20</v>
      </c>
      <c r="V97" s="823" t="s">
        <v>20</v>
      </c>
      <c r="W97" s="822" t="s">
        <v>20</v>
      </c>
      <c r="X97" s="823" t="s">
        <v>20</v>
      </c>
      <c r="Y97" s="822" t="s">
        <v>20</v>
      </c>
      <c r="Z97" s="823" t="s">
        <v>52</v>
      </c>
      <c r="AA97" s="822" t="s">
        <v>20</v>
      </c>
      <c r="AB97" s="823" t="s">
        <v>20</v>
      </c>
      <c r="AC97" s="822" t="s">
        <v>20</v>
      </c>
      <c r="AD97" s="823" t="s">
        <v>20</v>
      </c>
    </row>
  </sheetData>
  <mergeCells count="90">
    <mergeCell ref="M85:AD85"/>
    <mergeCell ref="A69:B69"/>
    <mergeCell ref="A70:B70"/>
    <mergeCell ref="W77:X77"/>
    <mergeCell ref="Y77:Z77"/>
    <mergeCell ref="AA77:AB77"/>
    <mergeCell ref="AC77:AD77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M77:N77"/>
    <mergeCell ref="O77:P77"/>
    <mergeCell ref="Q77:R77"/>
    <mergeCell ref="S77:T77"/>
    <mergeCell ref="U77:V77"/>
    <mergeCell ref="M74:AD74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M72:AD72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I78:J78"/>
    <mergeCell ref="K78:L78"/>
    <mergeCell ref="C77:D77"/>
    <mergeCell ref="E77:F77"/>
    <mergeCell ref="G77:H77"/>
    <mergeCell ref="I77:J77"/>
    <mergeCell ref="K77:L77"/>
    <mergeCell ref="A85:A86"/>
    <mergeCell ref="B85:B86"/>
    <mergeCell ref="C78:D78"/>
    <mergeCell ref="E78:F78"/>
    <mergeCell ref="G78:H78"/>
    <mergeCell ref="G73:H73"/>
    <mergeCell ref="I73:J73"/>
    <mergeCell ref="K73:L73"/>
    <mergeCell ref="C72:L72"/>
    <mergeCell ref="C75:D75"/>
    <mergeCell ref="E75:F75"/>
    <mergeCell ref="G75:H75"/>
    <mergeCell ref="I75:J75"/>
    <mergeCell ref="K75:L75"/>
    <mergeCell ref="A67:B68"/>
    <mergeCell ref="A72:A73"/>
    <mergeCell ref="B72:B73"/>
    <mergeCell ref="C73:D73"/>
    <mergeCell ref="E73:F73"/>
    <mergeCell ref="A1:Q1"/>
    <mergeCell ref="A4:Q4"/>
    <mergeCell ref="A5:B5"/>
    <mergeCell ref="A6:B6"/>
    <mergeCell ref="A7:B7"/>
    <mergeCell ref="A3:B3"/>
    <mergeCell ref="C3:Q3"/>
    <mergeCell ref="C85:L85"/>
    <mergeCell ref="A74:L74"/>
    <mergeCell ref="A8:B8"/>
    <mergeCell ref="H10:L10"/>
    <mergeCell ref="C10:G10"/>
    <mergeCell ref="A12:L12"/>
    <mergeCell ref="A23:L23"/>
    <mergeCell ref="A53:H53"/>
    <mergeCell ref="A10:A11"/>
    <mergeCell ref="B10:B11"/>
    <mergeCell ref="A36:Q36"/>
    <mergeCell ref="A37:B38"/>
    <mergeCell ref="B40:B41"/>
    <mergeCell ref="C40:H40"/>
    <mergeCell ref="A42:H42"/>
    <mergeCell ref="A66:Q66"/>
  </mergeCells>
  <phoneticPr fontId="35" type="noConversion"/>
  <pageMargins left="0.7" right="0.7" top="0.75" bottom="0.75" header="0.3" footer="0.3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C30F-E254-4899-827B-8FEAEBF3B396}">
  <dimension ref="A1:R97"/>
  <sheetViews>
    <sheetView zoomScale="80" zoomScaleNormal="8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8" width="10.77734375" style="1" customWidth="1"/>
    <col min="29" max="16384" width="9.33203125" style="1"/>
  </cols>
  <sheetData>
    <row r="1" spans="1:17" ht="90.6" customHeight="1" thickBot="1" x14ac:dyDescent="0.3">
      <c r="A1" s="315" t="s">
        <v>265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122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25">
      <c r="A6" s="323" t="s">
        <v>24</v>
      </c>
      <c r="B6" s="363"/>
      <c r="C6" s="59">
        <v>2</v>
      </c>
      <c r="D6" s="60">
        <v>2</v>
      </c>
      <c r="E6" s="60" t="s">
        <v>48</v>
      </c>
      <c r="F6" s="60">
        <v>36</v>
      </c>
      <c r="G6" s="60">
        <v>34</v>
      </c>
      <c r="H6" s="60">
        <v>34</v>
      </c>
      <c r="I6" s="60">
        <v>18</v>
      </c>
      <c r="J6" s="60">
        <v>105.88</v>
      </c>
      <c r="K6" s="60" t="s">
        <v>48</v>
      </c>
      <c r="L6" s="60" t="s">
        <v>48</v>
      </c>
      <c r="M6" s="60" t="s">
        <v>48</v>
      </c>
      <c r="N6" s="60">
        <v>6</v>
      </c>
      <c r="O6" s="60">
        <v>0</v>
      </c>
      <c r="P6" s="60" t="s">
        <v>48</v>
      </c>
      <c r="Q6" s="112" t="s">
        <v>48</v>
      </c>
    </row>
    <row r="7" spans="1:17" ht="16.2" thickBot="1" x14ac:dyDescent="0.3">
      <c r="A7" s="325" t="s">
        <v>23</v>
      </c>
      <c r="B7" s="364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82" t="s">
        <v>48</v>
      </c>
      <c r="Q7" s="128" t="s">
        <v>48</v>
      </c>
    </row>
    <row r="8" spans="1:17" ht="16.2" thickBot="1" x14ac:dyDescent="0.3">
      <c r="A8" s="327" t="s">
        <v>37</v>
      </c>
      <c r="B8" s="328"/>
      <c r="C8" s="166">
        <v>2</v>
      </c>
      <c r="D8" s="133">
        <v>2</v>
      </c>
      <c r="E8" s="133" t="s">
        <v>48</v>
      </c>
      <c r="F8" s="133">
        <v>36</v>
      </c>
      <c r="G8" s="133">
        <v>34</v>
      </c>
      <c r="H8" s="133">
        <v>34</v>
      </c>
      <c r="I8" s="133">
        <v>18</v>
      </c>
      <c r="J8" s="133">
        <v>105.88</v>
      </c>
      <c r="K8" s="133" t="s">
        <v>48</v>
      </c>
      <c r="L8" s="133" t="s">
        <v>48</v>
      </c>
      <c r="M8" s="133" t="s">
        <v>48</v>
      </c>
      <c r="N8" s="133">
        <v>6</v>
      </c>
      <c r="O8" s="133">
        <v>0</v>
      </c>
      <c r="P8" s="133" t="s">
        <v>48</v>
      </c>
      <c r="Q8" s="714" t="s">
        <v>48</v>
      </c>
    </row>
    <row r="9" spans="1:17" ht="13.8" thickBot="1" x14ac:dyDescent="0.3"/>
    <row r="10" spans="1:17" ht="29.4" customHeight="1" x14ac:dyDescent="0.25">
      <c r="A10" s="333" t="s">
        <v>1</v>
      </c>
      <c r="B10" s="333" t="s">
        <v>0</v>
      </c>
      <c r="C10" s="335" t="s">
        <v>341</v>
      </c>
      <c r="D10" s="337"/>
    </row>
    <row r="11" spans="1:17" ht="33" customHeight="1" thickBot="1" x14ac:dyDescent="0.3">
      <c r="A11" s="334"/>
      <c r="B11" s="334"/>
      <c r="C11" s="10" t="s">
        <v>153</v>
      </c>
      <c r="D11" s="12" t="s">
        <v>154</v>
      </c>
    </row>
    <row r="12" spans="1:17" ht="21" customHeight="1" thickBot="1" x14ac:dyDescent="0.3">
      <c r="A12" s="462" t="s">
        <v>17</v>
      </c>
      <c r="B12" s="463"/>
      <c r="C12" s="463"/>
      <c r="D12" s="464"/>
    </row>
    <row r="13" spans="1:17" ht="20.25" customHeight="1" x14ac:dyDescent="0.25">
      <c r="A13" s="29">
        <v>1</v>
      </c>
      <c r="B13" s="26" t="s">
        <v>3</v>
      </c>
      <c r="C13" s="122">
        <v>18</v>
      </c>
      <c r="D13" s="125">
        <v>21</v>
      </c>
    </row>
    <row r="14" spans="1:17" ht="19.5" customHeight="1" x14ac:dyDescent="0.25">
      <c r="A14" s="30">
        <v>2</v>
      </c>
      <c r="B14" s="27" t="s">
        <v>4</v>
      </c>
      <c r="C14" s="4">
        <v>2</v>
      </c>
      <c r="D14" s="126">
        <v>2</v>
      </c>
    </row>
    <row r="15" spans="1:17" ht="20.25" customHeight="1" x14ac:dyDescent="0.25">
      <c r="A15" s="31">
        <v>3</v>
      </c>
      <c r="B15" s="27" t="s">
        <v>5</v>
      </c>
      <c r="C15" s="4">
        <v>4</v>
      </c>
      <c r="D15" s="126">
        <v>4</v>
      </c>
    </row>
    <row r="16" spans="1:17" ht="19.5" customHeight="1" x14ac:dyDescent="0.25">
      <c r="A16" s="32">
        <v>4</v>
      </c>
      <c r="B16" s="27" t="s">
        <v>38</v>
      </c>
      <c r="C16" s="4">
        <v>5</v>
      </c>
      <c r="D16" s="126">
        <v>2</v>
      </c>
    </row>
    <row r="17" spans="1:4" ht="19.5" customHeight="1" x14ac:dyDescent="0.25">
      <c r="A17" s="33" t="s">
        <v>39</v>
      </c>
      <c r="B17" s="27" t="s">
        <v>6</v>
      </c>
      <c r="C17" s="4">
        <v>72</v>
      </c>
      <c r="D17" s="126">
        <v>151</v>
      </c>
    </row>
    <row r="18" spans="1:4" ht="19.5" customHeight="1" x14ac:dyDescent="0.25">
      <c r="A18" s="34">
        <v>6</v>
      </c>
      <c r="B18" s="27" t="s">
        <v>40</v>
      </c>
      <c r="C18" s="4">
        <v>3</v>
      </c>
      <c r="D18" s="126">
        <v>9</v>
      </c>
    </row>
    <row r="19" spans="1:4" ht="19.5" customHeight="1" x14ac:dyDescent="0.25">
      <c r="A19" s="35">
        <v>7</v>
      </c>
      <c r="B19" s="27" t="s">
        <v>7</v>
      </c>
      <c r="C19" s="4">
        <v>54</v>
      </c>
      <c r="D19" s="126">
        <v>120</v>
      </c>
    </row>
    <row r="20" spans="1:4" ht="19.5" customHeight="1" x14ac:dyDescent="0.25">
      <c r="A20" s="36">
        <v>8</v>
      </c>
      <c r="B20" s="27" t="s">
        <v>41</v>
      </c>
      <c r="C20" s="4">
        <v>71</v>
      </c>
      <c r="D20" s="126">
        <v>180</v>
      </c>
    </row>
    <row r="21" spans="1:4" ht="19.5" customHeight="1" x14ac:dyDescent="0.25">
      <c r="A21" s="30">
        <v>9</v>
      </c>
      <c r="B21" s="27" t="s">
        <v>42</v>
      </c>
      <c r="C21" s="4">
        <v>10</v>
      </c>
      <c r="D21" s="126">
        <v>6</v>
      </c>
    </row>
    <row r="22" spans="1:4" ht="19.5" customHeight="1" thickBot="1" x14ac:dyDescent="0.3">
      <c r="A22" s="37">
        <v>10</v>
      </c>
      <c r="B22" s="28" t="s">
        <v>19</v>
      </c>
      <c r="C22" s="224">
        <v>96</v>
      </c>
      <c r="D22" s="225">
        <v>120</v>
      </c>
    </row>
    <row r="23" spans="1:4" ht="19.5" customHeight="1" thickBot="1" x14ac:dyDescent="0.3">
      <c r="A23" s="383" t="s">
        <v>18</v>
      </c>
      <c r="B23" s="384"/>
      <c r="C23" s="384"/>
      <c r="D23" s="385"/>
    </row>
    <row r="24" spans="1:4" ht="19.5" customHeight="1" x14ac:dyDescent="0.25">
      <c r="A24" s="41">
        <v>11</v>
      </c>
      <c r="B24" s="46" t="s">
        <v>8</v>
      </c>
      <c r="C24" s="222">
        <v>34</v>
      </c>
      <c r="D24" s="125">
        <v>2</v>
      </c>
    </row>
    <row r="25" spans="1:4" ht="19.5" customHeight="1" x14ac:dyDescent="0.25">
      <c r="A25" s="30">
        <v>12</v>
      </c>
      <c r="B25" s="47" t="s">
        <v>9</v>
      </c>
      <c r="C25" s="220">
        <v>30</v>
      </c>
      <c r="D25" s="126">
        <v>4</v>
      </c>
    </row>
    <row r="26" spans="1:4" ht="19.5" customHeight="1" x14ac:dyDescent="0.25">
      <c r="A26" s="30">
        <v>13</v>
      </c>
      <c r="B26" s="47" t="s">
        <v>10</v>
      </c>
      <c r="C26" s="220">
        <v>1</v>
      </c>
      <c r="D26" s="126">
        <v>3</v>
      </c>
    </row>
    <row r="27" spans="1:4" ht="19.5" customHeight="1" x14ac:dyDescent="0.25">
      <c r="A27" s="30">
        <v>14</v>
      </c>
      <c r="B27" s="47" t="s">
        <v>11</v>
      </c>
      <c r="C27" s="220" t="s">
        <v>51</v>
      </c>
      <c r="D27" s="126" t="s">
        <v>51</v>
      </c>
    </row>
    <row r="28" spans="1:4" ht="19.5" customHeight="1" x14ac:dyDescent="0.25">
      <c r="A28" s="30">
        <v>15</v>
      </c>
      <c r="B28" s="47" t="s">
        <v>12</v>
      </c>
      <c r="C28" s="17" t="s">
        <v>20</v>
      </c>
      <c r="D28" s="211" t="s">
        <v>20</v>
      </c>
    </row>
    <row r="29" spans="1:4" ht="18.75" customHeight="1" x14ac:dyDescent="0.25">
      <c r="A29" s="42">
        <v>16</v>
      </c>
      <c r="B29" s="47" t="s">
        <v>13</v>
      </c>
      <c r="C29" s="17" t="s">
        <v>20</v>
      </c>
      <c r="D29" s="211" t="s">
        <v>20</v>
      </c>
    </row>
    <row r="30" spans="1:4" ht="18.75" customHeight="1" x14ac:dyDescent="0.25">
      <c r="A30" s="42">
        <v>17</v>
      </c>
      <c r="B30" s="47" t="s">
        <v>50</v>
      </c>
      <c r="C30" s="17" t="s">
        <v>20</v>
      </c>
      <c r="D30" s="211" t="s">
        <v>20</v>
      </c>
    </row>
    <row r="31" spans="1:4" ht="19.5" customHeight="1" x14ac:dyDescent="0.25">
      <c r="A31" s="42">
        <v>18</v>
      </c>
      <c r="B31" s="47" t="s">
        <v>14</v>
      </c>
      <c r="C31" s="17" t="s">
        <v>20</v>
      </c>
      <c r="D31" s="211" t="s">
        <v>20</v>
      </c>
    </row>
    <row r="32" spans="1:4" ht="19.5" customHeight="1" x14ac:dyDescent="0.25">
      <c r="A32" s="42">
        <v>19</v>
      </c>
      <c r="B32" s="47" t="s">
        <v>2</v>
      </c>
      <c r="C32" s="17" t="s">
        <v>20</v>
      </c>
      <c r="D32" s="211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211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109" t="s">
        <v>20</v>
      </c>
    </row>
    <row r="35" spans="1:17" ht="19.5" customHeight="1" thickBot="1" x14ac:dyDescent="0.3"/>
    <row r="36" spans="1:17" ht="19.5" customHeight="1" thickBot="1" x14ac:dyDescent="0.3">
      <c r="A36" s="410" t="s">
        <v>46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2"/>
    </row>
    <row r="37" spans="1:17" ht="19.5" customHeight="1" x14ac:dyDescent="0.3">
      <c r="A37" s="560" t="s">
        <v>53</v>
      </c>
      <c r="B37" s="561"/>
      <c r="C37" s="7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x14ac:dyDescent="0.3">
      <c r="A38" s="562"/>
      <c r="B38" s="559"/>
      <c r="C38" s="558">
        <v>5</v>
      </c>
      <c r="D38" s="551">
        <v>5</v>
      </c>
      <c r="E38" s="551" t="s">
        <v>48</v>
      </c>
      <c r="F38" s="551">
        <v>82</v>
      </c>
      <c r="G38" s="551">
        <v>85</v>
      </c>
      <c r="H38" s="551">
        <v>30</v>
      </c>
      <c r="I38" s="551">
        <v>16.399999999999999</v>
      </c>
      <c r="J38" s="551">
        <v>96.47</v>
      </c>
      <c r="K38" s="551" t="s">
        <v>48</v>
      </c>
      <c r="L38" s="551" t="s">
        <v>48</v>
      </c>
      <c r="M38" s="551" t="s">
        <v>48</v>
      </c>
      <c r="N38" s="551">
        <v>6</v>
      </c>
      <c r="O38" s="551">
        <v>3</v>
      </c>
      <c r="P38" s="552">
        <v>2</v>
      </c>
      <c r="Q38" s="553"/>
    </row>
    <row r="39" spans="1:17" ht="20.25" customHeight="1" thickBot="1" x14ac:dyDescent="0.35">
      <c r="A39" s="707" t="s">
        <v>327</v>
      </c>
      <c r="B39" s="708"/>
      <c r="C39" s="281">
        <v>4</v>
      </c>
      <c r="D39" s="281">
        <v>4</v>
      </c>
      <c r="E39" s="281">
        <v>1</v>
      </c>
      <c r="F39" s="281">
        <v>167</v>
      </c>
      <c r="G39" s="281">
        <v>133</v>
      </c>
      <c r="H39" s="281">
        <v>82</v>
      </c>
      <c r="I39" s="281">
        <v>55.66</v>
      </c>
      <c r="J39" s="281">
        <v>125.56</v>
      </c>
      <c r="K39" s="281" t="s">
        <v>48</v>
      </c>
      <c r="L39" s="281">
        <v>2</v>
      </c>
      <c r="M39" s="281" t="s">
        <v>48</v>
      </c>
      <c r="N39" s="281">
        <v>15</v>
      </c>
      <c r="O39" s="281">
        <v>7</v>
      </c>
      <c r="P39" s="116">
        <v>2</v>
      </c>
      <c r="Q39" s="117"/>
    </row>
    <row r="40" spans="1:17" ht="20.25" customHeight="1" thickBot="1" x14ac:dyDescent="0.35">
      <c r="A40" s="705" t="s">
        <v>37</v>
      </c>
      <c r="B40" s="706"/>
      <c r="C40" s="556">
        <f>SUM(C38:C39)</f>
        <v>9</v>
      </c>
      <c r="D40" s="556">
        <f>SUM(D38:D39)</f>
        <v>9</v>
      </c>
      <c r="E40" s="556">
        <f>SUM(E39)</f>
        <v>1</v>
      </c>
      <c r="F40" s="556">
        <f>SUM(F38:F39)</f>
        <v>249</v>
      </c>
      <c r="G40" s="556">
        <f>SUM(G38:G39)</f>
        <v>218</v>
      </c>
      <c r="H40" s="556">
        <v>82</v>
      </c>
      <c r="I40" s="556">
        <f>F40/8</f>
        <v>31.125</v>
      </c>
      <c r="J40" s="563">
        <f>F40*100/G40</f>
        <v>114.22018348623853</v>
      </c>
      <c r="K40" s="556"/>
      <c r="L40" s="556">
        <f>SUM(L39)</f>
        <v>2</v>
      </c>
      <c r="M40" s="556"/>
      <c r="N40" s="556">
        <f>SUM(N38:N39)</f>
        <v>21</v>
      </c>
      <c r="O40" s="556">
        <f>SUM(O38:O39)</f>
        <v>10</v>
      </c>
      <c r="P40" s="196">
        <f>SUM(P38:P39)</f>
        <v>4</v>
      </c>
      <c r="Q40" s="557"/>
    </row>
    <row r="41" spans="1:17" ht="13.8" thickBot="1" x14ac:dyDescent="0.3"/>
    <row r="42" spans="1:17" ht="20.25" customHeight="1" x14ac:dyDescent="0.25">
      <c r="A42" s="72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7"/>
      <c r="I42" s="646" t="s">
        <v>327</v>
      </c>
      <c r="J42" s="647"/>
      <c r="K42" s="647"/>
      <c r="L42" s="647"/>
      <c r="M42" s="647"/>
      <c r="N42" s="648"/>
    </row>
    <row r="43" spans="1:17" ht="31.8" thickBot="1" x14ac:dyDescent="0.3">
      <c r="A43" s="74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579" t="s">
        <v>319</v>
      </c>
      <c r="J43" s="580" t="s">
        <v>321</v>
      </c>
      <c r="K43" s="580" t="s">
        <v>324</v>
      </c>
      <c r="L43" s="580" t="s">
        <v>318</v>
      </c>
      <c r="M43" s="580" t="s">
        <v>325</v>
      </c>
      <c r="N43" s="581" t="s">
        <v>326</v>
      </c>
    </row>
    <row r="44" spans="1:17" ht="20.25" customHeight="1" thickBot="1" x14ac:dyDescent="0.3">
      <c r="A44" s="462" t="s">
        <v>17</v>
      </c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4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659">
        <v>2</v>
      </c>
      <c r="J45" s="660">
        <v>5</v>
      </c>
      <c r="K45" s="660">
        <v>12</v>
      </c>
      <c r="L45" s="660">
        <v>16</v>
      </c>
      <c r="M45" s="661">
        <v>17</v>
      </c>
      <c r="N45" s="662">
        <v>19</v>
      </c>
      <c r="O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663">
        <v>1</v>
      </c>
      <c r="J46" s="664">
        <v>2</v>
      </c>
      <c r="K46" s="664">
        <v>1</v>
      </c>
      <c r="L46" s="664">
        <v>2</v>
      </c>
      <c r="M46" s="665">
        <v>1</v>
      </c>
      <c r="N46" s="666">
        <v>1</v>
      </c>
      <c r="O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663">
        <v>2</v>
      </c>
      <c r="J47" s="664">
        <v>2</v>
      </c>
      <c r="K47" s="664">
        <v>2</v>
      </c>
      <c r="L47" s="664">
        <v>2</v>
      </c>
      <c r="M47" s="665">
        <v>2</v>
      </c>
      <c r="N47" s="666">
        <v>2</v>
      </c>
      <c r="O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663">
        <v>5</v>
      </c>
      <c r="J48" s="664">
        <v>3</v>
      </c>
      <c r="K48" s="664">
        <v>1</v>
      </c>
      <c r="L48" s="664">
        <v>4</v>
      </c>
      <c r="M48" s="665">
        <v>1</v>
      </c>
      <c r="N48" s="666">
        <v>2</v>
      </c>
      <c r="O48" s="5"/>
    </row>
    <row r="49" spans="1:15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667">
        <v>306</v>
      </c>
      <c r="J49" s="665">
        <v>351</v>
      </c>
      <c r="K49" s="665">
        <v>249</v>
      </c>
      <c r="L49" s="665">
        <v>252</v>
      </c>
      <c r="M49" s="665">
        <v>333</v>
      </c>
      <c r="N49" s="666">
        <v>165</v>
      </c>
      <c r="O49" s="5"/>
    </row>
    <row r="50" spans="1:15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663">
        <v>8</v>
      </c>
      <c r="J50" s="664">
        <v>10</v>
      </c>
      <c r="K50" s="664">
        <v>9</v>
      </c>
      <c r="L50" s="664">
        <v>4</v>
      </c>
      <c r="M50" s="665">
        <v>6</v>
      </c>
      <c r="N50" s="666">
        <v>10</v>
      </c>
      <c r="O50" s="5"/>
    </row>
    <row r="51" spans="1:15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663">
        <v>300</v>
      </c>
      <c r="J51" s="664">
        <v>287</v>
      </c>
      <c r="K51" s="664">
        <v>270</v>
      </c>
      <c r="L51" s="664">
        <v>222</v>
      </c>
      <c r="M51" s="665">
        <v>300</v>
      </c>
      <c r="N51" s="666">
        <v>225</v>
      </c>
      <c r="O51" s="5"/>
    </row>
    <row r="52" spans="1:15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668">
        <v>273</v>
      </c>
      <c r="J52" s="669">
        <v>351</v>
      </c>
      <c r="K52" s="669">
        <v>156</v>
      </c>
      <c r="L52" s="669">
        <v>248</v>
      </c>
      <c r="M52" s="669">
        <v>259</v>
      </c>
      <c r="N52" s="666">
        <v>169</v>
      </c>
      <c r="O52" s="5"/>
    </row>
    <row r="53" spans="1:15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667">
        <v>3</v>
      </c>
      <c r="J53" s="670">
        <v>292</v>
      </c>
      <c r="K53" s="670">
        <v>9</v>
      </c>
      <c r="L53" s="670">
        <v>10</v>
      </c>
      <c r="M53" s="665">
        <v>10</v>
      </c>
      <c r="N53" s="666">
        <v>3</v>
      </c>
      <c r="O53" s="5"/>
    </row>
    <row r="54" spans="1:15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671">
        <v>270</v>
      </c>
      <c r="J54" s="672">
        <v>10</v>
      </c>
      <c r="K54" s="672">
        <v>215</v>
      </c>
      <c r="L54" s="672">
        <v>266</v>
      </c>
      <c r="M54" s="673">
        <v>273</v>
      </c>
      <c r="N54" s="674">
        <v>262</v>
      </c>
      <c r="O54" s="5"/>
    </row>
    <row r="55" spans="1:15" ht="18" customHeight="1" thickBot="1" x14ac:dyDescent="0.3">
      <c r="A55" s="383" t="s">
        <v>18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5"/>
      <c r="O55" s="78"/>
    </row>
    <row r="56" spans="1:15" ht="16.8" x14ac:dyDescent="0.25">
      <c r="A56" s="41">
        <v>11</v>
      </c>
      <c r="B56" s="232" t="s">
        <v>8</v>
      </c>
      <c r="C56" s="13">
        <v>2</v>
      </c>
      <c r="D56" s="14">
        <v>20</v>
      </c>
      <c r="E56" s="14">
        <v>30</v>
      </c>
      <c r="F56" s="14">
        <v>26</v>
      </c>
      <c r="G56" s="14">
        <v>4</v>
      </c>
      <c r="H56" s="251" t="s">
        <v>216</v>
      </c>
      <c r="I56" s="675">
        <v>82</v>
      </c>
      <c r="J56" s="676">
        <v>4</v>
      </c>
      <c r="K56" s="676">
        <v>1</v>
      </c>
      <c r="L56" s="676" t="s">
        <v>328</v>
      </c>
      <c r="M56" s="676" t="s">
        <v>52</v>
      </c>
      <c r="N56" s="677" t="s">
        <v>52</v>
      </c>
      <c r="O56" s="5"/>
    </row>
    <row r="57" spans="1:15" ht="16.8" x14ac:dyDescent="0.25">
      <c r="A57" s="30">
        <v>12</v>
      </c>
      <c r="B57" s="233" t="s">
        <v>9</v>
      </c>
      <c r="C57" s="17">
        <v>4</v>
      </c>
      <c r="D57" s="3">
        <v>17</v>
      </c>
      <c r="E57" s="3">
        <v>33</v>
      </c>
      <c r="F57" s="3">
        <v>27</v>
      </c>
      <c r="G57" s="3">
        <v>4</v>
      </c>
      <c r="H57" s="248" t="s">
        <v>216</v>
      </c>
      <c r="I57" s="678">
        <v>70</v>
      </c>
      <c r="J57" s="679">
        <v>6</v>
      </c>
      <c r="K57" s="679">
        <v>4</v>
      </c>
      <c r="L57" s="679">
        <v>53</v>
      </c>
      <c r="M57" s="679" t="s">
        <v>52</v>
      </c>
      <c r="N57" s="680" t="s">
        <v>52</v>
      </c>
      <c r="O57" s="5"/>
    </row>
    <row r="58" spans="1:15" ht="16.8" x14ac:dyDescent="0.25">
      <c r="A58" s="30">
        <v>13</v>
      </c>
      <c r="B58" s="233" t="s">
        <v>10</v>
      </c>
      <c r="C58" s="17">
        <v>4</v>
      </c>
      <c r="D58" s="3">
        <v>4</v>
      </c>
      <c r="E58" s="3">
        <v>3</v>
      </c>
      <c r="F58" s="3">
        <v>3</v>
      </c>
      <c r="G58" s="3">
        <v>3</v>
      </c>
      <c r="H58" s="248" t="s">
        <v>216</v>
      </c>
      <c r="I58" s="678">
        <v>3</v>
      </c>
      <c r="J58" s="679">
        <v>4</v>
      </c>
      <c r="K58" s="679">
        <v>4</v>
      </c>
      <c r="L58" s="679">
        <v>3</v>
      </c>
      <c r="M58" s="679" t="s">
        <v>52</v>
      </c>
      <c r="N58" s="680" t="s">
        <v>52</v>
      </c>
      <c r="O58" s="5"/>
    </row>
    <row r="59" spans="1:15" ht="16.8" x14ac:dyDescent="0.25">
      <c r="A59" s="30">
        <v>14</v>
      </c>
      <c r="B59" s="233" t="s">
        <v>11</v>
      </c>
      <c r="C59" s="17" t="s">
        <v>51</v>
      </c>
      <c r="D59" s="3" t="s">
        <v>51</v>
      </c>
      <c r="E59" s="3" t="s">
        <v>51</v>
      </c>
      <c r="F59" s="3" t="s">
        <v>51</v>
      </c>
      <c r="G59" s="3" t="s">
        <v>51</v>
      </c>
      <c r="H59" s="248" t="s">
        <v>216</v>
      </c>
      <c r="I59" s="678" t="s">
        <v>51</v>
      </c>
      <c r="J59" s="679" t="s">
        <v>51</v>
      </c>
      <c r="K59" s="679" t="s">
        <v>51</v>
      </c>
      <c r="L59" s="679" t="s">
        <v>51</v>
      </c>
      <c r="M59" s="679" t="s">
        <v>52</v>
      </c>
      <c r="N59" s="680" t="s">
        <v>52</v>
      </c>
      <c r="O59" s="5"/>
    </row>
    <row r="60" spans="1:15" ht="16.8" x14ac:dyDescent="0.25">
      <c r="A60" s="30">
        <v>15</v>
      </c>
      <c r="B60" s="233" t="s">
        <v>12</v>
      </c>
      <c r="C60" s="17" t="s">
        <v>20</v>
      </c>
      <c r="D60" s="3" t="s">
        <v>20</v>
      </c>
      <c r="E60" s="3" t="s">
        <v>20</v>
      </c>
      <c r="F60" s="3" t="s">
        <v>20</v>
      </c>
      <c r="G60" s="3" t="s">
        <v>20</v>
      </c>
      <c r="H60" s="248" t="s">
        <v>216</v>
      </c>
      <c r="I60" s="678" t="s">
        <v>20</v>
      </c>
      <c r="J60" s="679" t="s">
        <v>20</v>
      </c>
      <c r="K60" s="679" t="s">
        <v>20</v>
      </c>
      <c r="L60" s="679" t="s">
        <v>20</v>
      </c>
      <c r="M60" s="679" t="s">
        <v>52</v>
      </c>
      <c r="N60" s="680" t="s">
        <v>52</v>
      </c>
      <c r="O60" s="5"/>
    </row>
    <row r="61" spans="1:15" ht="16.2" x14ac:dyDescent="0.25">
      <c r="A61" s="42">
        <v>16</v>
      </c>
      <c r="B61" s="233" t="s">
        <v>13</v>
      </c>
      <c r="C61" s="17" t="s">
        <v>52</v>
      </c>
      <c r="D61" s="3" t="s">
        <v>52</v>
      </c>
      <c r="E61" s="3" t="s">
        <v>52</v>
      </c>
      <c r="F61" s="3" t="s">
        <v>52</v>
      </c>
      <c r="G61" s="3" t="s">
        <v>52</v>
      </c>
      <c r="H61" s="211" t="s">
        <v>52</v>
      </c>
      <c r="I61" s="678" t="s">
        <v>52</v>
      </c>
      <c r="J61" s="679" t="s">
        <v>52</v>
      </c>
      <c r="K61" s="679" t="s">
        <v>52</v>
      </c>
      <c r="L61" s="679" t="s">
        <v>52</v>
      </c>
      <c r="M61" s="679" t="s">
        <v>52</v>
      </c>
      <c r="N61" s="680" t="s">
        <v>52</v>
      </c>
      <c r="O61" s="5"/>
    </row>
    <row r="62" spans="1:15" ht="16.2" x14ac:dyDescent="0.25">
      <c r="A62" s="42">
        <v>17</v>
      </c>
      <c r="B62" s="233" t="s">
        <v>50</v>
      </c>
      <c r="C62" s="17" t="s">
        <v>52</v>
      </c>
      <c r="D62" s="3" t="s">
        <v>52</v>
      </c>
      <c r="E62" s="3" t="s">
        <v>52</v>
      </c>
      <c r="F62" s="3" t="s">
        <v>52</v>
      </c>
      <c r="G62" s="3" t="s">
        <v>52</v>
      </c>
      <c r="H62" s="211" t="s">
        <v>52</v>
      </c>
      <c r="I62" s="678" t="s">
        <v>52</v>
      </c>
      <c r="J62" s="679" t="s">
        <v>52</v>
      </c>
      <c r="K62" s="679" t="s">
        <v>52</v>
      </c>
      <c r="L62" s="679" t="s">
        <v>52</v>
      </c>
      <c r="M62" s="679" t="s">
        <v>52</v>
      </c>
      <c r="N62" s="680" t="s">
        <v>52</v>
      </c>
      <c r="O62" s="5"/>
    </row>
    <row r="63" spans="1:15" ht="16.2" x14ac:dyDescent="0.25">
      <c r="A63" s="42">
        <v>18</v>
      </c>
      <c r="B63" s="233" t="s">
        <v>14</v>
      </c>
      <c r="C63" s="17" t="s">
        <v>52</v>
      </c>
      <c r="D63" s="3" t="s">
        <v>52</v>
      </c>
      <c r="E63" s="3" t="s">
        <v>52</v>
      </c>
      <c r="F63" s="3" t="s">
        <v>52</v>
      </c>
      <c r="G63" s="3" t="s">
        <v>52</v>
      </c>
      <c r="H63" s="211" t="s">
        <v>52</v>
      </c>
      <c r="I63" s="678" t="s">
        <v>52</v>
      </c>
      <c r="J63" s="679" t="s">
        <v>52</v>
      </c>
      <c r="K63" s="679" t="s">
        <v>52</v>
      </c>
      <c r="L63" s="679" t="s">
        <v>52</v>
      </c>
      <c r="M63" s="679" t="s">
        <v>52</v>
      </c>
      <c r="N63" s="680" t="s">
        <v>52</v>
      </c>
      <c r="O63" s="5"/>
    </row>
    <row r="64" spans="1:15" ht="16.2" x14ac:dyDescent="0.25">
      <c r="A64" s="42">
        <v>19</v>
      </c>
      <c r="B64" s="233" t="s">
        <v>2</v>
      </c>
      <c r="C64" s="17" t="s">
        <v>52</v>
      </c>
      <c r="D64" s="3" t="s">
        <v>52</v>
      </c>
      <c r="E64" s="3" t="s">
        <v>52</v>
      </c>
      <c r="F64" s="3" t="s">
        <v>52</v>
      </c>
      <c r="G64" s="3" t="s">
        <v>52</v>
      </c>
      <c r="H64" s="211" t="s">
        <v>52</v>
      </c>
      <c r="I64" s="678" t="s">
        <v>52</v>
      </c>
      <c r="J64" s="679" t="s">
        <v>52</v>
      </c>
      <c r="K64" s="679" t="s">
        <v>52</v>
      </c>
      <c r="L64" s="679" t="s">
        <v>52</v>
      </c>
      <c r="M64" s="679" t="s">
        <v>52</v>
      </c>
      <c r="N64" s="680" t="s">
        <v>52</v>
      </c>
      <c r="O64" s="5"/>
    </row>
    <row r="65" spans="1:18" ht="16.2" x14ac:dyDescent="0.25">
      <c r="A65" s="42">
        <v>20</v>
      </c>
      <c r="B65" s="233" t="s">
        <v>15</v>
      </c>
      <c r="C65" s="17" t="s">
        <v>52</v>
      </c>
      <c r="D65" s="3" t="s">
        <v>52</v>
      </c>
      <c r="E65" s="3" t="s">
        <v>52</v>
      </c>
      <c r="F65" s="3" t="s">
        <v>52</v>
      </c>
      <c r="G65" s="3" t="s">
        <v>52</v>
      </c>
      <c r="H65" s="211" t="s">
        <v>52</v>
      </c>
      <c r="I65" s="678" t="s">
        <v>52</v>
      </c>
      <c r="J65" s="679" t="s">
        <v>52</v>
      </c>
      <c r="K65" s="679" t="s">
        <v>52</v>
      </c>
      <c r="L65" s="679" t="s">
        <v>52</v>
      </c>
      <c r="M65" s="679" t="s">
        <v>52</v>
      </c>
      <c r="N65" s="680" t="s">
        <v>52</v>
      </c>
      <c r="O65" s="5"/>
    </row>
    <row r="66" spans="1:18" ht="16.8" thickBot="1" x14ac:dyDescent="0.3">
      <c r="A66" s="77">
        <v>21</v>
      </c>
      <c r="B66" s="234" t="s">
        <v>16</v>
      </c>
      <c r="C66" s="19" t="s">
        <v>52</v>
      </c>
      <c r="D66" s="20" t="s">
        <v>52</v>
      </c>
      <c r="E66" s="20" t="s">
        <v>52</v>
      </c>
      <c r="F66" s="20" t="s">
        <v>52</v>
      </c>
      <c r="G66" s="20" t="s">
        <v>52</v>
      </c>
      <c r="H66" s="109" t="s">
        <v>52</v>
      </c>
      <c r="I66" s="681" t="s">
        <v>52</v>
      </c>
      <c r="J66" s="682" t="s">
        <v>52</v>
      </c>
      <c r="K66" s="682" t="s">
        <v>52</v>
      </c>
      <c r="L66" s="682" t="s">
        <v>52</v>
      </c>
      <c r="M66" s="682" t="s">
        <v>52</v>
      </c>
      <c r="N66" s="683" t="s">
        <v>52</v>
      </c>
      <c r="O66" s="5"/>
    </row>
    <row r="67" spans="1:18" ht="13.8" thickBot="1" x14ac:dyDescent="0.3"/>
    <row r="68" spans="1:18" ht="23.4" thickBot="1" x14ac:dyDescent="0.3">
      <c r="A68" s="318" t="s">
        <v>44</v>
      </c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20"/>
    </row>
    <row r="69" spans="1:18" ht="21.6" customHeight="1" thickBot="1" x14ac:dyDescent="0.35">
      <c r="A69" s="709"/>
      <c r="B69" s="710"/>
      <c r="C69" s="304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18" ht="23.4" customHeight="1" thickBot="1" x14ac:dyDescent="0.3">
      <c r="A70" s="609" t="s">
        <v>340</v>
      </c>
      <c r="B70" s="610"/>
      <c r="C70" s="302">
        <v>6</v>
      </c>
      <c r="D70" s="303">
        <v>12</v>
      </c>
      <c r="E70" s="303">
        <v>1</v>
      </c>
      <c r="F70" s="303">
        <v>236</v>
      </c>
      <c r="G70" s="303">
        <v>511</v>
      </c>
      <c r="H70" s="303">
        <v>106</v>
      </c>
      <c r="I70" s="303">
        <v>21.45</v>
      </c>
      <c r="J70" s="303">
        <v>46.18</v>
      </c>
      <c r="K70" s="303">
        <v>1</v>
      </c>
      <c r="L70" s="303" t="s">
        <v>48</v>
      </c>
      <c r="M70" s="303">
        <v>2</v>
      </c>
      <c r="N70" s="303">
        <v>30</v>
      </c>
      <c r="O70" s="303">
        <v>0</v>
      </c>
      <c r="P70" s="307">
        <v>9</v>
      </c>
      <c r="Q70" s="308"/>
    </row>
    <row r="71" spans="1:18" ht="13.8" thickBot="1" x14ac:dyDescent="0.3"/>
    <row r="72" spans="1:18" ht="17.399999999999999" customHeight="1" thickBot="1" x14ac:dyDescent="0.3">
      <c r="A72" s="356" t="s">
        <v>1</v>
      </c>
      <c r="B72" s="392" t="s">
        <v>0</v>
      </c>
      <c r="C72" s="631" t="s">
        <v>333</v>
      </c>
      <c r="D72" s="632"/>
      <c r="E72" s="632"/>
      <c r="F72" s="632"/>
      <c r="G72" s="632"/>
      <c r="H72" s="632"/>
      <c r="I72" s="632"/>
      <c r="J72" s="632"/>
      <c r="K72" s="632"/>
      <c r="L72" s="632"/>
      <c r="M72" s="632"/>
      <c r="N72" s="632"/>
      <c r="O72" s="632"/>
      <c r="P72" s="632"/>
      <c r="Q72" s="632"/>
      <c r="R72" s="633"/>
    </row>
    <row r="73" spans="1:18" ht="31.8" customHeight="1" thickBot="1" x14ac:dyDescent="0.3">
      <c r="A73" s="357"/>
      <c r="B73" s="348"/>
      <c r="C73" s="623" t="s">
        <v>324</v>
      </c>
      <c r="D73" s="624"/>
      <c r="E73" s="625" t="s">
        <v>318</v>
      </c>
      <c r="F73" s="624"/>
      <c r="G73" s="625" t="s">
        <v>326</v>
      </c>
      <c r="H73" s="624"/>
      <c r="I73" s="625" t="s">
        <v>331</v>
      </c>
      <c r="J73" s="624"/>
      <c r="K73" s="625" t="s">
        <v>325</v>
      </c>
      <c r="L73" s="624"/>
      <c r="M73" s="625" t="s">
        <v>332</v>
      </c>
      <c r="N73" s="624"/>
      <c r="O73" s="625" t="s">
        <v>319</v>
      </c>
      <c r="P73" s="624"/>
      <c r="Q73" s="625" t="s">
        <v>321</v>
      </c>
      <c r="R73" s="626"/>
    </row>
    <row r="74" spans="1:18" ht="18" customHeight="1" thickBot="1" x14ac:dyDescent="0.3">
      <c r="A74" s="462" t="s">
        <v>17</v>
      </c>
      <c r="B74" s="463"/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  <c r="N74" s="463"/>
      <c r="O74" s="463"/>
      <c r="P74" s="463"/>
      <c r="Q74" s="463"/>
      <c r="R74" s="464"/>
    </row>
    <row r="75" spans="1:18" ht="18" x14ac:dyDescent="0.25">
      <c r="A75" s="29">
        <v>1</v>
      </c>
      <c r="B75" s="239" t="s">
        <v>3</v>
      </c>
      <c r="C75" s="627">
        <v>1</v>
      </c>
      <c r="D75" s="628"/>
      <c r="E75" s="629">
        <v>5</v>
      </c>
      <c r="F75" s="628"/>
      <c r="G75" s="629">
        <v>9</v>
      </c>
      <c r="H75" s="628"/>
      <c r="I75" s="629">
        <v>13</v>
      </c>
      <c r="J75" s="628"/>
      <c r="K75" s="629">
        <v>20</v>
      </c>
      <c r="L75" s="628"/>
      <c r="M75" s="629">
        <v>21</v>
      </c>
      <c r="N75" s="628"/>
      <c r="O75" s="629">
        <v>25</v>
      </c>
      <c r="P75" s="628"/>
      <c r="Q75" s="629">
        <v>33</v>
      </c>
      <c r="R75" s="628"/>
    </row>
    <row r="76" spans="1:18" ht="17.399999999999999" customHeight="1" x14ac:dyDescent="0.25">
      <c r="A76" s="30">
        <v>2</v>
      </c>
      <c r="B76" s="240" t="s">
        <v>4</v>
      </c>
      <c r="C76" s="589">
        <v>1</v>
      </c>
      <c r="D76" s="590">
        <v>3</v>
      </c>
      <c r="E76" s="589">
        <v>2</v>
      </c>
      <c r="F76" s="590">
        <v>4</v>
      </c>
      <c r="G76" s="589">
        <v>1</v>
      </c>
      <c r="H76" s="590">
        <v>3</v>
      </c>
      <c r="I76" s="589">
        <v>1</v>
      </c>
      <c r="J76" s="590">
        <v>3</v>
      </c>
      <c r="K76" s="589">
        <v>2</v>
      </c>
      <c r="L76" s="590">
        <v>4</v>
      </c>
      <c r="M76" s="589">
        <v>2</v>
      </c>
      <c r="N76" s="590">
        <v>4</v>
      </c>
      <c r="O76" s="589">
        <v>1</v>
      </c>
      <c r="P76" s="590">
        <v>3</v>
      </c>
      <c r="Q76" s="589">
        <v>1</v>
      </c>
      <c r="R76" s="590">
        <v>4</v>
      </c>
    </row>
    <row r="77" spans="1:18" ht="15.6" customHeight="1" x14ac:dyDescent="0.25">
      <c r="A77" s="31">
        <v>3</v>
      </c>
      <c r="B77" s="240" t="s">
        <v>5</v>
      </c>
      <c r="C77" s="591">
        <v>7</v>
      </c>
      <c r="D77" s="592"/>
      <c r="E77" s="593">
        <v>7</v>
      </c>
      <c r="F77" s="592"/>
      <c r="G77" s="593">
        <v>7</v>
      </c>
      <c r="H77" s="592"/>
      <c r="I77" s="593">
        <v>7</v>
      </c>
      <c r="J77" s="592"/>
      <c r="K77" s="593">
        <v>7</v>
      </c>
      <c r="L77" s="592"/>
      <c r="M77" s="593">
        <v>7</v>
      </c>
      <c r="N77" s="592"/>
      <c r="O77" s="593">
        <v>7</v>
      </c>
      <c r="P77" s="592"/>
      <c r="Q77" s="593">
        <v>7</v>
      </c>
      <c r="R77" s="592"/>
    </row>
    <row r="78" spans="1:18" ht="18" customHeight="1" x14ac:dyDescent="0.25">
      <c r="A78" s="32">
        <v>4</v>
      </c>
      <c r="B78" s="240" t="s">
        <v>38</v>
      </c>
      <c r="C78" s="591">
        <v>1</v>
      </c>
      <c r="D78" s="592"/>
      <c r="E78" s="593">
        <v>4</v>
      </c>
      <c r="F78" s="592"/>
      <c r="G78" s="593">
        <v>2</v>
      </c>
      <c r="H78" s="592"/>
      <c r="I78" s="593">
        <v>6</v>
      </c>
      <c r="J78" s="592"/>
      <c r="K78" s="593">
        <v>5</v>
      </c>
      <c r="L78" s="592"/>
      <c r="M78" s="593">
        <v>8</v>
      </c>
      <c r="N78" s="592"/>
      <c r="O78" s="593">
        <v>3</v>
      </c>
      <c r="P78" s="592"/>
      <c r="Q78" s="593">
        <v>9</v>
      </c>
      <c r="R78" s="592"/>
    </row>
    <row r="79" spans="1:18" ht="18" customHeight="1" x14ac:dyDescent="0.25">
      <c r="A79" s="33" t="s">
        <v>39</v>
      </c>
      <c r="B79" s="240" t="s">
        <v>6</v>
      </c>
      <c r="C79" s="594">
        <v>406</v>
      </c>
      <c r="D79" s="590">
        <v>261</v>
      </c>
      <c r="E79" s="589">
        <v>198</v>
      </c>
      <c r="F79" s="590">
        <v>180</v>
      </c>
      <c r="G79" s="589">
        <v>242</v>
      </c>
      <c r="H79" s="590">
        <v>139</v>
      </c>
      <c r="I79" s="589">
        <v>334</v>
      </c>
      <c r="J79" s="590">
        <v>152</v>
      </c>
      <c r="K79" s="589">
        <v>98</v>
      </c>
      <c r="L79" s="590">
        <v>288</v>
      </c>
      <c r="M79" s="589">
        <v>113</v>
      </c>
      <c r="N79" s="590">
        <v>198</v>
      </c>
      <c r="O79" s="589">
        <v>270</v>
      </c>
      <c r="P79" s="590">
        <v>340</v>
      </c>
      <c r="Q79" s="589">
        <v>346</v>
      </c>
      <c r="R79" s="590">
        <v>110</v>
      </c>
    </row>
    <row r="80" spans="1:18" ht="16.8" x14ac:dyDescent="0.25">
      <c r="A80" s="34">
        <v>6</v>
      </c>
      <c r="B80" s="240" t="s">
        <v>40</v>
      </c>
      <c r="C80" s="589">
        <v>10</v>
      </c>
      <c r="D80" s="590">
        <v>10</v>
      </c>
      <c r="E80" s="589">
        <v>10</v>
      </c>
      <c r="F80" s="590">
        <v>3</v>
      </c>
      <c r="G80" s="589">
        <v>10</v>
      </c>
      <c r="H80" s="590">
        <v>10</v>
      </c>
      <c r="I80" s="589">
        <v>10</v>
      </c>
      <c r="J80" s="590">
        <v>10</v>
      </c>
      <c r="K80" s="589">
        <v>10</v>
      </c>
      <c r="L80" s="590">
        <v>10</v>
      </c>
      <c r="M80" s="589">
        <v>10</v>
      </c>
      <c r="N80" s="590">
        <v>10</v>
      </c>
      <c r="O80" s="589">
        <v>10</v>
      </c>
      <c r="P80" s="590">
        <v>10</v>
      </c>
      <c r="Q80" s="589">
        <v>10</v>
      </c>
      <c r="R80" s="590">
        <v>3</v>
      </c>
    </row>
    <row r="81" spans="1:18" ht="16.8" x14ac:dyDescent="0.25">
      <c r="A81" s="35">
        <v>7</v>
      </c>
      <c r="B81" s="240" t="s">
        <v>7</v>
      </c>
      <c r="C81" s="589">
        <v>589</v>
      </c>
      <c r="D81" s="590">
        <v>372</v>
      </c>
      <c r="E81" s="589">
        <v>433</v>
      </c>
      <c r="F81" s="590">
        <v>268</v>
      </c>
      <c r="G81" s="589">
        <v>440</v>
      </c>
      <c r="H81" s="590">
        <v>315</v>
      </c>
      <c r="I81" s="589">
        <v>587</v>
      </c>
      <c r="J81" s="590">
        <v>290</v>
      </c>
      <c r="K81" s="589">
        <v>229</v>
      </c>
      <c r="L81" s="590">
        <v>518</v>
      </c>
      <c r="M81" s="589">
        <v>209</v>
      </c>
      <c r="N81" s="590">
        <v>354</v>
      </c>
      <c r="O81" s="589">
        <v>503</v>
      </c>
      <c r="P81" s="590">
        <v>519</v>
      </c>
      <c r="Q81" s="589">
        <v>617</v>
      </c>
      <c r="R81" s="590">
        <v>96</v>
      </c>
    </row>
    <row r="82" spans="1:18" ht="16.8" x14ac:dyDescent="0.25">
      <c r="A82" s="36">
        <v>8</v>
      </c>
      <c r="B82" s="240" t="s">
        <v>41</v>
      </c>
      <c r="C82" s="595">
        <v>333</v>
      </c>
      <c r="D82" s="596">
        <v>335</v>
      </c>
      <c r="E82" s="595">
        <v>197</v>
      </c>
      <c r="F82" s="596">
        <v>178</v>
      </c>
      <c r="G82" s="595">
        <v>300</v>
      </c>
      <c r="H82" s="596">
        <v>85</v>
      </c>
      <c r="I82" s="595">
        <v>280</v>
      </c>
      <c r="J82" s="596">
        <v>207</v>
      </c>
      <c r="K82" s="595">
        <v>370</v>
      </c>
      <c r="L82" s="596">
        <v>18</v>
      </c>
      <c r="M82" s="595">
        <v>179</v>
      </c>
      <c r="N82" s="596">
        <v>292</v>
      </c>
      <c r="O82" s="595">
        <v>435</v>
      </c>
      <c r="P82" s="596">
        <v>176</v>
      </c>
      <c r="Q82" s="595">
        <v>147</v>
      </c>
      <c r="R82" s="596">
        <v>306</v>
      </c>
    </row>
    <row r="83" spans="1:18" ht="16.8" x14ac:dyDescent="0.25">
      <c r="A83" s="30">
        <v>9</v>
      </c>
      <c r="B83" s="240" t="s">
        <v>42</v>
      </c>
      <c r="C83" s="589">
        <v>10</v>
      </c>
      <c r="D83" s="590">
        <v>6</v>
      </c>
      <c r="E83" s="589">
        <v>10</v>
      </c>
      <c r="F83" s="596">
        <v>10</v>
      </c>
      <c r="G83" s="589">
        <v>10</v>
      </c>
      <c r="H83" s="590">
        <v>3</v>
      </c>
      <c r="I83" s="589">
        <v>10</v>
      </c>
      <c r="J83" s="590">
        <v>6</v>
      </c>
      <c r="K83" s="589">
        <v>10</v>
      </c>
      <c r="L83" s="590">
        <v>1</v>
      </c>
      <c r="M83" s="589">
        <v>10</v>
      </c>
      <c r="N83" s="590">
        <v>10</v>
      </c>
      <c r="O83" s="589">
        <v>10</v>
      </c>
      <c r="P83" s="596">
        <v>5</v>
      </c>
      <c r="Q83" s="589">
        <v>10</v>
      </c>
      <c r="R83" s="590">
        <v>10</v>
      </c>
    </row>
    <row r="84" spans="1:18" ht="17.399999999999999" thickBot="1" x14ac:dyDescent="0.3">
      <c r="A84" s="37">
        <v>10</v>
      </c>
      <c r="B84" s="241" t="s">
        <v>19</v>
      </c>
      <c r="C84" s="595">
        <v>490</v>
      </c>
      <c r="D84" s="596">
        <v>402</v>
      </c>
      <c r="E84" s="595">
        <v>389</v>
      </c>
      <c r="F84" s="596">
        <v>364</v>
      </c>
      <c r="G84" s="595">
        <v>459</v>
      </c>
      <c r="H84" s="596">
        <v>89</v>
      </c>
      <c r="I84" s="595">
        <v>491</v>
      </c>
      <c r="J84" s="596">
        <v>318</v>
      </c>
      <c r="K84" s="595">
        <v>706</v>
      </c>
      <c r="L84" s="596">
        <v>23</v>
      </c>
      <c r="M84" s="595">
        <v>262</v>
      </c>
      <c r="N84" s="596">
        <v>457</v>
      </c>
      <c r="O84" s="595">
        <v>702</v>
      </c>
      <c r="P84" s="596">
        <v>212</v>
      </c>
      <c r="Q84" s="595">
        <v>419</v>
      </c>
      <c r="R84" s="596">
        <v>453</v>
      </c>
    </row>
    <row r="85" spans="1:18" ht="18" thickBot="1" x14ac:dyDescent="0.3">
      <c r="A85" s="349" t="s">
        <v>54</v>
      </c>
      <c r="B85" s="376" t="s">
        <v>0</v>
      </c>
      <c r="C85" s="383" t="s">
        <v>18</v>
      </c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5"/>
    </row>
    <row r="86" spans="1:18" ht="18" thickBot="1" x14ac:dyDescent="0.3">
      <c r="A86" s="350"/>
      <c r="B86" s="348"/>
      <c r="C86" s="270" t="s">
        <v>55</v>
      </c>
      <c r="D86" s="271" t="s">
        <v>56</v>
      </c>
      <c r="E86" s="288" t="s">
        <v>55</v>
      </c>
      <c r="F86" s="289" t="s">
        <v>56</v>
      </c>
      <c r="G86" s="288" t="s">
        <v>55</v>
      </c>
      <c r="H86" s="289" t="s">
        <v>56</v>
      </c>
      <c r="I86" s="288" t="s">
        <v>55</v>
      </c>
      <c r="J86" s="289" t="s">
        <v>56</v>
      </c>
      <c r="K86" s="288" t="s">
        <v>55</v>
      </c>
      <c r="L86" s="289" t="s">
        <v>56</v>
      </c>
      <c r="M86" s="270" t="s">
        <v>55</v>
      </c>
      <c r="N86" s="271" t="s">
        <v>56</v>
      </c>
      <c r="O86" s="270" t="s">
        <v>55</v>
      </c>
      <c r="P86" s="271" t="s">
        <v>56</v>
      </c>
      <c r="Q86" s="270" t="s">
        <v>55</v>
      </c>
      <c r="R86" s="271" t="s">
        <v>56</v>
      </c>
    </row>
    <row r="87" spans="1:18" ht="16.8" x14ac:dyDescent="0.25">
      <c r="A87" s="41">
        <v>11</v>
      </c>
      <c r="B87" s="232" t="s">
        <v>8</v>
      </c>
      <c r="C87" s="715" t="s">
        <v>52</v>
      </c>
      <c r="D87" s="716" t="s">
        <v>52</v>
      </c>
      <c r="E87" s="597">
        <v>9</v>
      </c>
      <c r="F87" s="598" t="s">
        <v>99</v>
      </c>
      <c r="G87" s="597">
        <v>0</v>
      </c>
      <c r="H87" s="598">
        <v>3</v>
      </c>
      <c r="I87" s="597">
        <v>106</v>
      </c>
      <c r="J87" s="598">
        <v>26</v>
      </c>
      <c r="K87" s="597">
        <v>0</v>
      </c>
      <c r="L87" s="598">
        <v>12</v>
      </c>
      <c r="M87" s="715">
        <v>10</v>
      </c>
      <c r="N87" s="716">
        <v>12</v>
      </c>
      <c r="O87" s="715" t="s">
        <v>52</v>
      </c>
      <c r="P87" s="716" t="s">
        <v>52</v>
      </c>
      <c r="Q87" s="715">
        <v>28</v>
      </c>
      <c r="R87" s="716">
        <v>20</v>
      </c>
    </row>
    <row r="88" spans="1:18" ht="16.8" x14ac:dyDescent="0.25">
      <c r="A88" s="30">
        <v>12</v>
      </c>
      <c r="B88" s="233" t="s">
        <v>9</v>
      </c>
      <c r="C88" s="599" t="s">
        <v>52</v>
      </c>
      <c r="D88" s="600" t="s">
        <v>52</v>
      </c>
      <c r="E88" s="599">
        <v>14</v>
      </c>
      <c r="F88" s="600">
        <v>26</v>
      </c>
      <c r="G88" s="599">
        <v>10</v>
      </c>
      <c r="H88" s="600">
        <v>18</v>
      </c>
      <c r="I88" s="599">
        <v>209</v>
      </c>
      <c r="J88" s="600">
        <v>93</v>
      </c>
      <c r="K88" s="599">
        <v>6</v>
      </c>
      <c r="L88" s="600">
        <v>25</v>
      </c>
      <c r="M88" s="599">
        <v>26</v>
      </c>
      <c r="N88" s="600">
        <v>16</v>
      </c>
      <c r="O88" s="599" t="s">
        <v>52</v>
      </c>
      <c r="P88" s="600" t="s">
        <v>52</v>
      </c>
      <c r="Q88" s="599">
        <v>57</v>
      </c>
      <c r="R88" s="600">
        <v>18</v>
      </c>
    </row>
    <row r="89" spans="1:18" ht="16.8" x14ac:dyDescent="0.25">
      <c r="A89" s="30">
        <v>13</v>
      </c>
      <c r="B89" s="233" t="s">
        <v>10</v>
      </c>
      <c r="C89" s="599" t="s">
        <v>52</v>
      </c>
      <c r="D89" s="600" t="s">
        <v>52</v>
      </c>
      <c r="E89" s="599">
        <v>3</v>
      </c>
      <c r="F89" s="600">
        <v>5</v>
      </c>
      <c r="G89" s="599">
        <v>3</v>
      </c>
      <c r="H89" s="600">
        <v>3</v>
      </c>
      <c r="I89" s="599">
        <v>3</v>
      </c>
      <c r="J89" s="600">
        <v>3</v>
      </c>
      <c r="K89" s="599">
        <v>3</v>
      </c>
      <c r="L89" s="600">
        <v>3</v>
      </c>
      <c r="M89" s="599">
        <v>4</v>
      </c>
      <c r="N89" s="600">
        <v>4</v>
      </c>
      <c r="O89" s="599" t="s">
        <v>52</v>
      </c>
      <c r="P89" s="600" t="s">
        <v>52</v>
      </c>
      <c r="Q89" s="599">
        <v>4</v>
      </c>
      <c r="R89" s="600">
        <v>4</v>
      </c>
    </row>
    <row r="90" spans="1:18" ht="16.8" x14ac:dyDescent="0.25">
      <c r="A90" s="30">
        <v>14</v>
      </c>
      <c r="B90" s="233" t="s">
        <v>11</v>
      </c>
      <c r="C90" s="599" t="s">
        <v>52</v>
      </c>
      <c r="D90" s="600" t="s">
        <v>52</v>
      </c>
      <c r="E90" s="599" t="s">
        <v>51</v>
      </c>
      <c r="F90" s="600" t="s">
        <v>22</v>
      </c>
      <c r="G90" s="599" t="s">
        <v>51</v>
      </c>
      <c r="H90" s="600" t="s">
        <v>51</v>
      </c>
      <c r="I90" s="599" t="s">
        <v>51</v>
      </c>
      <c r="J90" s="600" t="s">
        <v>51</v>
      </c>
      <c r="K90" s="599" t="s">
        <v>51</v>
      </c>
      <c r="L90" s="600" t="s">
        <v>51</v>
      </c>
      <c r="M90" s="599" t="s">
        <v>51</v>
      </c>
      <c r="N90" s="600" t="s">
        <v>51</v>
      </c>
      <c r="O90" s="599" t="s">
        <v>52</v>
      </c>
      <c r="P90" s="600" t="s">
        <v>52</v>
      </c>
      <c r="Q90" s="599" t="s">
        <v>51</v>
      </c>
      <c r="R90" s="600" t="s">
        <v>51</v>
      </c>
    </row>
    <row r="91" spans="1:18" ht="16.8" x14ac:dyDescent="0.25">
      <c r="A91" s="30">
        <v>15</v>
      </c>
      <c r="B91" s="233" t="s">
        <v>12</v>
      </c>
      <c r="C91" s="599" t="s">
        <v>52</v>
      </c>
      <c r="D91" s="600" t="s">
        <v>52</v>
      </c>
      <c r="E91" s="603" t="s">
        <v>20</v>
      </c>
      <c r="F91" s="602" t="s">
        <v>20</v>
      </c>
      <c r="G91" s="603" t="s">
        <v>20</v>
      </c>
      <c r="H91" s="602" t="s">
        <v>20</v>
      </c>
      <c r="I91" s="603" t="s">
        <v>20</v>
      </c>
      <c r="J91" s="602" t="s">
        <v>20</v>
      </c>
      <c r="K91" s="603" t="s">
        <v>20</v>
      </c>
      <c r="L91" s="602" t="s">
        <v>20</v>
      </c>
      <c r="M91" s="599" t="s">
        <v>20</v>
      </c>
      <c r="N91" s="600" t="s">
        <v>20</v>
      </c>
      <c r="O91" s="599" t="s">
        <v>52</v>
      </c>
      <c r="P91" s="600" t="s">
        <v>52</v>
      </c>
      <c r="Q91" s="599" t="s">
        <v>20</v>
      </c>
      <c r="R91" s="600" t="s">
        <v>20</v>
      </c>
    </row>
    <row r="92" spans="1:18" ht="16.2" x14ac:dyDescent="0.25">
      <c r="A92" s="42">
        <v>16</v>
      </c>
      <c r="B92" s="233" t="s">
        <v>13</v>
      </c>
      <c r="C92" s="599" t="s">
        <v>52</v>
      </c>
      <c r="D92" s="600" t="s">
        <v>52</v>
      </c>
      <c r="E92" s="599" t="s">
        <v>52</v>
      </c>
      <c r="F92" s="600" t="s">
        <v>52</v>
      </c>
      <c r="G92" s="599" t="s">
        <v>52</v>
      </c>
      <c r="H92" s="600" t="s">
        <v>52</v>
      </c>
      <c r="I92" s="599" t="s">
        <v>52</v>
      </c>
      <c r="J92" s="600" t="s">
        <v>52</v>
      </c>
      <c r="K92" s="599" t="s">
        <v>52</v>
      </c>
      <c r="L92" s="600" t="s">
        <v>52</v>
      </c>
      <c r="M92" s="599" t="s">
        <v>52</v>
      </c>
      <c r="N92" s="600" t="s">
        <v>52</v>
      </c>
      <c r="O92" s="599" t="s">
        <v>52</v>
      </c>
      <c r="P92" s="600" t="s">
        <v>52</v>
      </c>
      <c r="Q92" s="599" t="s">
        <v>52</v>
      </c>
      <c r="R92" s="600" t="s">
        <v>52</v>
      </c>
    </row>
    <row r="93" spans="1:18" ht="16.2" x14ac:dyDescent="0.25">
      <c r="A93" s="42">
        <v>17</v>
      </c>
      <c r="B93" s="233" t="s">
        <v>50</v>
      </c>
      <c r="C93" s="599" t="s">
        <v>52</v>
      </c>
      <c r="D93" s="600" t="s">
        <v>52</v>
      </c>
      <c r="E93" s="599" t="s">
        <v>52</v>
      </c>
      <c r="F93" s="600" t="s">
        <v>52</v>
      </c>
      <c r="G93" s="599" t="s">
        <v>52</v>
      </c>
      <c r="H93" s="600" t="s">
        <v>52</v>
      </c>
      <c r="I93" s="599" t="s">
        <v>52</v>
      </c>
      <c r="J93" s="600" t="s">
        <v>52</v>
      </c>
      <c r="K93" s="599" t="s">
        <v>52</v>
      </c>
      <c r="L93" s="600" t="s">
        <v>52</v>
      </c>
      <c r="M93" s="599" t="s">
        <v>52</v>
      </c>
      <c r="N93" s="600" t="s">
        <v>52</v>
      </c>
      <c r="O93" s="599" t="s">
        <v>52</v>
      </c>
      <c r="P93" s="600" t="s">
        <v>52</v>
      </c>
      <c r="Q93" s="599" t="s">
        <v>52</v>
      </c>
      <c r="R93" s="600" t="s">
        <v>52</v>
      </c>
    </row>
    <row r="94" spans="1:18" ht="16.2" x14ac:dyDescent="0.25">
      <c r="A94" s="42">
        <v>18</v>
      </c>
      <c r="B94" s="233" t="s">
        <v>14</v>
      </c>
      <c r="C94" s="599" t="s">
        <v>52</v>
      </c>
      <c r="D94" s="600" t="s">
        <v>52</v>
      </c>
      <c r="E94" s="599" t="s">
        <v>52</v>
      </c>
      <c r="F94" s="600" t="s">
        <v>52</v>
      </c>
      <c r="G94" s="599" t="s">
        <v>52</v>
      </c>
      <c r="H94" s="600" t="s">
        <v>52</v>
      </c>
      <c r="I94" s="599" t="s">
        <v>52</v>
      </c>
      <c r="J94" s="600" t="s">
        <v>52</v>
      </c>
      <c r="K94" s="599" t="s">
        <v>52</v>
      </c>
      <c r="L94" s="600" t="s">
        <v>52</v>
      </c>
      <c r="M94" s="599" t="s">
        <v>52</v>
      </c>
      <c r="N94" s="600" t="s">
        <v>52</v>
      </c>
      <c r="O94" s="599" t="s">
        <v>52</v>
      </c>
      <c r="P94" s="600" t="s">
        <v>52</v>
      </c>
      <c r="Q94" s="599" t="s">
        <v>52</v>
      </c>
      <c r="R94" s="600" t="s">
        <v>52</v>
      </c>
    </row>
    <row r="95" spans="1:18" ht="16.2" x14ac:dyDescent="0.25">
      <c r="A95" s="42">
        <v>19</v>
      </c>
      <c r="B95" s="233" t="s">
        <v>2</v>
      </c>
      <c r="C95" s="599" t="s">
        <v>52</v>
      </c>
      <c r="D95" s="600" t="s">
        <v>52</v>
      </c>
      <c r="E95" s="599" t="s">
        <v>52</v>
      </c>
      <c r="F95" s="600" t="s">
        <v>52</v>
      </c>
      <c r="G95" s="599" t="s">
        <v>52</v>
      </c>
      <c r="H95" s="600" t="s">
        <v>52</v>
      </c>
      <c r="I95" s="599" t="s">
        <v>52</v>
      </c>
      <c r="J95" s="600" t="s">
        <v>52</v>
      </c>
      <c r="K95" s="599" t="s">
        <v>52</v>
      </c>
      <c r="L95" s="600" t="s">
        <v>52</v>
      </c>
      <c r="M95" s="599" t="s">
        <v>52</v>
      </c>
      <c r="N95" s="600" t="s">
        <v>52</v>
      </c>
      <c r="O95" s="599" t="s">
        <v>52</v>
      </c>
      <c r="P95" s="600" t="s">
        <v>52</v>
      </c>
      <c r="Q95" s="599" t="s">
        <v>52</v>
      </c>
      <c r="R95" s="600" t="s">
        <v>52</v>
      </c>
    </row>
    <row r="96" spans="1:18" ht="16.2" x14ac:dyDescent="0.25">
      <c r="A96" s="42">
        <v>20</v>
      </c>
      <c r="B96" s="233" t="s">
        <v>15</v>
      </c>
      <c r="C96" s="599" t="s">
        <v>52</v>
      </c>
      <c r="D96" s="600" t="s">
        <v>52</v>
      </c>
      <c r="E96" s="599" t="s">
        <v>52</v>
      </c>
      <c r="F96" s="600" t="s">
        <v>52</v>
      </c>
      <c r="G96" s="599" t="s">
        <v>52</v>
      </c>
      <c r="H96" s="600" t="s">
        <v>52</v>
      </c>
      <c r="I96" s="599" t="s">
        <v>52</v>
      </c>
      <c r="J96" s="600" t="s">
        <v>52</v>
      </c>
      <c r="K96" s="599" t="s">
        <v>52</v>
      </c>
      <c r="L96" s="600" t="s">
        <v>52</v>
      </c>
      <c r="M96" s="599" t="s">
        <v>52</v>
      </c>
      <c r="N96" s="600" t="s">
        <v>52</v>
      </c>
      <c r="O96" s="599" t="s">
        <v>52</v>
      </c>
      <c r="P96" s="600" t="s">
        <v>52</v>
      </c>
      <c r="Q96" s="599" t="s">
        <v>52</v>
      </c>
      <c r="R96" s="600" t="s">
        <v>52</v>
      </c>
    </row>
    <row r="97" spans="1:18" ht="16.8" thickBot="1" x14ac:dyDescent="0.3">
      <c r="A97" s="42">
        <v>21</v>
      </c>
      <c r="B97" s="234" t="s">
        <v>16</v>
      </c>
      <c r="C97" s="604" t="s">
        <v>52</v>
      </c>
      <c r="D97" s="605" t="s">
        <v>52</v>
      </c>
      <c r="E97" s="604" t="s">
        <v>52</v>
      </c>
      <c r="F97" s="605" t="s">
        <v>52</v>
      </c>
      <c r="G97" s="604" t="s">
        <v>52</v>
      </c>
      <c r="H97" s="605" t="s">
        <v>52</v>
      </c>
      <c r="I97" s="604" t="s">
        <v>52</v>
      </c>
      <c r="J97" s="605" t="s">
        <v>52</v>
      </c>
      <c r="K97" s="604" t="s">
        <v>52</v>
      </c>
      <c r="L97" s="605" t="s">
        <v>52</v>
      </c>
      <c r="M97" s="604" t="s">
        <v>52</v>
      </c>
      <c r="N97" s="605" t="s">
        <v>52</v>
      </c>
      <c r="O97" s="604" t="s">
        <v>52</v>
      </c>
      <c r="P97" s="605" t="s">
        <v>52</v>
      </c>
      <c r="Q97" s="604" t="s">
        <v>52</v>
      </c>
      <c r="R97" s="605" t="s">
        <v>52</v>
      </c>
    </row>
  </sheetData>
  <mergeCells count="63">
    <mergeCell ref="A23:D23"/>
    <mergeCell ref="A12:D12"/>
    <mergeCell ref="Q73:R73"/>
    <mergeCell ref="C78:D78"/>
    <mergeCell ref="E78:F78"/>
    <mergeCell ref="G78:H78"/>
    <mergeCell ref="I78:J78"/>
    <mergeCell ref="K78:L78"/>
    <mergeCell ref="M78:N78"/>
    <mergeCell ref="O78:P78"/>
    <mergeCell ref="Q78:R78"/>
    <mergeCell ref="A74:R74"/>
    <mergeCell ref="A72:A73"/>
    <mergeCell ref="B72:B73"/>
    <mergeCell ref="C72:R72"/>
    <mergeCell ref="C73:D73"/>
    <mergeCell ref="E73:F73"/>
    <mergeCell ref="G73:H73"/>
    <mergeCell ref="I73:J73"/>
    <mergeCell ref="K73:L73"/>
    <mergeCell ref="M73:N73"/>
    <mergeCell ref="O73:P73"/>
    <mergeCell ref="A70:B70"/>
    <mergeCell ref="A85:A86"/>
    <mergeCell ref="B85:B86"/>
    <mergeCell ref="C85:R85"/>
    <mergeCell ref="Q77:R77"/>
    <mergeCell ref="O75:P75"/>
    <mergeCell ref="Q75:R75"/>
    <mergeCell ref="C77:D77"/>
    <mergeCell ref="E77:F77"/>
    <mergeCell ref="G77:H77"/>
    <mergeCell ref="I77:J77"/>
    <mergeCell ref="K77:L77"/>
    <mergeCell ref="M77:N77"/>
    <mergeCell ref="O77:P77"/>
    <mergeCell ref="C75:D75"/>
    <mergeCell ref="E75:F75"/>
    <mergeCell ref="G75:H75"/>
    <mergeCell ref="I75:J75"/>
    <mergeCell ref="K75:L75"/>
    <mergeCell ref="M75:N75"/>
    <mergeCell ref="A44:N44"/>
    <mergeCell ref="A55:N55"/>
    <mergeCell ref="A68:Q68"/>
    <mergeCell ref="A10:A11"/>
    <mergeCell ref="B10:B11"/>
    <mergeCell ref="A36:Q36"/>
    <mergeCell ref="A37:B38"/>
    <mergeCell ref="B42:B43"/>
    <mergeCell ref="C42:H42"/>
    <mergeCell ref="I42:N42"/>
    <mergeCell ref="A39:B39"/>
    <mergeCell ref="A40:B40"/>
    <mergeCell ref="A8:B8"/>
    <mergeCell ref="C10:D10"/>
    <mergeCell ref="A1:Q1"/>
    <mergeCell ref="A4:Q4"/>
    <mergeCell ref="A5:B5"/>
    <mergeCell ref="A6:B6"/>
    <mergeCell ref="A7:B7"/>
    <mergeCell ref="A3:B3"/>
    <mergeCell ref="C3:Q3"/>
  </mergeCells>
  <pageMargins left="0.7" right="0.7" top="0.75" bottom="0.75" header="0.3" footer="0.3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CA71-2BF8-4789-8022-E623E427AA82}">
  <dimension ref="A1:Q97"/>
  <sheetViews>
    <sheetView zoomScale="60" zoomScaleNormal="60" workbookViewId="0">
      <selection activeCell="H21" sqref="H2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5" width="10.77734375" style="1" customWidth="1"/>
    <col min="6" max="6" width="11.6640625" style="1" customWidth="1"/>
    <col min="7" max="26" width="10.77734375" style="1" customWidth="1"/>
    <col min="27" max="16384" width="9.33203125" style="1"/>
  </cols>
  <sheetData>
    <row r="1" spans="1:16" ht="90.6" customHeight="1" thickBot="1" x14ac:dyDescent="0.3">
      <c r="A1" s="315" t="s">
        <v>268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</row>
    <row r="2" spans="1:16" ht="13.8" customHeight="1" thickBot="1" x14ac:dyDescent="0.3"/>
    <row r="3" spans="1:16" ht="25.2" thickBot="1" x14ac:dyDescent="0.3">
      <c r="A3" s="479" t="s">
        <v>315</v>
      </c>
      <c r="B3" s="480"/>
      <c r="C3" s="483">
        <v>123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6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</row>
    <row r="5" spans="1:16" ht="22.2" customHeight="1" thickBot="1" x14ac:dyDescent="0.3">
      <c r="A5" s="452"/>
      <c r="B5" s="453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</row>
    <row r="6" spans="1:16" ht="15.6" x14ac:dyDescent="0.25">
      <c r="A6" s="323" t="s">
        <v>94</v>
      </c>
      <c r="B6" s="363"/>
      <c r="C6" s="59" t="s">
        <v>48</v>
      </c>
      <c r="D6" s="60" t="s">
        <v>48</v>
      </c>
      <c r="E6" s="60" t="s">
        <v>48</v>
      </c>
      <c r="F6" s="60" t="s">
        <v>48</v>
      </c>
      <c r="G6" s="60" t="s">
        <v>48</v>
      </c>
      <c r="H6" s="60" t="s">
        <v>48</v>
      </c>
      <c r="I6" s="60" t="s">
        <v>48</v>
      </c>
      <c r="J6" s="60" t="s">
        <v>48</v>
      </c>
      <c r="K6" s="60" t="s">
        <v>48</v>
      </c>
      <c r="L6" s="60" t="s">
        <v>48</v>
      </c>
      <c r="M6" s="60" t="s">
        <v>48</v>
      </c>
      <c r="N6" s="60" t="s">
        <v>48</v>
      </c>
      <c r="O6" s="60" t="s">
        <v>48</v>
      </c>
      <c r="P6" s="112" t="s">
        <v>48</v>
      </c>
    </row>
    <row r="7" spans="1:16" ht="16.2" thickBot="1" x14ac:dyDescent="0.3">
      <c r="A7" s="325" t="s">
        <v>84</v>
      </c>
      <c r="B7" s="364"/>
      <c r="C7" s="61">
        <v>4</v>
      </c>
      <c r="D7" s="62">
        <v>4</v>
      </c>
      <c r="E7" s="62">
        <v>16</v>
      </c>
      <c r="F7" s="62">
        <v>1</v>
      </c>
      <c r="G7" s="62">
        <v>100</v>
      </c>
      <c r="H7" s="62">
        <v>5</v>
      </c>
      <c r="I7" s="142" t="s">
        <v>207</v>
      </c>
      <c r="J7" s="62">
        <v>20</v>
      </c>
      <c r="K7" s="62">
        <v>6.25</v>
      </c>
      <c r="L7" s="62">
        <v>19.2</v>
      </c>
      <c r="M7" s="62"/>
      <c r="N7" s="62"/>
      <c r="O7" s="62">
        <v>1</v>
      </c>
      <c r="P7" s="63"/>
    </row>
    <row r="8" spans="1:16" ht="16.2" thickBot="1" x14ac:dyDescent="0.3">
      <c r="A8" s="327" t="s">
        <v>37</v>
      </c>
      <c r="B8" s="449"/>
      <c r="C8" s="140">
        <f t="shared" ref="C8:H8" si="0">SUM(C6:C7)</f>
        <v>4</v>
      </c>
      <c r="D8" s="134">
        <f t="shared" si="0"/>
        <v>4</v>
      </c>
      <c r="E8" s="134">
        <f t="shared" si="0"/>
        <v>16</v>
      </c>
      <c r="F8" s="134">
        <f t="shared" si="0"/>
        <v>1</v>
      </c>
      <c r="G8" s="134">
        <f t="shared" si="0"/>
        <v>100</v>
      </c>
      <c r="H8" s="134">
        <f t="shared" si="0"/>
        <v>5</v>
      </c>
      <c r="I8" s="198" t="s">
        <v>207</v>
      </c>
      <c r="J8" s="134">
        <f>G8/H8</f>
        <v>20</v>
      </c>
      <c r="K8" s="199">
        <v>6.25</v>
      </c>
      <c r="L8" s="203">
        <v>19.2</v>
      </c>
      <c r="M8" s="200"/>
      <c r="N8" s="200"/>
      <c r="O8" s="200">
        <v>1</v>
      </c>
      <c r="P8" s="204"/>
    </row>
    <row r="9" spans="1:16" ht="13.8" thickBot="1" x14ac:dyDescent="0.3"/>
    <row r="10" spans="1:16" ht="21" customHeight="1" x14ac:dyDescent="0.25">
      <c r="A10" s="333" t="s">
        <v>1</v>
      </c>
      <c r="B10" s="333" t="s">
        <v>0</v>
      </c>
      <c r="C10" s="407" t="s">
        <v>26</v>
      </c>
      <c r="D10" s="408"/>
      <c r="E10" s="408"/>
      <c r="F10" s="409"/>
    </row>
    <row r="11" spans="1:16" ht="33" customHeight="1" thickBot="1" x14ac:dyDescent="0.3">
      <c r="A11" s="334"/>
      <c r="B11" s="334"/>
      <c r="C11" s="178" t="s">
        <v>199</v>
      </c>
      <c r="D11" s="213" t="s">
        <v>209</v>
      </c>
      <c r="E11" s="213" t="s">
        <v>198</v>
      </c>
      <c r="F11" s="213" t="s">
        <v>208</v>
      </c>
    </row>
    <row r="12" spans="1:16" ht="21" customHeight="1" thickBot="1" x14ac:dyDescent="0.3">
      <c r="A12" s="329" t="s">
        <v>17</v>
      </c>
      <c r="B12" s="330"/>
      <c r="C12" s="457"/>
      <c r="D12" s="457"/>
      <c r="E12" s="457"/>
      <c r="F12" s="457"/>
    </row>
    <row r="13" spans="1:16" ht="20.25" customHeight="1" x14ac:dyDescent="0.25">
      <c r="A13" s="29">
        <v>1</v>
      </c>
      <c r="B13" s="239" t="s">
        <v>3</v>
      </c>
      <c r="C13" s="23">
        <v>4</v>
      </c>
      <c r="D13" s="15">
        <v>10</v>
      </c>
      <c r="E13" s="15">
        <v>23</v>
      </c>
      <c r="F13" s="16">
        <v>29</v>
      </c>
    </row>
    <row r="14" spans="1:16" ht="19.5" customHeight="1" x14ac:dyDescent="0.25">
      <c r="A14" s="30">
        <v>2</v>
      </c>
      <c r="B14" s="240" t="s">
        <v>4</v>
      </c>
      <c r="C14" s="24">
        <v>2</v>
      </c>
      <c r="D14" s="2">
        <v>2</v>
      </c>
      <c r="E14" s="2">
        <v>1</v>
      </c>
      <c r="F14" s="18">
        <v>2</v>
      </c>
    </row>
    <row r="15" spans="1:16" ht="20.25" customHeight="1" x14ac:dyDescent="0.25">
      <c r="A15" s="31">
        <v>3</v>
      </c>
      <c r="B15" s="240" t="s">
        <v>5</v>
      </c>
      <c r="C15" s="216" t="s">
        <v>141</v>
      </c>
      <c r="D15" s="215" t="s">
        <v>141</v>
      </c>
      <c r="E15" s="215" t="s">
        <v>141</v>
      </c>
      <c r="F15" s="217" t="s">
        <v>141</v>
      </c>
    </row>
    <row r="16" spans="1:16" ht="19.5" customHeight="1" x14ac:dyDescent="0.25">
      <c r="A16" s="32">
        <v>4</v>
      </c>
      <c r="B16" s="240" t="s">
        <v>38</v>
      </c>
      <c r="C16" s="216" t="s">
        <v>170</v>
      </c>
      <c r="D16" s="215" t="s">
        <v>138</v>
      </c>
      <c r="E16" s="215" t="s">
        <v>182</v>
      </c>
      <c r="F16" s="217" t="s">
        <v>143</v>
      </c>
    </row>
    <row r="17" spans="1:9" ht="19.5" customHeight="1" x14ac:dyDescent="0.25">
      <c r="A17" s="33" t="s">
        <v>39</v>
      </c>
      <c r="B17" s="240" t="s">
        <v>6</v>
      </c>
      <c r="C17" s="24">
        <v>142</v>
      </c>
      <c r="D17" s="2">
        <v>140</v>
      </c>
      <c r="E17" s="2">
        <v>183</v>
      </c>
      <c r="F17" s="18">
        <v>138</v>
      </c>
    </row>
    <row r="18" spans="1:9" ht="19.5" customHeight="1" x14ac:dyDescent="0.25">
      <c r="A18" s="34">
        <v>6</v>
      </c>
      <c r="B18" s="240" t="s">
        <v>40</v>
      </c>
      <c r="C18" s="24">
        <v>0</v>
      </c>
      <c r="D18" s="2">
        <v>3</v>
      </c>
      <c r="E18" s="2">
        <v>3</v>
      </c>
      <c r="F18" s="18">
        <v>9</v>
      </c>
    </row>
    <row r="19" spans="1:9" ht="19.5" customHeight="1" x14ac:dyDescent="0.25">
      <c r="A19" s="35">
        <v>7</v>
      </c>
      <c r="B19" s="240" t="s">
        <v>7</v>
      </c>
      <c r="C19" s="24">
        <v>84</v>
      </c>
      <c r="D19" s="2">
        <v>100</v>
      </c>
      <c r="E19" s="2">
        <v>120</v>
      </c>
      <c r="F19" s="18">
        <v>120</v>
      </c>
    </row>
    <row r="20" spans="1:9" ht="19.5" customHeight="1" x14ac:dyDescent="0.25">
      <c r="A20" s="36">
        <v>8</v>
      </c>
      <c r="B20" s="240" t="s">
        <v>41</v>
      </c>
      <c r="C20" s="24">
        <v>141</v>
      </c>
      <c r="D20" s="2">
        <v>138</v>
      </c>
      <c r="E20" s="2">
        <v>167</v>
      </c>
      <c r="F20" s="18">
        <v>146</v>
      </c>
    </row>
    <row r="21" spans="1:9" ht="19.5" customHeight="1" x14ac:dyDescent="0.25">
      <c r="A21" s="30">
        <v>9</v>
      </c>
      <c r="B21" s="240" t="s">
        <v>42</v>
      </c>
      <c r="C21" s="24">
        <v>7</v>
      </c>
      <c r="D21" s="2">
        <v>9</v>
      </c>
      <c r="E21" s="2">
        <v>9</v>
      </c>
      <c r="F21" s="18">
        <v>9</v>
      </c>
    </row>
    <row r="22" spans="1:9" ht="19.5" customHeight="1" thickBot="1" x14ac:dyDescent="0.3">
      <c r="A22" s="37">
        <v>10</v>
      </c>
      <c r="B22" s="241" t="s">
        <v>19</v>
      </c>
      <c r="C22" s="25">
        <v>120</v>
      </c>
      <c r="D22" s="21">
        <v>120</v>
      </c>
      <c r="E22" s="21">
        <v>120</v>
      </c>
      <c r="F22" s="22">
        <v>120</v>
      </c>
    </row>
    <row r="23" spans="1:9" ht="19.5" customHeight="1" thickBot="1" x14ac:dyDescent="0.3">
      <c r="A23" s="331" t="s">
        <v>18</v>
      </c>
      <c r="B23" s="332"/>
      <c r="C23" s="465"/>
      <c r="D23" s="465"/>
      <c r="E23" s="465"/>
      <c r="F23" s="465"/>
    </row>
    <row r="24" spans="1:9" ht="19.5" customHeight="1" x14ac:dyDescent="0.25">
      <c r="A24" s="41">
        <v>11</v>
      </c>
      <c r="B24" s="232" t="s">
        <v>8</v>
      </c>
      <c r="C24" s="23" t="s">
        <v>21</v>
      </c>
      <c r="D24" s="15" t="s">
        <v>21</v>
      </c>
      <c r="E24" s="15" t="s">
        <v>21</v>
      </c>
      <c r="F24" s="16">
        <v>3</v>
      </c>
    </row>
    <row r="25" spans="1:9" ht="19.5" customHeight="1" x14ac:dyDescent="0.25">
      <c r="A25" s="30">
        <v>12</v>
      </c>
      <c r="B25" s="233" t="s">
        <v>9</v>
      </c>
      <c r="C25" s="24" t="s">
        <v>21</v>
      </c>
      <c r="D25" s="2" t="s">
        <v>21</v>
      </c>
      <c r="E25" s="2" t="s">
        <v>21</v>
      </c>
      <c r="F25" s="18">
        <v>6</v>
      </c>
    </row>
    <row r="26" spans="1:9" ht="19.5" customHeight="1" x14ac:dyDescent="0.25">
      <c r="A26" s="30">
        <v>13</v>
      </c>
      <c r="B26" s="233" t="s">
        <v>10</v>
      </c>
      <c r="C26" s="24" t="s">
        <v>21</v>
      </c>
      <c r="D26" s="2" t="s">
        <v>21</v>
      </c>
      <c r="E26" s="2" t="s">
        <v>21</v>
      </c>
      <c r="F26" s="18">
        <v>8</v>
      </c>
    </row>
    <row r="27" spans="1:9" ht="19.5" customHeight="1" x14ac:dyDescent="0.25">
      <c r="A27" s="30">
        <v>14</v>
      </c>
      <c r="B27" s="233" t="s">
        <v>11</v>
      </c>
      <c r="C27" s="24" t="s">
        <v>21</v>
      </c>
      <c r="D27" s="2" t="s">
        <v>21</v>
      </c>
      <c r="E27" s="2" t="s">
        <v>21</v>
      </c>
      <c r="F27" s="18" t="s">
        <v>51</v>
      </c>
      <c r="G27" s="5"/>
      <c r="H27" s="5"/>
      <c r="I27" s="5"/>
    </row>
    <row r="28" spans="1:9" ht="19.5" customHeight="1" x14ac:dyDescent="0.25">
      <c r="A28" s="30">
        <v>15</v>
      </c>
      <c r="B28" s="233" t="s">
        <v>12</v>
      </c>
      <c r="C28" s="24" t="s">
        <v>20</v>
      </c>
      <c r="D28" s="2" t="s">
        <v>20</v>
      </c>
      <c r="E28" s="2" t="s">
        <v>20</v>
      </c>
      <c r="F28" s="18" t="s">
        <v>20</v>
      </c>
    </row>
    <row r="29" spans="1:9" ht="18.75" customHeight="1" x14ac:dyDescent="0.25">
      <c r="A29" s="42">
        <v>16</v>
      </c>
      <c r="B29" s="233" t="s">
        <v>13</v>
      </c>
      <c r="C29" s="24">
        <v>24</v>
      </c>
      <c r="D29" s="2">
        <v>24</v>
      </c>
      <c r="E29" s="2">
        <v>24</v>
      </c>
      <c r="F29" s="18">
        <v>24</v>
      </c>
    </row>
    <row r="30" spans="1:9" ht="18.75" customHeight="1" x14ac:dyDescent="0.25">
      <c r="A30" s="42">
        <v>17</v>
      </c>
      <c r="B30" s="233" t="s">
        <v>50</v>
      </c>
      <c r="C30" s="24">
        <v>19</v>
      </c>
      <c r="D30" s="2">
        <v>19</v>
      </c>
      <c r="E30" s="2">
        <v>39</v>
      </c>
      <c r="F30" s="18">
        <v>23</v>
      </c>
    </row>
    <row r="31" spans="1:9" ht="19.5" customHeight="1" x14ac:dyDescent="0.25">
      <c r="A31" s="42">
        <v>18</v>
      </c>
      <c r="B31" s="233" t="s">
        <v>14</v>
      </c>
      <c r="C31" s="24">
        <v>1</v>
      </c>
      <c r="D31" s="2">
        <v>4</v>
      </c>
      <c r="E31" s="2">
        <v>0</v>
      </c>
      <c r="F31" s="18">
        <v>0</v>
      </c>
    </row>
    <row r="32" spans="1:9" ht="19.5" customHeight="1" x14ac:dyDescent="0.25">
      <c r="A32" s="42">
        <v>19</v>
      </c>
      <c r="B32" s="233" t="s">
        <v>2</v>
      </c>
      <c r="C32" s="24">
        <v>1</v>
      </c>
      <c r="D32" s="2">
        <v>0</v>
      </c>
      <c r="E32" s="2">
        <v>0</v>
      </c>
      <c r="F32" s="18">
        <v>0</v>
      </c>
    </row>
    <row r="33" spans="1:17" ht="19.5" customHeight="1" x14ac:dyDescent="0.25">
      <c r="A33" s="42">
        <v>20</v>
      </c>
      <c r="B33" s="233" t="s">
        <v>15</v>
      </c>
      <c r="C33" s="24">
        <v>7</v>
      </c>
      <c r="D33" s="2" t="s">
        <v>210</v>
      </c>
      <c r="E33" s="2">
        <v>0</v>
      </c>
      <c r="F33" s="18">
        <v>0</v>
      </c>
    </row>
    <row r="34" spans="1:17" ht="19.5" customHeight="1" thickBot="1" x14ac:dyDescent="0.3">
      <c r="A34" s="42">
        <v>21</v>
      </c>
      <c r="B34" s="234" t="s">
        <v>16</v>
      </c>
      <c r="C34" s="25" t="s">
        <v>20</v>
      </c>
      <c r="D34" s="21" t="s">
        <v>20</v>
      </c>
      <c r="E34" s="21" t="s">
        <v>20</v>
      </c>
      <c r="F34" s="22" t="s">
        <v>20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365" t="s">
        <v>53</v>
      </c>
      <c r="B37" s="366"/>
      <c r="C37" s="261" t="s">
        <v>33</v>
      </c>
      <c r="D37" s="118" t="s">
        <v>27</v>
      </c>
      <c r="E37" s="118" t="s">
        <v>61</v>
      </c>
      <c r="F37" s="118" t="s">
        <v>62</v>
      </c>
      <c r="G37" s="118" t="s">
        <v>28</v>
      </c>
      <c r="H37" s="118" t="s">
        <v>63</v>
      </c>
      <c r="I37" s="118" t="s">
        <v>64</v>
      </c>
      <c r="J37" s="118" t="s">
        <v>34</v>
      </c>
      <c r="K37" s="118" t="s">
        <v>65</v>
      </c>
      <c r="L37" s="118" t="s">
        <v>1</v>
      </c>
      <c r="M37" s="118">
        <v>5</v>
      </c>
      <c r="N37" s="118">
        <v>10</v>
      </c>
      <c r="O37" s="49" t="s">
        <v>35</v>
      </c>
      <c r="P37" s="50" t="s">
        <v>36</v>
      </c>
      <c r="Q37" s="50"/>
    </row>
    <row r="38" spans="1:17" ht="16.2" thickBot="1" x14ac:dyDescent="0.35">
      <c r="A38" s="367"/>
      <c r="B38" s="368"/>
      <c r="C38" s="61">
        <v>2</v>
      </c>
      <c r="D38" s="62">
        <v>2</v>
      </c>
      <c r="E38" s="62">
        <v>14</v>
      </c>
      <c r="F38" s="62" t="s">
        <v>48</v>
      </c>
      <c r="G38" s="62">
        <v>88</v>
      </c>
      <c r="H38" s="62">
        <v>0</v>
      </c>
      <c r="I38" s="62" t="s">
        <v>48</v>
      </c>
      <c r="J38" s="62" t="s">
        <v>48</v>
      </c>
      <c r="K38" s="62">
        <v>6.28</v>
      </c>
      <c r="L38" s="62" t="s">
        <v>48</v>
      </c>
      <c r="M38" s="62" t="s">
        <v>48</v>
      </c>
      <c r="N38" s="62" t="s">
        <v>48</v>
      </c>
      <c r="O38" s="62" t="s">
        <v>48</v>
      </c>
      <c r="P38" s="62" t="s">
        <v>48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351" t="s">
        <v>0</v>
      </c>
      <c r="C40" s="335" t="s">
        <v>43</v>
      </c>
      <c r="D40" s="336"/>
      <c r="E40" s="336"/>
      <c r="F40" s="336"/>
      <c r="G40" s="336"/>
      <c r="H40" s="337"/>
    </row>
    <row r="41" spans="1:17" ht="31.8" thickBot="1" x14ac:dyDescent="0.3">
      <c r="A41" s="74"/>
      <c r="B41" s="369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329" t="s">
        <v>17</v>
      </c>
      <c r="B42" s="330"/>
      <c r="C42" s="330"/>
      <c r="D42" s="330"/>
      <c r="E42" s="330"/>
      <c r="F42" s="330"/>
      <c r="G42" s="330"/>
      <c r="H42" s="379"/>
    </row>
    <row r="43" spans="1:17" ht="18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331" t="s">
        <v>18</v>
      </c>
      <c r="B53" s="332"/>
      <c r="C53" s="332"/>
      <c r="D53" s="332"/>
      <c r="E53" s="332"/>
      <c r="F53" s="332"/>
      <c r="G53" s="332"/>
      <c r="H53" s="380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46" t="s">
        <v>8</v>
      </c>
      <c r="C54" s="13" t="s">
        <v>52</v>
      </c>
      <c r="D54" s="13" t="s">
        <v>52</v>
      </c>
      <c r="E54" s="13" t="s">
        <v>21</v>
      </c>
      <c r="F54" s="13" t="s">
        <v>21</v>
      </c>
      <c r="G54" s="13" t="s">
        <v>52</v>
      </c>
      <c r="H54" s="80" t="s">
        <v>52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47" t="s">
        <v>9</v>
      </c>
      <c r="C55" s="17" t="s">
        <v>52</v>
      </c>
      <c r="D55" s="17" t="s">
        <v>52</v>
      </c>
      <c r="E55" s="17" t="s">
        <v>21</v>
      </c>
      <c r="F55" s="17" t="s">
        <v>21</v>
      </c>
      <c r="G55" s="17" t="s">
        <v>52</v>
      </c>
      <c r="H55" s="75" t="s">
        <v>52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47" t="s">
        <v>10</v>
      </c>
      <c r="C56" s="17" t="s">
        <v>52</v>
      </c>
      <c r="D56" s="17" t="s">
        <v>52</v>
      </c>
      <c r="E56" s="17" t="s">
        <v>21</v>
      </c>
      <c r="F56" s="17" t="s">
        <v>21</v>
      </c>
      <c r="G56" s="17" t="s">
        <v>52</v>
      </c>
      <c r="H56" s="75" t="s">
        <v>52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47" t="s">
        <v>11</v>
      </c>
      <c r="C57" s="17" t="s">
        <v>52</v>
      </c>
      <c r="D57" s="17" t="s">
        <v>52</v>
      </c>
      <c r="E57" s="17" t="s">
        <v>21</v>
      </c>
      <c r="F57" s="17" t="s">
        <v>21</v>
      </c>
      <c r="G57" s="17" t="s">
        <v>52</v>
      </c>
      <c r="H57" s="75" t="s">
        <v>52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47" t="s">
        <v>12</v>
      </c>
      <c r="C58" s="17" t="s">
        <v>52</v>
      </c>
      <c r="D58" s="17" t="s">
        <v>52</v>
      </c>
      <c r="E58" s="17" t="s">
        <v>20</v>
      </c>
      <c r="F58" s="17" t="s">
        <v>20</v>
      </c>
      <c r="G58" s="17" t="s">
        <v>52</v>
      </c>
      <c r="H58" s="75" t="s">
        <v>52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47" t="s">
        <v>13</v>
      </c>
      <c r="C59" s="17" t="s">
        <v>52</v>
      </c>
      <c r="D59" s="17" t="s">
        <v>52</v>
      </c>
      <c r="E59" s="17">
        <v>60</v>
      </c>
      <c r="F59" s="17">
        <v>24</v>
      </c>
      <c r="G59" s="17" t="s">
        <v>52</v>
      </c>
      <c r="H59" s="75" t="s">
        <v>52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47" t="s">
        <v>50</v>
      </c>
      <c r="C60" s="17" t="s">
        <v>52</v>
      </c>
      <c r="D60" s="17" t="s">
        <v>52</v>
      </c>
      <c r="E60" s="17">
        <v>37</v>
      </c>
      <c r="F60" s="17">
        <v>51</v>
      </c>
      <c r="G60" s="17" t="s">
        <v>52</v>
      </c>
      <c r="H60" s="75" t="s">
        <v>52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47" t="s">
        <v>14</v>
      </c>
      <c r="C61" s="17" t="s">
        <v>52</v>
      </c>
      <c r="D61" s="17" t="s">
        <v>52</v>
      </c>
      <c r="E61" s="17">
        <v>0</v>
      </c>
      <c r="F61" s="17">
        <v>0</v>
      </c>
      <c r="G61" s="17" t="s">
        <v>52</v>
      </c>
      <c r="H61" s="75" t="s">
        <v>52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47" t="s">
        <v>2</v>
      </c>
      <c r="C62" s="17" t="s">
        <v>52</v>
      </c>
      <c r="D62" s="17" t="s">
        <v>52</v>
      </c>
      <c r="E62" s="17">
        <v>0</v>
      </c>
      <c r="F62" s="17">
        <v>0</v>
      </c>
      <c r="G62" s="17" t="s">
        <v>52</v>
      </c>
      <c r="H62" s="75" t="s">
        <v>52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47" t="s">
        <v>15</v>
      </c>
      <c r="C63" s="17" t="s">
        <v>52</v>
      </c>
      <c r="D63" s="17" t="s">
        <v>52</v>
      </c>
      <c r="E63" s="17">
        <v>0</v>
      </c>
      <c r="F63" s="17">
        <v>0</v>
      </c>
      <c r="G63" s="17" t="s">
        <v>52</v>
      </c>
      <c r="H63" s="75" t="s">
        <v>52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48" t="s">
        <v>16</v>
      </c>
      <c r="C64" s="19" t="s">
        <v>52</v>
      </c>
      <c r="D64" s="19" t="s">
        <v>52</v>
      </c>
      <c r="E64" s="19" t="s">
        <v>20</v>
      </c>
      <c r="F64" s="19" t="s">
        <v>20</v>
      </c>
      <c r="G64" s="19" t="s">
        <v>52</v>
      </c>
      <c r="H64" s="76" t="s">
        <v>52</v>
      </c>
      <c r="I64" s="5"/>
      <c r="J64" s="5"/>
      <c r="K64" s="5"/>
      <c r="L64" s="5"/>
      <c r="M64" s="5"/>
      <c r="N64" s="5"/>
      <c r="O64" s="5"/>
      <c r="P64" s="5"/>
      <c r="Q64" s="5"/>
    </row>
    <row r="65" spans="1:16" ht="13.8" thickBot="1" x14ac:dyDescent="0.3"/>
    <row r="66" spans="1:16" ht="23.4" thickBot="1" x14ac:dyDescent="0.3">
      <c r="A66" s="318" t="s">
        <v>44</v>
      </c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19"/>
      <c r="P66" s="320"/>
    </row>
    <row r="67" spans="1:16" ht="21.6" customHeight="1" x14ac:dyDescent="0.3">
      <c r="A67" s="365" t="s">
        <v>373</v>
      </c>
      <c r="B67" s="448"/>
      <c r="C67" s="291" t="s">
        <v>33</v>
      </c>
      <c r="D67" s="292" t="s">
        <v>27</v>
      </c>
      <c r="E67" s="292" t="s">
        <v>61</v>
      </c>
      <c r="F67" s="292" t="s">
        <v>62</v>
      </c>
      <c r="G67" s="292" t="s">
        <v>28</v>
      </c>
      <c r="H67" s="292" t="s">
        <v>63</v>
      </c>
      <c r="I67" s="292" t="s">
        <v>64</v>
      </c>
      <c r="J67" s="292" t="s">
        <v>34</v>
      </c>
      <c r="K67" s="292" t="s">
        <v>65</v>
      </c>
      <c r="L67" s="292" t="s">
        <v>1</v>
      </c>
      <c r="M67" s="292">
        <v>5</v>
      </c>
      <c r="N67" s="292">
        <v>10</v>
      </c>
      <c r="O67" s="49" t="s">
        <v>35</v>
      </c>
      <c r="P67" s="50" t="s">
        <v>36</v>
      </c>
    </row>
    <row r="68" spans="1:16" ht="15.6" x14ac:dyDescent="0.25">
      <c r="A68" s="377"/>
      <c r="B68" s="550"/>
      <c r="C68" s="555">
        <v>3</v>
      </c>
      <c r="D68" s="555">
        <v>5</v>
      </c>
      <c r="E68" s="555">
        <v>61</v>
      </c>
      <c r="F68" s="555">
        <v>14</v>
      </c>
      <c r="G68" s="555">
        <v>135</v>
      </c>
      <c r="H68" s="555">
        <v>9</v>
      </c>
      <c r="I68" s="612" t="s">
        <v>271</v>
      </c>
      <c r="J68" s="555">
        <v>15</v>
      </c>
      <c r="K68" s="555">
        <v>2.21</v>
      </c>
      <c r="L68" s="555">
        <v>40.6</v>
      </c>
      <c r="M68" s="555">
        <v>1</v>
      </c>
      <c r="N68" s="555" t="s">
        <v>48</v>
      </c>
      <c r="O68" s="555">
        <v>2</v>
      </c>
      <c r="P68" s="613"/>
    </row>
    <row r="69" spans="1:16" ht="18" thickBot="1" x14ac:dyDescent="0.3">
      <c r="A69" s="577" t="s">
        <v>372</v>
      </c>
      <c r="B69" s="769"/>
      <c r="C69" s="281">
        <v>4</v>
      </c>
      <c r="D69" s="281">
        <v>8</v>
      </c>
      <c r="E69" s="281">
        <v>84.5</v>
      </c>
      <c r="F69" s="281">
        <v>7</v>
      </c>
      <c r="G69" s="281">
        <v>341</v>
      </c>
      <c r="H69" s="281">
        <v>8</v>
      </c>
      <c r="I69" s="293" t="s">
        <v>374</v>
      </c>
      <c r="J69" s="281">
        <v>42.62</v>
      </c>
      <c r="K69" s="281">
        <v>4.01</v>
      </c>
      <c r="L69" s="281">
        <v>63.6</v>
      </c>
      <c r="M69" s="281" t="s">
        <v>48</v>
      </c>
      <c r="N69" s="281" t="s">
        <v>48</v>
      </c>
      <c r="O69" s="281">
        <v>2</v>
      </c>
      <c r="P69" s="294" t="s">
        <v>48</v>
      </c>
    </row>
    <row r="70" spans="1:16" ht="21" thickBot="1" x14ac:dyDescent="0.3">
      <c r="A70" s="616" t="s">
        <v>37</v>
      </c>
      <c r="B70" s="617"/>
      <c r="C70" s="556">
        <f>SUM(C68:C69)</f>
        <v>7</v>
      </c>
      <c r="D70" s="556">
        <f>SUM(D68:D69)</f>
        <v>13</v>
      </c>
      <c r="E70" s="556">
        <f>SUM(E68:E69)</f>
        <v>145.5</v>
      </c>
      <c r="F70" s="556">
        <f>SUM(F68:F69)</f>
        <v>21</v>
      </c>
      <c r="G70" s="556">
        <f>SUM(G68:G69)</f>
        <v>476</v>
      </c>
      <c r="H70" s="556">
        <f>SUM(H68:H69)</f>
        <v>17</v>
      </c>
      <c r="I70" s="618" t="s">
        <v>271</v>
      </c>
      <c r="J70" s="556">
        <f>G70/H70</f>
        <v>28</v>
      </c>
      <c r="K70" s="622">
        <f>G70/E70</f>
        <v>3.2714776632302405</v>
      </c>
      <c r="L70" s="622">
        <f>875/17</f>
        <v>51.470588235294116</v>
      </c>
      <c r="M70" s="556">
        <f>SUM(M68:M69)</f>
        <v>1</v>
      </c>
      <c r="N70" s="556"/>
      <c r="O70" s="556">
        <f>SUM(O68:O69)</f>
        <v>4</v>
      </c>
      <c r="P70" s="619"/>
    </row>
    <row r="71" spans="1:16" ht="13.8" thickBot="1" x14ac:dyDescent="0.3"/>
    <row r="72" spans="1:16" ht="17.399999999999999" customHeight="1" thickBot="1" x14ac:dyDescent="0.3">
      <c r="A72" s="356" t="s">
        <v>1</v>
      </c>
      <c r="B72" s="392" t="s">
        <v>0</v>
      </c>
      <c r="C72" s="340" t="s">
        <v>47</v>
      </c>
      <c r="D72" s="341"/>
      <c r="E72" s="341"/>
      <c r="F72" s="341"/>
      <c r="G72" s="341"/>
      <c r="H72" s="341"/>
      <c r="I72" s="861" t="s">
        <v>333</v>
      </c>
      <c r="J72" s="862"/>
      <c r="K72" s="862"/>
      <c r="L72" s="862"/>
      <c r="M72" s="862"/>
      <c r="N72" s="862"/>
      <c r="O72" s="862"/>
      <c r="P72" s="863"/>
    </row>
    <row r="73" spans="1:16" ht="31.8" customHeight="1" thickBot="1" x14ac:dyDescent="0.3">
      <c r="A73" s="357"/>
      <c r="B73" s="348"/>
      <c r="C73" s="417" t="s">
        <v>266</v>
      </c>
      <c r="D73" s="418"/>
      <c r="E73" s="419" t="s">
        <v>177</v>
      </c>
      <c r="F73" s="420"/>
      <c r="G73" s="417" t="s">
        <v>267</v>
      </c>
      <c r="H73" s="906"/>
      <c r="I73" s="922" t="s">
        <v>331</v>
      </c>
      <c r="J73" s="923"/>
      <c r="K73" s="923" t="s">
        <v>318</v>
      </c>
      <c r="L73" s="923"/>
      <c r="M73" s="923" t="s">
        <v>326</v>
      </c>
      <c r="N73" s="923"/>
      <c r="O73" s="923" t="s">
        <v>324</v>
      </c>
      <c r="P73" s="924"/>
    </row>
    <row r="74" spans="1:16" ht="18" customHeight="1" thickBot="1" x14ac:dyDescent="0.3">
      <c r="A74" s="462" t="s">
        <v>17</v>
      </c>
      <c r="B74" s="463"/>
      <c r="C74" s="463"/>
      <c r="D74" s="463"/>
      <c r="E74" s="463"/>
      <c r="F74" s="463"/>
      <c r="G74" s="463"/>
      <c r="H74" s="463"/>
      <c r="I74" s="436" t="s">
        <v>17</v>
      </c>
      <c r="J74" s="437"/>
      <c r="K74" s="437"/>
      <c r="L74" s="437"/>
      <c r="M74" s="437"/>
      <c r="N74" s="437"/>
      <c r="O74" s="437"/>
      <c r="P74" s="438"/>
    </row>
    <row r="75" spans="1:16" ht="18" x14ac:dyDescent="0.3">
      <c r="A75" s="29">
        <v>1</v>
      </c>
      <c r="B75" s="239" t="s">
        <v>3</v>
      </c>
      <c r="C75" s="393">
        <v>14</v>
      </c>
      <c r="D75" s="394"/>
      <c r="E75" s="393">
        <v>21</v>
      </c>
      <c r="F75" s="394"/>
      <c r="G75" s="393">
        <v>31</v>
      </c>
      <c r="H75" s="907"/>
      <c r="I75" s="846">
        <v>2</v>
      </c>
      <c r="J75" s="847"/>
      <c r="K75" s="855">
        <v>11</v>
      </c>
      <c r="L75" s="856"/>
      <c r="M75" s="846">
        <v>14</v>
      </c>
      <c r="N75" s="847"/>
      <c r="O75" s="845">
        <v>22</v>
      </c>
      <c r="P75" s="850"/>
    </row>
    <row r="76" spans="1:16" ht="17.399999999999999" customHeight="1" x14ac:dyDescent="0.3">
      <c r="A76" s="30">
        <v>2</v>
      </c>
      <c r="B76" s="240" t="s">
        <v>4</v>
      </c>
      <c r="C76" s="273">
        <v>2</v>
      </c>
      <c r="D76" s="274">
        <v>4</v>
      </c>
      <c r="E76" s="273">
        <v>1</v>
      </c>
      <c r="F76" s="274">
        <v>3</v>
      </c>
      <c r="G76" s="273">
        <v>1</v>
      </c>
      <c r="H76" s="908">
        <v>3</v>
      </c>
      <c r="I76" s="848">
        <v>1</v>
      </c>
      <c r="J76" s="849">
        <v>3</v>
      </c>
      <c r="K76" s="857">
        <v>2</v>
      </c>
      <c r="L76" s="858">
        <v>4</v>
      </c>
      <c r="M76" s="848">
        <v>1</v>
      </c>
      <c r="N76" s="849">
        <v>3</v>
      </c>
      <c r="O76" s="841">
        <v>2</v>
      </c>
      <c r="P76" s="849">
        <v>4</v>
      </c>
    </row>
    <row r="77" spans="1:16" ht="15.6" customHeight="1" x14ac:dyDescent="0.3">
      <c r="A77" s="31">
        <v>3</v>
      </c>
      <c r="B77" s="240" t="s">
        <v>5</v>
      </c>
      <c r="C77" s="381">
        <v>4</v>
      </c>
      <c r="D77" s="382"/>
      <c r="E77" s="381">
        <v>4</v>
      </c>
      <c r="F77" s="382"/>
      <c r="G77" s="381">
        <v>4</v>
      </c>
      <c r="H77" s="909"/>
      <c r="I77" s="843">
        <v>5</v>
      </c>
      <c r="J77" s="850"/>
      <c r="K77" s="843">
        <v>5</v>
      </c>
      <c r="L77" s="850"/>
      <c r="M77" s="843">
        <v>5</v>
      </c>
      <c r="N77" s="850"/>
      <c r="O77" s="843">
        <v>5</v>
      </c>
      <c r="P77" s="850"/>
    </row>
    <row r="78" spans="1:16" ht="18" customHeight="1" x14ac:dyDescent="0.3">
      <c r="A78" s="32">
        <v>4</v>
      </c>
      <c r="B78" s="240" t="s">
        <v>38</v>
      </c>
      <c r="C78" s="381">
        <v>5</v>
      </c>
      <c r="D78" s="382"/>
      <c r="E78" s="381">
        <v>3</v>
      </c>
      <c r="F78" s="382"/>
      <c r="G78" s="381">
        <v>6</v>
      </c>
      <c r="H78" s="909"/>
      <c r="I78" s="844">
        <v>6</v>
      </c>
      <c r="J78" s="851"/>
      <c r="K78" s="844">
        <v>4</v>
      </c>
      <c r="L78" s="851"/>
      <c r="M78" s="843">
        <v>2</v>
      </c>
      <c r="N78" s="850"/>
      <c r="O78" s="845">
        <v>1</v>
      </c>
      <c r="P78" s="850"/>
    </row>
    <row r="79" spans="1:16" ht="18" customHeight="1" x14ac:dyDescent="0.3">
      <c r="A79" s="33" t="s">
        <v>39</v>
      </c>
      <c r="B79" s="240" t="s">
        <v>6</v>
      </c>
      <c r="C79" s="273">
        <v>170</v>
      </c>
      <c r="D79" s="274">
        <v>216</v>
      </c>
      <c r="E79" s="273">
        <v>145</v>
      </c>
      <c r="F79" s="274">
        <v>74</v>
      </c>
      <c r="G79" s="273">
        <v>356</v>
      </c>
      <c r="H79" s="908">
        <v>159</v>
      </c>
      <c r="I79" s="848">
        <v>268</v>
      </c>
      <c r="J79" s="849">
        <v>313</v>
      </c>
      <c r="K79" s="857">
        <v>208</v>
      </c>
      <c r="L79" s="858">
        <v>258</v>
      </c>
      <c r="M79" s="848">
        <v>250</v>
      </c>
      <c r="N79" s="849">
        <v>241</v>
      </c>
      <c r="O79" s="841">
        <v>180</v>
      </c>
      <c r="P79" s="849">
        <v>355</v>
      </c>
    </row>
    <row r="80" spans="1:16" ht="16.8" x14ac:dyDescent="0.3">
      <c r="A80" s="34">
        <v>6</v>
      </c>
      <c r="B80" s="240" t="s">
        <v>40</v>
      </c>
      <c r="C80" s="273">
        <v>10</v>
      </c>
      <c r="D80" s="274">
        <v>7</v>
      </c>
      <c r="E80" s="273">
        <v>10</v>
      </c>
      <c r="F80" s="274">
        <v>10</v>
      </c>
      <c r="G80" s="273">
        <v>10</v>
      </c>
      <c r="H80" s="908">
        <v>8</v>
      </c>
      <c r="I80" s="848">
        <v>10</v>
      </c>
      <c r="J80" s="849">
        <v>7</v>
      </c>
      <c r="K80" s="857">
        <v>10</v>
      </c>
      <c r="L80" s="858">
        <v>10</v>
      </c>
      <c r="M80" s="848">
        <v>10</v>
      </c>
      <c r="N80" s="849">
        <v>10</v>
      </c>
      <c r="O80" s="841">
        <v>10</v>
      </c>
      <c r="P80" s="849">
        <v>7</v>
      </c>
    </row>
    <row r="81" spans="1:16" ht="16.8" x14ac:dyDescent="0.3">
      <c r="A81" s="35">
        <v>7</v>
      </c>
      <c r="B81" s="240" t="s">
        <v>7</v>
      </c>
      <c r="C81" s="273">
        <v>330</v>
      </c>
      <c r="D81" s="274">
        <v>255</v>
      </c>
      <c r="E81" s="273">
        <v>228</v>
      </c>
      <c r="F81" s="274">
        <v>97</v>
      </c>
      <c r="G81" s="273">
        <v>449</v>
      </c>
      <c r="H81" s="908">
        <v>239</v>
      </c>
      <c r="I81" s="848">
        <v>83.3</v>
      </c>
      <c r="J81" s="849">
        <v>77.400000000000006</v>
      </c>
      <c r="K81" s="857">
        <v>80</v>
      </c>
      <c r="L81" s="858">
        <v>65</v>
      </c>
      <c r="M81" s="848">
        <v>78.5</v>
      </c>
      <c r="N81" s="849">
        <v>77.400000000000006</v>
      </c>
      <c r="O81" s="841">
        <v>52.5</v>
      </c>
      <c r="P81" s="849">
        <v>121.2</v>
      </c>
    </row>
    <row r="82" spans="1:16" ht="16.8" x14ac:dyDescent="0.3">
      <c r="A82" s="36">
        <v>8</v>
      </c>
      <c r="B82" s="240" t="s">
        <v>41</v>
      </c>
      <c r="C82" s="273">
        <v>260</v>
      </c>
      <c r="D82" s="274">
        <v>125</v>
      </c>
      <c r="E82" s="273">
        <v>198</v>
      </c>
      <c r="F82" s="274">
        <v>26</v>
      </c>
      <c r="G82" s="273">
        <v>288</v>
      </c>
      <c r="H82" s="908">
        <v>112</v>
      </c>
      <c r="I82" s="848">
        <v>151</v>
      </c>
      <c r="J82" s="849">
        <v>140</v>
      </c>
      <c r="K82" s="857">
        <v>346</v>
      </c>
      <c r="L82" s="858">
        <v>182</v>
      </c>
      <c r="M82" s="848">
        <v>347</v>
      </c>
      <c r="N82" s="849">
        <v>148</v>
      </c>
      <c r="O82" s="841">
        <v>421</v>
      </c>
      <c r="P82" s="849">
        <v>112</v>
      </c>
    </row>
    <row r="83" spans="1:16" ht="16.8" x14ac:dyDescent="0.3">
      <c r="A83" s="30">
        <v>9</v>
      </c>
      <c r="B83" s="240" t="s">
        <v>42</v>
      </c>
      <c r="C83" s="273">
        <v>10</v>
      </c>
      <c r="D83" s="274">
        <v>10</v>
      </c>
      <c r="E83" s="273">
        <v>10</v>
      </c>
      <c r="F83" s="274">
        <v>1</v>
      </c>
      <c r="G83" s="273">
        <v>10</v>
      </c>
      <c r="H83" s="908">
        <v>5</v>
      </c>
      <c r="I83" s="848">
        <v>10</v>
      </c>
      <c r="J83" s="849">
        <v>10</v>
      </c>
      <c r="K83" s="857">
        <v>10</v>
      </c>
      <c r="L83" s="858">
        <v>10</v>
      </c>
      <c r="M83" s="848">
        <v>10</v>
      </c>
      <c r="N83" s="849">
        <v>9</v>
      </c>
      <c r="O83" s="841">
        <v>10</v>
      </c>
      <c r="P83" s="849">
        <v>10</v>
      </c>
    </row>
    <row r="84" spans="1:16" ht="17.399999999999999" thickBot="1" x14ac:dyDescent="0.35">
      <c r="A84" s="37">
        <v>10</v>
      </c>
      <c r="B84" s="241" t="s">
        <v>19</v>
      </c>
      <c r="C84" s="273">
        <v>468</v>
      </c>
      <c r="D84" s="276">
        <v>306</v>
      </c>
      <c r="E84" s="275">
        <v>243</v>
      </c>
      <c r="F84" s="276">
        <v>19</v>
      </c>
      <c r="G84" s="275">
        <v>219</v>
      </c>
      <c r="H84" s="910">
        <v>222</v>
      </c>
      <c r="I84" s="852">
        <v>48.2</v>
      </c>
      <c r="J84" s="853">
        <v>40.299999999999997</v>
      </c>
      <c r="K84" s="859">
        <v>122.2</v>
      </c>
      <c r="L84" s="860">
        <v>50.5</v>
      </c>
      <c r="M84" s="852">
        <v>102.5</v>
      </c>
      <c r="N84" s="853">
        <v>41.2</v>
      </c>
      <c r="O84" s="911">
        <v>102.5</v>
      </c>
      <c r="P84" s="853">
        <v>45.4</v>
      </c>
    </row>
    <row r="85" spans="1:16" ht="18" thickBot="1" x14ac:dyDescent="0.3">
      <c r="A85" s="349" t="s">
        <v>54</v>
      </c>
      <c r="B85" s="376" t="s">
        <v>0</v>
      </c>
      <c r="C85" s="383" t="s">
        <v>18</v>
      </c>
      <c r="D85" s="384"/>
      <c r="E85" s="384"/>
      <c r="F85" s="384"/>
      <c r="G85" s="384"/>
      <c r="H85" s="385"/>
      <c r="I85" s="912" t="s">
        <v>18</v>
      </c>
      <c r="J85" s="913"/>
      <c r="K85" s="913"/>
      <c r="L85" s="913"/>
      <c r="M85" s="913"/>
      <c r="N85" s="913"/>
      <c r="O85" s="913"/>
      <c r="P85" s="914"/>
    </row>
    <row r="86" spans="1:16" ht="18" thickBot="1" x14ac:dyDescent="0.3">
      <c r="A86" s="350"/>
      <c r="B86" s="348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  <c r="M86" s="270" t="s">
        <v>55</v>
      </c>
      <c r="N86" s="271" t="s">
        <v>56</v>
      </c>
      <c r="O86" s="270" t="s">
        <v>55</v>
      </c>
      <c r="P86" s="271" t="s">
        <v>56</v>
      </c>
    </row>
    <row r="87" spans="1:16" ht="16.8" x14ac:dyDescent="0.25">
      <c r="A87" s="41">
        <v>11</v>
      </c>
      <c r="B87" s="232" t="s">
        <v>8</v>
      </c>
      <c r="C87" s="13">
        <v>0</v>
      </c>
      <c r="D87" s="231" t="s">
        <v>21</v>
      </c>
      <c r="E87" s="93">
        <v>2</v>
      </c>
      <c r="F87" s="267">
        <v>0</v>
      </c>
      <c r="G87" s="266">
        <v>0</v>
      </c>
      <c r="H87" s="94" t="s">
        <v>21</v>
      </c>
      <c r="I87" s="915">
        <v>25</v>
      </c>
      <c r="J87" s="917">
        <v>8</v>
      </c>
      <c r="K87" s="915">
        <v>7</v>
      </c>
      <c r="L87" s="917">
        <v>4</v>
      </c>
      <c r="M87" s="915">
        <v>30</v>
      </c>
      <c r="N87" s="917">
        <v>1</v>
      </c>
      <c r="O87" s="915">
        <v>24</v>
      </c>
      <c r="P87" s="917">
        <v>18</v>
      </c>
    </row>
    <row r="88" spans="1:16" ht="16.8" x14ac:dyDescent="0.25">
      <c r="A88" s="30">
        <v>12</v>
      </c>
      <c r="B88" s="233" t="s">
        <v>9</v>
      </c>
      <c r="C88" s="17">
        <v>1</v>
      </c>
      <c r="D88" s="211" t="s">
        <v>21</v>
      </c>
      <c r="E88" s="44">
        <v>8</v>
      </c>
      <c r="F88" s="211">
        <v>1</v>
      </c>
      <c r="G88" s="266">
        <v>3</v>
      </c>
      <c r="H88" s="18" t="s">
        <v>21</v>
      </c>
      <c r="I88" s="915">
        <v>90</v>
      </c>
      <c r="J88" s="689">
        <v>42</v>
      </c>
      <c r="K88" s="915">
        <v>24</v>
      </c>
      <c r="L88" s="689">
        <v>24</v>
      </c>
      <c r="M88" s="915">
        <v>67</v>
      </c>
      <c r="N88" s="689">
        <v>5</v>
      </c>
      <c r="O88" s="915">
        <v>59</v>
      </c>
      <c r="P88" s="689">
        <v>88</v>
      </c>
    </row>
    <row r="89" spans="1:16" ht="16.8" x14ac:dyDescent="0.25">
      <c r="A89" s="30">
        <v>13</v>
      </c>
      <c r="B89" s="233" t="s">
        <v>10</v>
      </c>
      <c r="C89" s="17">
        <v>10</v>
      </c>
      <c r="D89" s="211" t="s">
        <v>21</v>
      </c>
      <c r="E89" s="44">
        <v>10</v>
      </c>
      <c r="F89" s="211">
        <v>10</v>
      </c>
      <c r="G89" s="266">
        <v>10</v>
      </c>
      <c r="H89" s="18" t="s">
        <v>21</v>
      </c>
      <c r="I89" s="915">
        <v>8</v>
      </c>
      <c r="J89" s="689">
        <v>5</v>
      </c>
      <c r="K89" s="915">
        <v>3</v>
      </c>
      <c r="L89" s="689">
        <v>4</v>
      </c>
      <c r="M89" s="915">
        <v>9</v>
      </c>
      <c r="N89" s="689">
        <v>4</v>
      </c>
      <c r="O89" s="915">
        <v>9</v>
      </c>
      <c r="P89" s="689">
        <v>5</v>
      </c>
    </row>
    <row r="90" spans="1:16" ht="16.8" x14ac:dyDescent="0.25">
      <c r="A90" s="30">
        <v>14</v>
      </c>
      <c r="B90" s="233" t="s">
        <v>11</v>
      </c>
      <c r="C90" s="17" t="s">
        <v>51</v>
      </c>
      <c r="D90" s="211" t="s">
        <v>21</v>
      </c>
      <c r="E90" s="44" t="s">
        <v>51</v>
      </c>
      <c r="F90" s="211" t="s">
        <v>51</v>
      </c>
      <c r="G90" s="266" t="s">
        <v>51</v>
      </c>
      <c r="H90" s="18" t="s">
        <v>21</v>
      </c>
      <c r="I90" s="915" t="s">
        <v>51</v>
      </c>
      <c r="J90" s="689" t="s">
        <v>51</v>
      </c>
      <c r="K90" s="915" t="s">
        <v>51</v>
      </c>
      <c r="L90" s="689" t="s">
        <v>51</v>
      </c>
      <c r="M90" s="915" t="s">
        <v>51</v>
      </c>
      <c r="N90" s="689" t="s">
        <v>51</v>
      </c>
      <c r="O90" s="915" t="s">
        <v>51</v>
      </c>
      <c r="P90" s="689" t="s">
        <v>51</v>
      </c>
    </row>
    <row r="91" spans="1:16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20</v>
      </c>
      <c r="F91" s="211" t="s">
        <v>20</v>
      </c>
      <c r="G91" s="266" t="s">
        <v>20</v>
      </c>
      <c r="H91" s="18" t="s">
        <v>20</v>
      </c>
      <c r="I91" s="915" t="s">
        <v>20</v>
      </c>
      <c r="J91" s="689" t="s">
        <v>20</v>
      </c>
      <c r="K91" s="915" t="s">
        <v>20</v>
      </c>
      <c r="L91" s="689" t="s">
        <v>20</v>
      </c>
      <c r="M91" s="915" t="s">
        <v>20</v>
      </c>
      <c r="N91" s="689" t="s">
        <v>20</v>
      </c>
      <c r="O91" s="915" t="s">
        <v>20</v>
      </c>
      <c r="P91" s="689" t="s">
        <v>20</v>
      </c>
    </row>
    <row r="92" spans="1:16" ht="16.2" x14ac:dyDescent="0.25">
      <c r="A92" s="42">
        <v>16</v>
      </c>
      <c r="B92" s="233" t="s">
        <v>13</v>
      </c>
      <c r="C92" s="17">
        <v>180</v>
      </c>
      <c r="D92" s="211">
        <v>72</v>
      </c>
      <c r="E92" s="44">
        <v>6</v>
      </c>
      <c r="F92" s="211" t="s">
        <v>52</v>
      </c>
      <c r="G92" s="266">
        <v>102</v>
      </c>
      <c r="H92" s="18">
        <v>6</v>
      </c>
      <c r="I92" s="915">
        <v>36</v>
      </c>
      <c r="J92" s="689">
        <v>33</v>
      </c>
      <c r="K92" s="915">
        <v>146</v>
      </c>
      <c r="L92" s="689">
        <v>54</v>
      </c>
      <c r="M92" s="915">
        <v>78</v>
      </c>
      <c r="N92" s="689">
        <v>6</v>
      </c>
      <c r="O92" s="915">
        <v>120</v>
      </c>
      <c r="P92" s="689">
        <v>36</v>
      </c>
    </row>
    <row r="93" spans="1:16" ht="16.2" x14ac:dyDescent="0.25">
      <c r="A93" s="42">
        <v>17</v>
      </c>
      <c r="B93" s="233" t="s">
        <v>50</v>
      </c>
      <c r="C93" s="17">
        <v>82</v>
      </c>
      <c r="D93" s="211">
        <v>15</v>
      </c>
      <c r="E93" s="44">
        <v>0</v>
      </c>
      <c r="F93" s="211" t="s">
        <v>52</v>
      </c>
      <c r="G93" s="266">
        <v>37</v>
      </c>
      <c r="H93" s="18">
        <v>1</v>
      </c>
      <c r="I93" s="915">
        <v>21</v>
      </c>
      <c r="J93" s="689">
        <v>21</v>
      </c>
      <c r="K93" s="915">
        <v>94</v>
      </c>
      <c r="L93" s="689">
        <v>48</v>
      </c>
      <c r="M93" s="915">
        <v>54</v>
      </c>
      <c r="N93" s="689">
        <v>1</v>
      </c>
      <c r="O93" s="915">
        <v>82</v>
      </c>
      <c r="P93" s="689">
        <v>20</v>
      </c>
    </row>
    <row r="94" spans="1:16" ht="16.2" x14ac:dyDescent="0.25">
      <c r="A94" s="42">
        <v>18</v>
      </c>
      <c r="B94" s="233" t="s">
        <v>14</v>
      </c>
      <c r="C94" s="17">
        <v>5</v>
      </c>
      <c r="D94" s="211">
        <v>3</v>
      </c>
      <c r="E94" s="44">
        <v>0</v>
      </c>
      <c r="F94" s="211" t="s">
        <v>52</v>
      </c>
      <c r="G94" s="266">
        <v>1</v>
      </c>
      <c r="H94" s="18">
        <v>0</v>
      </c>
      <c r="I94" s="915">
        <v>1</v>
      </c>
      <c r="J94" s="689">
        <v>1</v>
      </c>
      <c r="K94" s="915">
        <v>3</v>
      </c>
      <c r="L94" s="689">
        <v>1</v>
      </c>
      <c r="M94" s="915">
        <v>0</v>
      </c>
      <c r="N94" s="689">
        <v>0</v>
      </c>
      <c r="O94" s="915">
        <v>1</v>
      </c>
      <c r="P94" s="689">
        <v>1</v>
      </c>
    </row>
    <row r="95" spans="1:16" ht="16.2" x14ac:dyDescent="0.25">
      <c r="A95" s="42">
        <v>19</v>
      </c>
      <c r="B95" s="233" t="s">
        <v>2</v>
      </c>
      <c r="C95" s="17">
        <v>5</v>
      </c>
      <c r="D95" s="211">
        <v>6</v>
      </c>
      <c r="E95" s="44">
        <v>1</v>
      </c>
      <c r="F95" s="211" t="s">
        <v>52</v>
      </c>
      <c r="G95" s="266">
        <v>2</v>
      </c>
      <c r="H95" s="18">
        <v>0</v>
      </c>
      <c r="I95" s="915">
        <v>0</v>
      </c>
      <c r="J95" s="689">
        <v>1</v>
      </c>
      <c r="K95" s="915">
        <v>3</v>
      </c>
      <c r="L95" s="689">
        <v>0</v>
      </c>
      <c r="M95" s="915">
        <v>1</v>
      </c>
      <c r="N95" s="689">
        <v>0</v>
      </c>
      <c r="O95" s="915">
        <v>1</v>
      </c>
      <c r="P95" s="689">
        <v>1</v>
      </c>
    </row>
    <row r="96" spans="1:16" ht="16.2" x14ac:dyDescent="0.25">
      <c r="A96" s="42">
        <v>20</v>
      </c>
      <c r="B96" s="233" t="s">
        <v>15</v>
      </c>
      <c r="C96" s="17" t="s">
        <v>269</v>
      </c>
      <c r="D96" s="211" t="s">
        <v>270</v>
      </c>
      <c r="E96" s="44">
        <v>0</v>
      </c>
      <c r="F96" s="211" t="s">
        <v>52</v>
      </c>
      <c r="G96" s="266">
        <v>5</v>
      </c>
      <c r="H96" s="18">
        <v>0</v>
      </c>
      <c r="I96" s="915">
        <v>8</v>
      </c>
      <c r="J96" s="689">
        <v>7</v>
      </c>
      <c r="K96" s="915" t="s">
        <v>371</v>
      </c>
      <c r="L96" s="689">
        <v>2</v>
      </c>
      <c r="M96" s="915">
        <v>0</v>
      </c>
      <c r="N96" s="689">
        <v>0</v>
      </c>
      <c r="O96" s="915">
        <v>6</v>
      </c>
      <c r="P96" s="689">
        <v>9</v>
      </c>
    </row>
    <row r="97" spans="1:16" ht="16.8" thickBot="1" x14ac:dyDescent="0.3">
      <c r="A97" s="42">
        <v>21</v>
      </c>
      <c r="B97" s="234" t="s">
        <v>16</v>
      </c>
      <c r="C97" s="19" t="s">
        <v>20</v>
      </c>
      <c r="D97" s="109" t="s">
        <v>20</v>
      </c>
      <c r="E97" s="45" t="s">
        <v>20</v>
      </c>
      <c r="F97" s="109" t="s">
        <v>52</v>
      </c>
      <c r="G97" s="19" t="s">
        <v>20</v>
      </c>
      <c r="H97" s="22" t="s">
        <v>20</v>
      </c>
      <c r="I97" s="822" t="s">
        <v>20</v>
      </c>
      <c r="J97" s="696" t="s">
        <v>20</v>
      </c>
      <c r="K97" s="822" t="s">
        <v>20</v>
      </c>
      <c r="L97" s="696" t="s">
        <v>20</v>
      </c>
      <c r="M97" s="822" t="s">
        <v>20</v>
      </c>
      <c r="N97" s="696" t="s">
        <v>20</v>
      </c>
      <c r="O97" s="822" t="s">
        <v>20</v>
      </c>
      <c r="P97" s="696" t="s">
        <v>20</v>
      </c>
    </row>
  </sheetData>
  <mergeCells count="61">
    <mergeCell ref="A69:B69"/>
    <mergeCell ref="A70:B70"/>
    <mergeCell ref="I74:P74"/>
    <mergeCell ref="I85:P85"/>
    <mergeCell ref="A3:B3"/>
    <mergeCell ref="C3:P3"/>
    <mergeCell ref="I72:P72"/>
    <mergeCell ref="I78:J78"/>
    <mergeCell ref="K78:L78"/>
    <mergeCell ref="M78:N78"/>
    <mergeCell ref="O78:P78"/>
    <mergeCell ref="I77:J77"/>
    <mergeCell ref="K77:L77"/>
    <mergeCell ref="M77:N77"/>
    <mergeCell ref="O77:P77"/>
    <mergeCell ref="O75:P75"/>
    <mergeCell ref="O73:P73"/>
    <mergeCell ref="I75:J75"/>
    <mergeCell ref="K75:L75"/>
    <mergeCell ref="I73:J73"/>
    <mergeCell ref="K73:L73"/>
    <mergeCell ref="M73:N73"/>
    <mergeCell ref="M75:N75"/>
    <mergeCell ref="E75:F75"/>
    <mergeCell ref="G75:H75"/>
    <mergeCell ref="A85:A86"/>
    <mergeCell ref="B85:B86"/>
    <mergeCell ref="C78:D78"/>
    <mergeCell ref="E78:F78"/>
    <mergeCell ref="G78:H78"/>
    <mergeCell ref="C77:D77"/>
    <mergeCell ref="E77:F77"/>
    <mergeCell ref="G77:H77"/>
    <mergeCell ref="A5:B5"/>
    <mergeCell ref="A6:B6"/>
    <mergeCell ref="A7:B7"/>
    <mergeCell ref="A53:H53"/>
    <mergeCell ref="A10:A11"/>
    <mergeCell ref="B10:B11"/>
    <mergeCell ref="A36:Q36"/>
    <mergeCell ref="A37:B38"/>
    <mergeCell ref="B40:B41"/>
    <mergeCell ref="C40:H40"/>
    <mergeCell ref="A42:H42"/>
    <mergeCell ref="A1:P1"/>
    <mergeCell ref="C72:H72"/>
    <mergeCell ref="A74:H74"/>
    <mergeCell ref="C85:H85"/>
    <mergeCell ref="A8:B8"/>
    <mergeCell ref="A4:P4"/>
    <mergeCell ref="C10:F10"/>
    <mergeCell ref="A12:F12"/>
    <mergeCell ref="A23:F23"/>
    <mergeCell ref="A67:B68"/>
    <mergeCell ref="A72:A73"/>
    <mergeCell ref="B72:B73"/>
    <mergeCell ref="C73:D73"/>
    <mergeCell ref="E73:F73"/>
    <mergeCell ref="G73:H73"/>
    <mergeCell ref="A66:P66"/>
    <mergeCell ref="C75:D75"/>
  </mergeCells>
  <pageMargins left="0.7" right="0.7" top="0.75" bottom="0.75" header="0.3" footer="0.3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759A-E29A-441D-8D6E-052CE63063B3}">
  <dimension ref="A1:AB99"/>
  <sheetViews>
    <sheetView zoomScale="70" zoomScaleNormal="7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8" width="9.33203125" style="1"/>
    <col min="9" max="10" width="12.6640625" style="1" bestFit="1" customWidth="1"/>
    <col min="11" max="16384" width="9.33203125" style="1"/>
  </cols>
  <sheetData>
    <row r="1" spans="1:17" ht="90.6" customHeight="1" thickBot="1" x14ac:dyDescent="0.3">
      <c r="A1" s="315" t="s">
        <v>70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124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89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323" t="s">
        <v>24</v>
      </c>
      <c r="B6" s="363"/>
      <c r="C6" s="59">
        <v>9</v>
      </c>
      <c r="D6" s="60">
        <v>6</v>
      </c>
      <c r="E6" s="60">
        <v>1</v>
      </c>
      <c r="F6" s="60">
        <v>85</v>
      </c>
      <c r="G6" s="60">
        <v>72</v>
      </c>
      <c r="H6" s="60" t="s">
        <v>71</v>
      </c>
      <c r="I6" s="60">
        <v>17</v>
      </c>
      <c r="J6" s="60">
        <v>118.05</v>
      </c>
      <c r="K6" s="60" t="s">
        <v>48</v>
      </c>
      <c r="L6" s="60" t="s">
        <v>48</v>
      </c>
      <c r="M6" s="60" t="s">
        <v>48</v>
      </c>
      <c r="N6" s="60">
        <v>8</v>
      </c>
      <c r="O6" s="60">
        <v>2</v>
      </c>
      <c r="P6" s="56">
        <v>6</v>
      </c>
      <c r="Q6" s="112" t="s">
        <v>48</v>
      </c>
    </row>
    <row r="7" spans="1:17" ht="16.2" thickBot="1" x14ac:dyDescent="0.3">
      <c r="A7" s="325" t="s">
        <v>23</v>
      </c>
      <c r="B7" s="364"/>
      <c r="C7" s="61">
        <v>4</v>
      </c>
      <c r="D7" s="62">
        <v>4</v>
      </c>
      <c r="E7" s="62">
        <v>0</v>
      </c>
      <c r="F7" s="62">
        <v>113</v>
      </c>
      <c r="G7" s="62">
        <v>102</v>
      </c>
      <c r="H7" s="62">
        <v>58</v>
      </c>
      <c r="I7" s="62">
        <v>28.25</v>
      </c>
      <c r="J7" s="62">
        <v>110.78</v>
      </c>
      <c r="K7" s="62">
        <v>0</v>
      </c>
      <c r="L7" s="62">
        <v>1</v>
      </c>
      <c r="M7" s="62"/>
      <c r="N7" s="62">
        <v>7</v>
      </c>
      <c r="O7" s="62">
        <v>3</v>
      </c>
      <c r="P7" s="62">
        <v>2</v>
      </c>
      <c r="Q7" s="63">
        <v>1</v>
      </c>
    </row>
    <row r="8" spans="1:17" ht="16.2" thickBot="1" x14ac:dyDescent="0.35">
      <c r="A8" s="327" t="s">
        <v>37</v>
      </c>
      <c r="B8" s="328"/>
      <c r="C8" s="166">
        <f>SUM(C6:C7)</f>
        <v>13</v>
      </c>
      <c r="D8" s="133">
        <f>SUM(D6:D7)</f>
        <v>10</v>
      </c>
      <c r="E8" s="133">
        <f>SUM(E6:E7)</f>
        <v>1</v>
      </c>
      <c r="F8" s="133">
        <f>SUM(F6:F7)</f>
        <v>198</v>
      </c>
      <c r="G8" s="133">
        <f>SUM(G6:G7)</f>
        <v>174</v>
      </c>
      <c r="H8" s="133">
        <f>SUM(H7)</f>
        <v>58</v>
      </c>
      <c r="I8" s="133">
        <v>22</v>
      </c>
      <c r="J8" s="133">
        <v>113.79</v>
      </c>
      <c r="K8" s="133">
        <v>0</v>
      </c>
      <c r="L8" s="133">
        <v>1</v>
      </c>
      <c r="M8" s="133"/>
      <c r="N8" s="133">
        <f>SUM(N6:N7)</f>
        <v>15</v>
      </c>
      <c r="O8" s="133">
        <f>SUM(O6:O7)</f>
        <v>5</v>
      </c>
      <c r="P8" s="196">
        <f>SUM(P6:P7)</f>
        <v>8</v>
      </c>
      <c r="Q8" s="197">
        <v>1</v>
      </c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  <c r="L10" s="407" t="s">
        <v>26</v>
      </c>
      <c r="M10" s="408"/>
      <c r="N10" s="408"/>
      <c r="O10" s="409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162</v>
      </c>
      <c r="M11" s="213" t="s">
        <v>173</v>
      </c>
      <c r="N11" s="213" t="s">
        <v>168</v>
      </c>
      <c r="O11" s="213" t="s">
        <v>174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457"/>
      <c r="M12" s="457"/>
      <c r="N12" s="457"/>
      <c r="O12" s="457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69">
        <v>21</v>
      </c>
      <c r="L13" s="23">
        <v>1</v>
      </c>
      <c r="M13" s="15">
        <v>16</v>
      </c>
      <c r="N13" s="15">
        <v>19</v>
      </c>
      <c r="O13" s="16">
        <v>31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70">
        <v>2</v>
      </c>
      <c r="L14" s="24">
        <v>2</v>
      </c>
      <c r="M14" s="2">
        <v>1</v>
      </c>
      <c r="N14" s="2">
        <v>1</v>
      </c>
      <c r="O14" s="18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70">
        <v>4</v>
      </c>
      <c r="L15" s="216" t="s">
        <v>141</v>
      </c>
      <c r="M15" s="215" t="s">
        <v>141</v>
      </c>
      <c r="N15" s="215" t="s">
        <v>141</v>
      </c>
      <c r="O15" s="217" t="s">
        <v>141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70">
        <v>2</v>
      </c>
      <c r="L16" s="216" t="s">
        <v>136</v>
      </c>
      <c r="M16" s="215" t="s">
        <v>170</v>
      </c>
      <c r="N16" s="215" t="s">
        <v>138</v>
      </c>
      <c r="O16" s="217" t="s">
        <v>171</v>
      </c>
    </row>
    <row r="17" spans="1:18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70">
        <v>151</v>
      </c>
      <c r="L17" s="24">
        <v>73</v>
      </c>
      <c r="M17" s="2">
        <v>184</v>
      </c>
      <c r="N17" s="2">
        <v>166</v>
      </c>
      <c r="O17" s="18">
        <v>118</v>
      </c>
    </row>
    <row r="18" spans="1:18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70">
        <v>9</v>
      </c>
      <c r="L18" s="24">
        <v>5</v>
      </c>
      <c r="M18" s="2">
        <v>7</v>
      </c>
      <c r="N18" s="2">
        <v>4</v>
      </c>
      <c r="O18" s="18">
        <v>9</v>
      </c>
    </row>
    <row r="19" spans="1:18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70">
        <v>120</v>
      </c>
      <c r="L19" s="24">
        <v>13.1</v>
      </c>
      <c r="M19" s="2">
        <v>120</v>
      </c>
      <c r="N19" s="2">
        <v>120</v>
      </c>
      <c r="O19" s="18">
        <v>120</v>
      </c>
    </row>
    <row r="20" spans="1:18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70">
        <v>180</v>
      </c>
      <c r="L20" s="24">
        <v>159</v>
      </c>
      <c r="M20" s="2">
        <v>116</v>
      </c>
      <c r="N20" s="2">
        <v>130</v>
      </c>
      <c r="O20" s="18">
        <v>119</v>
      </c>
    </row>
    <row r="21" spans="1:18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70">
        <v>6</v>
      </c>
      <c r="L21" s="24">
        <v>6</v>
      </c>
      <c r="M21" s="2">
        <v>6</v>
      </c>
      <c r="N21" s="2">
        <v>10</v>
      </c>
      <c r="O21" s="18">
        <v>3</v>
      </c>
    </row>
    <row r="22" spans="1:18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185">
        <v>120</v>
      </c>
      <c r="L22" s="25">
        <v>120</v>
      </c>
      <c r="M22" s="21">
        <v>120</v>
      </c>
      <c r="N22" s="21">
        <v>117</v>
      </c>
      <c r="O22" s="22">
        <v>103</v>
      </c>
    </row>
    <row r="23" spans="1:18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80"/>
    </row>
    <row r="24" spans="1:18" ht="19.5" customHeight="1" x14ac:dyDescent="0.25">
      <c r="A24" s="41">
        <v>11</v>
      </c>
      <c r="B24" s="46" t="s">
        <v>8</v>
      </c>
      <c r="C24" s="13">
        <v>16</v>
      </c>
      <c r="D24" s="14">
        <v>3</v>
      </c>
      <c r="E24" s="111" t="s">
        <v>21</v>
      </c>
      <c r="F24" s="111" t="s">
        <v>21</v>
      </c>
      <c r="G24" s="14">
        <v>22</v>
      </c>
      <c r="H24" s="122" t="s">
        <v>71</v>
      </c>
      <c r="I24" s="122">
        <v>6</v>
      </c>
      <c r="J24" s="111" t="s">
        <v>21</v>
      </c>
      <c r="K24" s="125">
        <v>12</v>
      </c>
      <c r="L24" s="222">
        <v>1</v>
      </c>
      <c r="M24" s="122">
        <v>58</v>
      </c>
      <c r="N24" s="122">
        <v>15</v>
      </c>
      <c r="O24" s="125">
        <v>39</v>
      </c>
    </row>
    <row r="25" spans="1:18" ht="19.5" customHeight="1" x14ac:dyDescent="0.25">
      <c r="A25" s="30">
        <v>12</v>
      </c>
      <c r="B25" s="47" t="s">
        <v>9</v>
      </c>
      <c r="C25" s="17">
        <v>15</v>
      </c>
      <c r="D25" s="3">
        <v>4</v>
      </c>
      <c r="E25" s="3" t="s">
        <v>21</v>
      </c>
      <c r="F25" s="3" t="s">
        <v>21</v>
      </c>
      <c r="G25" s="3">
        <v>17</v>
      </c>
      <c r="H25" s="4">
        <v>12</v>
      </c>
      <c r="I25" s="4">
        <v>11</v>
      </c>
      <c r="J25" s="3" t="s">
        <v>21</v>
      </c>
      <c r="K25" s="126">
        <v>13</v>
      </c>
      <c r="L25" s="220">
        <v>2</v>
      </c>
      <c r="M25" s="4">
        <v>43</v>
      </c>
      <c r="N25" s="4">
        <v>25</v>
      </c>
      <c r="O25" s="126">
        <v>32</v>
      </c>
    </row>
    <row r="26" spans="1:18" ht="19.5" customHeight="1" x14ac:dyDescent="0.25">
      <c r="A26" s="30">
        <v>13</v>
      </c>
      <c r="B26" s="47" t="s">
        <v>10</v>
      </c>
      <c r="C26" s="17">
        <v>4</v>
      </c>
      <c r="D26" s="3">
        <v>4</v>
      </c>
      <c r="E26" s="3" t="s">
        <v>21</v>
      </c>
      <c r="F26" s="3" t="s">
        <v>21</v>
      </c>
      <c r="G26" s="3">
        <v>3</v>
      </c>
      <c r="H26" s="4">
        <v>7</v>
      </c>
      <c r="I26" s="4">
        <v>3</v>
      </c>
      <c r="J26" s="3" t="s">
        <v>21</v>
      </c>
      <c r="K26" s="126">
        <v>5</v>
      </c>
      <c r="L26" s="220">
        <v>4</v>
      </c>
      <c r="M26" s="4">
        <v>3</v>
      </c>
      <c r="N26" s="4">
        <v>3</v>
      </c>
      <c r="O26" s="126">
        <v>3</v>
      </c>
    </row>
    <row r="27" spans="1:18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3" t="s">
        <v>21</v>
      </c>
      <c r="F27" s="3" t="s">
        <v>21</v>
      </c>
      <c r="G27" s="3" t="s">
        <v>51</v>
      </c>
      <c r="H27" s="4" t="s">
        <v>74</v>
      </c>
      <c r="I27" s="4" t="s">
        <v>51</v>
      </c>
      <c r="J27" s="3" t="s">
        <v>21</v>
      </c>
      <c r="K27" s="126" t="s">
        <v>51</v>
      </c>
      <c r="L27" s="220" t="s">
        <v>51</v>
      </c>
      <c r="M27" s="4" t="s">
        <v>51</v>
      </c>
      <c r="N27" s="4" t="s">
        <v>51</v>
      </c>
      <c r="O27" s="126" t="s">
        <v>51</v>
      </c>
      <c r="P27" s="5"/>
      <c r="Q27" s="5"/>
      <c r="R27" s="5"/>
    </row>
    <row r="28" spans="1:18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220" t="s">
        <v>20</v>
      </c>
      <c r="M28" s="4" t="s">
        <v>20</v>
      </c>
      <c r="N28" s="4" t="s">
        <v>20</v>
      </c>
      <c r="O28" s="126" t="s">
        <v>20</v>
      </c>
    </row>
    <row r="29" spans="1:18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  <c r="L29" s="220" t="s">
        <v>20</v>
      </c>
      <c r="M29" s="4" t="s">
        <v>20</v>
      </c>
      <c r="N29" s="4" t="s">
        <v>20</v>
      </c>
      <c r="O29" s="126" t="s">
        <v>20</v>
      </c>
    </row>
    <row r="30" spans="1:18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  <c r="L30" s="220" t="s">
        <v>20</v>
      </c>
      <c r="M30" s="4" t="s">
        <v>20</v>
      </c>
      <c r="N30" s="4" t="s">
        <v>20</v>
      </c>
      <c r="O30" s="126" t="s">
        <v>20</v>
      </c>
    </row>
    <row r="31" spans="1:18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  <c r="L31" s="220" t="s">
        <v>20</v>
      </c>
      <c r="M31" s="4" t="s">
        <v>20</v>
      </c>
      <c r="N31" s="4" t="s">
        <v>20</v>
      </c>
      <c r="O31" s="126" t="s">
        <v>20</v>
      </c>
    </row>
    <row r="32" spans="1:18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  <c r="L32" s="220" t="s">
        <v>20</v>
      </c>
      <c r="M32" s="4" t="s">
        <v>20</v>
      </c>
      <c r="N32" s="4" t="s">
        <v>20</v>
      </c>
      <c r="O32" s="126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  <c r="L33" s="220" t="s">
        <v>20</v>
      </c>
      <c r="M33" s="4" t="s">
        <v>20</v>
      </c>
      <c r="N33" s="4" t="s">
        <v>20</v>
      </c>
      <c r="O33" s="126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23" t="s">
        <v>20</v>
      </c>
      <c r="M34" s="224" t="s">
        <v>20</v>
      </c>
      <c r="N34" s="224" t="s">
        <v>20</v>
      </c>
      <c r="O34" s="225" t="s">
        <v>20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thickBot="1" x14ac:dyDescent="0.35">
      <c r="A37" s="365" t="s">
        <v>53</v>
      </c>
      <c r="B37" s="366"/>
      <c r="C37" s="113" t="s">
        <v>33</v>
      </c>
      <c r="D37" s="54" t="s">
        <v>27</v>
      </c>
      <c r="E37" s="54" t="s">
        <v>22</v>
      </c>
      <c r="F37" s="54" t="s">
        <v>28</v>
      </c>
      <c r="G37" s="54" t="s">
        <v>30</v>
      </c>
      <c r="H37" s="54" t="s">
        <v>29</v>
      </c>
      <c r="I37" s="54" t="s">
        <v>34</v>
      </c>
      <c r="J37" s="54" t="s">
        <v>1</v>
      </c>
      <c r="K37" s="54">
        <v>100</v>
      </c>
      <c r="L37" s="54">
        <v>50</v>
      </c>
      <c r="M37" s="54">
        <v>0</v>
      </c>
      <c r="N37" s="54" t="s">
        <v>31</v>
      </c>
      <c r="O37" s="54" t="s">
        <v>32</v>
      </c>
      <c r="P37" s="54" t="s">
        <v>35</v>
      </c>
      <c r="Q37" s="55" t="s">
        <v>36</v>
      </c>
    </row>
    <row r="38" spans="1:17" ht="20.25" customHeight="1" x14ac:dyDescent="0.3">
      <c r="A38" s="377"/>
      <c r="B38" s="550"/>
      <c r="C38" s="1066">
        <v>2</v>
      </c>
      <c r="D38" s="655">
        <v>2</v>
      </c>
      <c r="E38" s="655" t="s">
        <v>48</v>
      </c>
      <c r="F38" s="655">
        <v>66</v>
      </c>
      <c r="G38" s="655">
        <v>78</v>
      </c>
      <c r="H38" s="655">
        <v>62</v>
      </c>
      <c r="I38" s="655">
        <v>33</v>
      </c>
      <c r="J38" s="655">
        <v>84.61</v>
      </c>
      <c r="K38" s="655" t="s">
        <v>48</v>
      </c>
      <c r="L38" s="655">
        <v>1</v>
      </c>
      <c r="M38" s="655" t="s">
        <v>48</v>
      </c>
      <c r="N38" s="655">
        <v>7</v>
      </c>
      <c r="O38" s="655">
        <v>1</v>
      </c>
      <c r="P38" s="1067">
        <v>4</v>
      </c>
      <c r="Q38" s="98">
        <v>1</v>
      </c>
    </row>
    <row r="39" spans="1:17" ht="20.25" customHeight="1" thickBot="1" x14ac:dyDescent="0.35">
      <c r="A39" s="792" t="s">
        <v>329</v>
      </c>
      <c r="B39" s="785"/>
      <c r="C39" s="611">
        <v>1</v>
      </c>
      <c r="D39" s="555">
        <v>1</v>
      </c>
      <c r="E39" s="555">
        <v>1</v>
      </c>
      <c r="F39" s="555">
        <v>33</v>
      </c>
      <c r="G39" s="555">
        <v>43</v>
      </c>
      <c r="H39" s="555" t="s">
        <v>230</v>
      </c>
      <c r="I39" s="555" t="s">
        <v>48</v>
      </c>
      <c r="J39" s="555">
        <v>76.739999999999995</v>
      </c>
      <c r="K39" s="555" t="s">
        <v>48</v>
      </c>
      <c r="L39" s="555" t="s">
        <v>48</v>
      </c>
      <c r="M39" s="555" t="s">
        <v>48</v>
      </c>
      <c r="N39" s="555">
        <v>3</v>
      </c>
      <c r="O39" s="555">
        <v>0</v>
      </c>
      <c r="P39" s="552"/>
      <c r="Q39" s="553"/>
    </row>
    <row r="40" spans="1:17" ht="20.25" customHeight="1" thickBot="1" x14ac:dyDescent="0.35">
      <c r="A40" s="1068" t="s">
        <v>401</v>
      </c>
      <c r="B40" s="1071"/>
      <c r="C40" s="1070">
        <f>SUM(C38:C39)</f>
        <v>3</v>
      </c>
      <c r="D40" s="651">
        <f>SUM(D38:D39)</f>
        <v>3</v>
      </c>
      <c r="E40" s="651">
        <f>SUM(E38:E39)</f>
        <v>1</v>
      </c>
      <c r="F40" s="651">
        <f>SUM(F38:F39)</f>
        <v>99</v>
      </c>
      <c r="G40" s="651">
        <f>SUM(G38:G39)</f>
        <v>121</v>
      </c>
      <c r="H40" s="651">
        <f>SUM(H38:H39)</f>
        <v>62</v>
      </c>
      <c r="I40" s="651">
        <f>F40/2</f>
        <v>49.5</v>
      </c>
      <c r="J40" s="1069">
        <f>F40*100/G40</f>
        <v>81.818181818181813</v>
      </c>
      <c r="K40" s="651"/>
      <c r="L40" s="651">
        <f>SUM(L38:L39)</f>
        <v>1</v>
      </c>
      <c r="M40" s="651"/>
      <c r="N40" s="651">
        <f>SUM(N38:N39)</f>
        <v>10</v>
      </c>
      <c r="O40" s="651">
        <f>SUM(O38:O39)</f>
        <v>1</v>
      </c>
      <c r="P40" s="196">
        <f>SUM(P38:P39)</f>
        <v>4</v>
      </c>
      <c r="Q40" s="557">
        <f>SUM(Q38:Q39)</f>
        <v>1</v>
      </c>
    </row>
    <row r="41" spans="1:17" ht="13.8" thickBot="1" x14ac:dyDescent="0.3"/>
    <row r="42" spans="1:17" ht="20.25" customHeight="1" thickBot="1" x14ac:dyDescent="0.3">
      <c r="A42" s="356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7"/>
      <c r="I42" s="1022" t="s">
        <v>377</v>
      </c>
      <c r="J42" s="1023"/>
      <c r="K42" s="1024"/>
    </row>
    <row r="43" spans="1:17" ht="31.8" thickBot="1" x14ac:dyDescent="0.3">
      <c r="A43" s="357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1026" t="s">
        <v>397</v>
      </c>
      <c r="J43" s="1027" t="s">
        <v>332</v>
      </c>
      <c r="K43" s="1028" t="s">
        <v>326</v>
      </c>
    </row>
    <row r="44" spans="1:17" ht="20.25" customHeight="1" thickBot="1" x14ac:dyDescent="0.3">
      <c r="A44" s="329" t="s">
        <v>17</v>
      </c>
      <c r="B44" s="330"/>
      <c r="C44" s="330"/>
      <c r="D44" s="330"/>
      <c r="E44" s="330"/>
      <c r="F44" s="330"/>
      <c r="G44" s="330"/>
      <c r="H44" s="379"/>
      <c r="I44" s="1006" t="s">
        <v>17</v>
      </c>
      <c r="J44" s="1025"/>
      <c r="K44" s="1007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1061">
        <v>4</v>
      </c>
      <c r="J45" s="1016">
        <v>11</v>
      </c>
      <c r="K45" s="942">
        <v>12</v>
      </c>
      <c r="L45" s="5"/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1062">
        <v>1</v>
      </c>
      <c r="J46" s="1013">
        <v>2</v>
      </c>
      <c r="K46" s="944">
        <v>1</v>
      </c>
      <c r="L46" s="5"/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848" t="s">
        <v>378</v>
      </c>
      <c r="J47" s="1014" t="s">
        <v>378</v>
      </c>
      <c r="K47" s="944" t="s">
        <v>378</v>
      </c>
      <c r="L47" s="5"/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848" t="s">
        <v>398</v>
      </c>
      <c r="J48" s="1014" t="s">
        <v>379</v>
      </c>
      <c r="K48" s="944" t="s">
        <v>380</v>
      </c>
      <c r="L48" s="5"/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848">
        <v>238</v>
      </c>
      <c r="J49" s="1014">
        <v>223</v>
      </c>
      <c r="K49" s="944">
        <v>275</v>
      </c>
      <c r="L49" s="5"/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848">
        <v>10</v>
      </c>
      <c r="J50" s="1014">
        <v>2</v>
      </c>
      <c r="K50" s="944">
        <v>9</v>
      </c>
      <c r="L50" s="5"/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848">
        <v>300</v>
      </c>
      <c r="J51" s="1014">
        <v>219</v>
      </c>
      <c r="K51" s="944">
        <v>252</v>
      </c>
      <c r="L51" s="5"/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848">
        <v>239</v>
      </c>
      <c r="J52" s="1015">
        <v>222</v>
      </c>
      <c r="K52" s="947">
        <v>276</v>
      </c>
      <c r="L52" s="5"/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848">
        <v>2</v>
      </c>
      <c r="J53" s="854">
        <v>10</v>
      </c>
      <c r="K53" s="849">
        <v>8</v>
      </c>
      <c r="L53" s="5"/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852">
        <v>235</v>
      </c>
      <c r="J54" s="916">
        <v>291</v>
      </c>
      <c r="K54" s="853">
        <v>251</v>
      </c>
      <c r="L54" s="5"/>
      <c r="M54" s="5"/>
      <c r="N54" s="5"/>
      <c r="O54" s="5"/>
      <c r="P54" s="5"/>
      <c r="Q54" s="5"/>
    </row>
    <row r="55" spans="1:17" ht="18" customHeight="1" thickBot="1" x14ac:dyDescent="0.3">
      <c r="A55" s="331" t="s">
        <v>18</v>
      </c>
      <c r="B55" s="332"/>
      <c r="C55" s="332"/>
      <c r="D55" s="332"/>
      <c r="E55" s="332"/>
      <c r="F55" s="332"/>
      <c r="G55" s="332"/>
      <c r="H55" s="380"/>
      <c r="I55" s="1058" t="s">
        <v>18</v>
      </c>
      <c r="J55" s="1059"/>
      <c r="K55" s="1060"/>
      <c r="L55" s="78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 t="s">
        <v>52</v>
      </c>
      <c r="D56" s="13" t="s">
        <v>52</v>
      </c>
      <c r="E56" s="13" t="s">
        <v>52</v>
      </c>
      <c r="F56" s="13">
        <v>62</v>
      </c>
      <c r="G56" s="13">
        <v>4</v>
      </c>
      <c r="H56" s="80" t="s">
        <v>52</v>
      </c>
      <c r="I56" s="697" t="s">
        <v>230</v>
      </c>
      <c r="J56" s="1020" t="s">
        <v>52</v>
      </c>
      <c r="K56" s="936" t="s">
        <v>52</v>
      </c>
      <c r="L56" s="5"/>
      <c r="M56" s="5"/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 t="s">
        <v>52</v>
      </c>
      <c r="D57" s="17" t="s">
        <v>52</v>
      </c>
      <c r="E57" s="17" t="s">
        <v>52</v>
      </c>
      <c r="F57" s="17">
        <v>70</v>
      </c>
      <c r="G57" s="17">
        <v>8</v>
      </c>
      <c r="H57" s="75" t="s">
        <v>52</v>
      </c>
      <c r="I57" s="700">
        <v>76</v>
      </c>
      <c r="J57" s="1018" t="s">
        <v>52</v>
      </c>
      <c r="K57" s="821" t="s">
        <v>52</v>
      </c>
      <c r="L57" s="5"/>
      <c r="M57" s="5"/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 t="s">
        <v>52</v>
      </c>
      <c r="D58" s="17" t="s">
        <v>52</v>
      </c>
      <c r="E58" s="17" t="s">
        <v>52</v>
      </c>
      <c r="F58" s="17">
        <v>2</v>
      </c>
      <c r="G58" s="17">
        <v>1</v>
      </c>
      <c r="H58" s="75" t="s">
        <v>52</v>
      </c>
      <c r="I58" s="700">
        <v>7</v>
      </c>
      <c r="J58" s="1018" t="s">
        <v>52</v>
      </c>
      <c r="K58" s="821" t="s">
        <v>52</v>
      </c>
      <c r="L58" s="5"/>
      <c r="M58" s="5"/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52</v>
      </c>
      <c r="D59" s="17" t="s">
        <v>52</v>
      </c>
      <c r="E59" s="17" t="s">
        <v>52</v>
      </c>
      <c r="F59" s="17" t="s">
        <v>51</v>
      </c>
      <c r="G59" s="17" t="s">
        <v>51</v>
      </c>
      <c r="H59" s="75" t="s">
        <v>52</v>
      </c>
      <c r="I59" s="700" t="s">
        <v>22</v>
      </c>
      <c r="J59" s="1018" t="s">
        <v>52</v>
      </c>
      <c r="K59" s="821" t="s">
        <v>52</v>
      </c>
      <c r="L59" s="5"/>
      <c r="M59" s="5"/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52</v>
      </c>
      <c r="D60" s="17" t="s">
        <v>52</v>
      </c>
      <c r="E60" s="17" t="s">
        <v>52</v>
      </c>
      <c r="F60" s="17" t="s">
        <v>20</v>
      </c>
      <c r="G60" s="17" t="s">
        <v>20</v>
      </c>
      <c r="H60" s="75" t="s">
        <v>52</v>
      </c>
      <c r="I60" s="700" t="s">
        <v>20</v>
      </c>
      <c r="J60" s="1018" t="s">
        <v>52</v>
      </c>
      <c r="K60" s="821" t="s">
        <v>52</v>
      </c>
      <c r="L60" s="5"/>
      <c r="M60" s="5"/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 t="s">
        <v>52</v>
      </c>
      <c r="D61" s="17" t="s">
        <v>52</v>
      </c>
      <c r="E61" s="17" t="s">
        <v>52</v>
      </c>
      <c r="F61" s="17" t="s">
        <v>52</v>
      </c>
      <c r="G61" s="17" t="s">
        <v>52</v>
      </c>
      <c r="H61" s="75" t="s">
        <v>52</v>
      </c>
      <c r="I61" s="700" t="s">
        <v>52</v>
      </c>
      <c r="J61" s="1018" t="s">
        <v>52</v>
      </c>
      <c r="K61" s="821" t="s">
        <v>52</v>
      </c>
      <c r="L61" s="5"/>
      <c r="M61" s="5"/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 t="s">
        <v>52</v>
      </c>
      <c r="D62" s="17" t="s">
        <v>52</v>
      </c>
      <c r="E62" s="17" t="s">
        <v>52</v>
      </c>
      <c r="F62" s="17" t="s">
        <v>52</v>
      </c>
      <c r="G62" s="17" t="s">
        <v>52</v>
      </c>
      <c r="H62" s="75" t="s">
        <v>52</v>
      </c>
      <c r="I62" s="700" t="s">
        <v>52</v>
      </c>
      <c r="J62" s="1018" t="s">
        <v>52</v>
      </c>
      <c r="K62" s="821" t="s">
        <v>52</v>
      </c>
      <c r="L62" s="5"/>
      <c r="M62" s="5"/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 t="s">
        <v>52</v>
      </c>
      <c r="D63" s="17" t="s">
        <v>52</v>
      </c>
      <c r="E63" s="17" t="s">
        <v>52</v>
      </c>
      <c r="F63" s="17" t="s">
        <v>52</v>
      </c>
      <c r="G63" s="17" t="s">
        <v>52</v>
      </c>
      <c r="H63" s="75" t="s">
        <v>52</v>
      </c>
      <c r="I63" s="700" t="s">
        <v>52</v>
      </c>
      <c r="J63" s="1018" t="s">
        <v>52</v>
      </c>
      <c r="K63" s="821" t="s">
        <v>52</v>
      </c>
      <c r="L63" s="5"/>
      <c r="M63" s="5"/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 t="s">
        <v>52</v>
      </c>
      <c r="D64" s="17" t="s">
        <v>52</v>
      </c>
      <c r="E64" s="17" t="s">
        <v>52</v>
      </c>
      <c r="F64" s="17" t="s">
        <v>52</v>
      </c>
      <c r="G64" s="17" t="s">
        <v>52</v>
      </c>
      <c r="H64" s="75" t="s">
        <v>52</v>
      </c>
      <c r="I64" s="700" t="s">
        <v>52</v>
      </c>
      <c r="J64" s="1018" t="s">
        <v>52</v>
      </c>
      <c r="K64" s="821" t="s">
        <v>52</v>
      </c>
      <c r="L64" s="5"/>
      <c r="M64" s="5"/>
      <c r="N64" s="5"/>
      <c r="O64" s="5"/>
      <c r="P64" s="5"/>
      <c r="Q64" s="5"/>
    </row>
    <row r="65" spans="1:28" ht="16.2" x14ac:dyDescent="0.25">
      <c r="A65" s="42">
        <v>20</v>
      </c>
      <c r="B65" s="47" t="s">
        <v>15</v>
      </c>
      <c r="C65" s="17" t="s">
        <v>52</v>
      </c>
      <c r="D65" s="17" t="s">
        <v>52</v>
      </c>
      <c r="E65" s="17" t="s">
        <v>52</v>
      </c>
      <c r="F65" s="17" t="s">
        <v>52</v>
      </c>
      <c r="G65" s="17" t="s">
        <v>52</v>
      </c>
      <c r="H65" s="75" t="s">
        <v>52</v>
      </c>
      <c r="I65" s="700" t="s">
        <v>52</v>
      </c>
      <c r="J65" s="1018" t="s">
        <v>52</v>
      </c>
      <c r="K65" s="821" t="s">
        <v>52</v>
      </c>
      <c r="L65" s="5"/>
      <c r="M65" s="5"/>
      <c r="N65" s="5"/>
      <c r="O65" s="5"/>
      <c r="P65" s="5"/>
      <c r="Q65" s="5"/>
    </row>
    <row r="66" spans="1:28" ht="16.8" thickBot="1" x14ac:dyDescent="0.3">
      <c r="A66" s="77">
        <v>21</v>
      </c>
      <c r="B66" s="48" t="s">
        <v>16</v>
      </c>
      <c r="C66" s="19" t="s">
        <v>52</v>
      </c>
      <c r="D66" s="19" t="s">
        <v>52</v>
      </c>
      <c r="E66" s="19" t="s">
        <v>52</v>
      </c>
      <c r="F66" s="19" t="s">
        <v>52</v>
      </c>
      <c r="G66" s="19" t="s">
        <v>52</v>
      </c>
      <c r="H66" s="76" t="s">
        <v>52</v>
      </c>
      <c r="I66" s="702" t="s">
        <v>52</v>
      </c>
      <c r="J66" s="1019" t="s">
        <v>52</v>
      </c>
      <c r="K66" s="823" t="s">
        <v>52</v>
      </c>
      <c r="L66" s="5"/>
      <c r="M66" s="5"/>
      <c r="N66" s="5"/>
      <c r="O66" s="5"/>
      <c r="P66" s="5"/>
      <c r="Q66" s="5"/>
    </row>
    <row r="67" spans="1:28" ht="13.8" thickBot="1" x14ac:dyDescent="0.3"/>
    <row r="68" spans="1:28" ht="23.4" thickBot="1" x14ac:dyDescent="0.3">
      <c r="A68" s="410" t="s">
        <v>44</v>
      </c>
      <c r="B68" s="411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20"/>
    </row>
    <row r="69" spans="1:28" ht="21.6" customHeight="1" thickBot="1" x14ac:dyDescent="0.35">
      <c r="A69" s="773" t="s">
        <v>47</v>
      </c>
      <c r="B69" s="1075"/>
      <c r="C69" s="1073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28" ht="23.4" customHeight="1" x14ac:dyDescent="0.25">
      <c r="A70" s="775"/>
      <c r="B70" s="1076"/>
      <c r="C70" s="1074">
        <v>1</v>
      </c>
      <c r="D70" s="1072">
        <v>1</v>
      </c>
      <c r="E70" s="1072" t="s">
        <v>48</v>
      </c>
      <c r="F70" s="1072">
        <v>2</v>
      </c>
      <c r="G70" s="1072">
        <v>9</v>
      </c>
      <c r="H70" s="1072">
        <v>2</v>
      </c>
      <c r="I70" s="1072">
        <v>2</v>
      </c>
      <c r="J70" s="1072">
        <v>22.22</v>
      </c>
      <c r="K70" s="1072" t="s">
        <v>48</v>
      </c>
      <c r="L70" s="1072" t="s">
        <v>48</v>
      </c>
      <c r="M70" s="1072" t="s">
        <v>48</v>
      </c>
      <c r="N70" s="1072">
        <v>0</v>
      </c>
      <c r="O70" s="1072">
        <v>0</v>
      </c>
      <c r="P70" s="827">
        <v>4</v>
      </c>
      <c r="Q70" s="828"/>
    </row>
    <row r="71" spans="1:28" ht="23.4" customHeight="1" thickBot="1" x14ac:dyDescent="0.3">
      <c r="A71" s="837" t="s">
        <v>402</v>
      </c>
      <c r="B71" s="1077"/>
      <c r="C71" s="1056">
        <v>3</v>
      </c>
      <c r="D71" s="555">
        <v>5</v>
      </c>
      <c r="E71" s="555" t="s">
        <v>48</v>
      </c>
      <c r="F71" s="555">
        <v>341</v>
      </c>
      <c r="G71" s="555">
        <v>600</v>
      </c>
      <c r="H71" s="555">
        <v>134</v>
      </c>
      <c r="I71" s="555">
        <v>68.2</v>
      </c>
      <c r="J71" s="555">
        <v>56.83</v>
      </c>
      <c r="K71" s="555">
        <v>2</v>
      </c>
      <c r="L71" s="555">
        <v>1</v>
      </c>
      <c r="M71" s="555" t="s">
        <v>48</v>
      </c>
      <c r="N71" s="555">
        <v>36</v>
      </c>
      <c r="O71" s="555">
        <v>3</v>
      </c>
      <c r="P71" s="551">
        <v>8</v>
      </c>
      <c r="Q71" s="649">
        <v>2</v>
      </c>
    </row>
    <row r="72" spans="1:28" ht="23.4" customHeight="1" thickBot="1" x14ac:dyDescent="0.3">
      <c r="A72" s="921" t="s">
        <v>37</v>
      </c>
      <c r="B72" s="1078"/>
      <c r="C72" s="621">
        <f>SUM(C70:C71)</f>
        <v>4</v>
      </c>
      <c r="D72" s="556">
        <f>SUM(D70:D71)</f>
        <v>6</v>
      </c>
      <c r="E72" s="556"/>
      <c r="F72" s="556">
        <f>SUM(F70:F71)</f>
        <v>343</v>
      </c>
      <c r="G72" s="556">
        <f>SUM(G70:G71)</f>
        <v>609</v>
      </c>
      <c r="H72" s="556">
        <v>134</v>
      </c>
      <c r="I72" s="622">
        <f>F72/D72</f>
        <v>57.166666666666664</v>
      </c>
      <c r="J72" s="622">
        <f>F72*100/G72</f>
        <v>56.321839080459768</v>
      </c>
      <c r="K72" s="556">
        <f>SUM(K70:K71)</f>
        <v>2</v>
      </c>
      <c r="L72" s="556">
        <f>SUM(L70:L71)</f>
        <v>1</v>
      </c>
      <c r="M72" s="556"/>
      <c r="N72" s="556">
        <f>SUM(N70:N71)</f>
        <v>36</v>
      </c>
      <c r="O72" s="556">
        <f>SUM(O70:O71)</f>
        <v>3</v>
      </c>
      <c r="P72" s="651">
        <f>SUM(P70:P71)</f>
        <v>12</v>
      </c>
      <c r="Q72" s="652">
        <f>SUM(Q70:Q71)</f>
        <v>2</v>
      </c>
    </row>
    <row r="73" spans="1:28" ht="13.8" thickBot="1" x14ac:dyDescent="0.3"/>
    <row r="74" spans="1:28" ht="17.399999999999999" customHeight="1" thickBot="1" x14ac:dyDescent="0.3">
      <c r="A74" s="356" t="s">
        <v>1</v>
      </c>
      <c r="B74" s="392" t="s">
        <v>0</v>
      </c>
      <c r="C74" s="340" t="s">
        <v>47</v>
      </c>
      <c r="D74" s="341"/>
      <c r="E74" s="341"/>
      <c r="F74" s="341"/>
      <c r="G74" s="341"/>
      <c r="H74" s="341"/>
      <c r="I74" s="341"/>
      <c r="J74" s="341"/>
      <c r="K74" s="341"/>
      <c r="L74" s="342"/>
      <c r="M74" s="958" t="s">
        <v>333</v>
      </c>
      <c r="N74" s="959"/>
      <c r="O74" s="959"/>
      <c r="P74" s="959"/>
      <c r="Q74" s="959"/>
      <c r="R74" s="959"/>
      <c r="S74" s="959"/>
      <c r="T74" s="959"/>
      <c r="U74" s="959"/>
      <c r="V74" s="959"/>
      <c r="W74" s="959"/>
      <c r="X74" s="959"/>
      <c r="Y74" s="959"/>
      <c r="Z74" s="959"/>
      <c r="AA74" s="959"/>
      <c r="AB74" s="960"/>
    </row>
    <row r="75" spans="1:28" ht="31.8" customHeight="1" thickBot="1" x14ac:dyDescent="0.3">
      <c r="A75" s="357"/>
      <c r="B75" s="348"/>
      <c r="C75" s="417" t="s">
        <v>274</v>
      </c>
      <c r="D75" s="418"/>
      <c r="E75" s="419" t="s">
        <v>199</v>
      </c>
      <c r="F75" s="420"/>
      <c r="G75" s="417" t="s">
        <v>241</v>
      </c>
      <c r="H75" s="418"/>
      <c r="I75" s="419" t="s">
        <v>178</v>
      </c>
      <c r="J75" s="420"/>
      <c r="K75" s="419" t="s">
        <v>179</v>
      </c>
      <c r="L75" s="420"/>
      <c r="M75" s="1001" t="s">
        <v>382</v>
      </c>
      <c r="N75" s="1002"/>
      <c r="O75" s="1001" t="s">
        <v>383</v>
      </c>
      <c r="P75" s="1002"/>
      <c r="Q75" s="1001" t="s">
        <v>384</v>
      </c>
      <c r="R75" s="1002"/>
      <c r="S75" s="1001" t="s">
        <v>385</v>
      </c>
      <c r="T75" s="1002"/>
      <c r="U75" s="1001" t="s">
        <v>386</v>
      </c>
      <c r="V75" s="1002"/>
      <c r="W75" s="1001" t="s">
        <v>387</v>
      </c>
      <c r="X75" s="1002"/>
      <c r="Y75" s="1001" t="s">
        <v>388</v>
      </c>
      <c r="Z75" s="1002"/>
      <c r="AA75" s="1001" t="s">
        <v>389</v>
      </c>
      <c r="AB75" s="1002"/>
    </row>
    <row r="76" spans="1:28" ht="18" customHeight="1" thickBot="1" x14ac:dyDescent="0.3">
      <c r="A76" s="386" t="s">
        <v>17</v>
      </c>
      <c r="B76" s="387"/>
      <c r="C76" s="387"/>
      <c r="D76" s="387"/>
      <c r="E76" s="387"/>
      <c r="F76" s="387"/>
      <c r="G76" s="387"/>
      <c r="H76" s="387"/>
      <c r="I76" s="387"/>
      <c r="J76" s="387"/>
      <c r="K76" s="387"/>
      <c r="L76" s="388"/>
      <c r="M76" s="961" t="s">
        <v>17</v>
      </c>
      <c r="N76" s="962"/>
      <c r="O76" s="962"/>
      <c r="P76" s="962"/>
      <c r="Q76" s="962"/>
      <c r="R76" s="962"/>
      <c r="S76" s="962"/>
      <c r="T76" s="962"/>
      <c r="U76" s="962"/>
      <c r="V76" s="962"/>
      <c r="W76" s="962"/>
      <c r="X76" s="962"/>
      <c r="Y76" s="962"/>
      <c r="Z76" s="962"/>
      <c r="AA76" s="962"/>
      <c r="AB76" s="963"/>
    </row>
    <row r="77" spans="1:28" ht="18" x14ac:dyDescent="0.25">
      <c r="A77" s="29">
        <v>1</v>
      </c>
      <c r="B77" s="239" t="s">
        <v>3</v>
      </c>
      <c r="C77" s="393">
        <v>4</v>
      </c>
      <c r="D77" s="394"/>
      <c r="E77" s="393">
        <v>11</v>
      </c>
      <c r="F77" s="394"/>
      <c r="G77" s="393">
        <v>20</v>
      </c>
      <c r="H77" s="394"/>
      <c r="I77" s="395">
        <v>33</v>
      </c>
      <c r="J77" s="396"/>
      <c r="K77" s="395">
        <v>40</v>
      </c>
      <c r="L77" s="396"/>
      <c r="M77" s="964">
        <v>2</v>
      </c>
      <c r="N77" s="965"/>
      <c r="O77" s="964">
        <v>8</v>
      </c>
      <c r="P77" s="965"/>
      <c r="Q77" s="964">
        <v>11</v>
      </c>
      <c r="R77" s="965"/>
      <c r="S77" s="964">
        <v>16</v>
      </c>
      <c r="T77" s="965"/>
      <c r="U77" s="964">
        <v>24</v>
      </c>
      <c r="V77" s="965"/>
      <c r="W77" s="964">
        <v>25</v>
      </c>
      <c r="X77" s="965"/>
      <c r="Y77" s="964">
        <v>32</v>
      </c>
      <c r="Z77" s="965"/>
      <c r="AA77" s="964">
        <v>35</v>
      </c>
      <c r="AB77" s="965"/>
    </row>
    <row r="78" spans="1:28" ht="17.399999999999999" customHeight="1" x14ac:dyDescent="0.25">
      <c r="A78" s="30">
        <v>2</v>
      </c>
      <c r="B78" s="240" t="s">
        <v>4</v>
      </c>
      <c r="C78" s="273">
        <v>1</v>
      </c>
      <c r="D78" s="274">
        <v>3</v>
      </c>
      <c r="E78" s="273">
        <v>2</v>
      </c>
      <c r="F78" s="274">
        <v>4</v>
      </c>
      <c r="G78" s="273">
        <v>1</v>
      </c>
      <c r="H78" s="274">
        <v>3</v>
      </c>
      <c r="I78" s="273">
        <v>2</v>
      </c>
      <c r="J78" s="274">
        <v>4</v>
      </c>
      <c r="K78" s="273">
        <v>2</v>
      </c>
      <c r="L78" s="274">
        <v>4</v>
      </c>
      <c r="M78" s="966">
        <v>2</v>
      </c>
      <c r="N78" s="967">
        <v>4</v>
      </c>
      <c r="O78" s="968">
        <v>2</v>
      </c>
      <c r="P78" s="969">
        <v>4</v>
      </c>
      <c r="Q78" s="966">
        <v>2</v>
      </c>
      <c r="R78" s="967">
        <v>4</v>
      </c>
      <c r="S78" s="966">
        <v>2</v>
      </c>
      <c r="T78" s="967">
        <v>4</v>
      </c>
      <c r="U78" s="968">
        <v>2</v>
      </c>
      <c r="V78" s="969">
        <v>4</v>
      </c>
      <c r="W78" s="966">
        <v>2</v>
      </c>
      <c r="X78" s="967">
        <v>4</v>
      </c>
      <c r="Y78" s="966">
        <v>1</v>
      </c>
      <c r="Z78" s="967">
        <v>3</v>
      </c>
      <c r="AA78" s="968">
        <v>2</v>
      </c>
      <c r="AB78" s="969">
        <v>4</v>
      </c>
    </row>
    <row r="79" spans="1:28" ht="15.6" customHeight="1" x14ac:dyDescent="0.3">
      <c r="A79" s="31">
        <v>3</v>
      </c>
      <c r="B79" s="240" t="s">
        <v>5</v>
      </c>
      <c r="C79" s="381">
        <v>2</v>
      </c>
      <c r="D79" s="382"/>
      <c r="E79" s="381">
        <v>2</v>
      </c>
      <c r="F79" s="382"/>
      <c r="G79" s="381">
        <v>2</v>
      </c>
      <c r="H79" s="382"/>
      <c r="I79" s="381">
        <v>2</v>
      </c>
      <c r="J79" s="382"/>
      <c r="K79" s="381">
        <v>2</v>
      </c>
      <c r="L79" s="382"/>
      <c r="M79" s="970">
        <v>6</v>
      </c>
      <c r="N79" s="971"/>
      <c r="O79" s="970">
        <v>6</v>
      </c>
      <c r="P79" s="971"/>
      <c r="Q79" s="970">
        <v>6</v>
      </c>
      <c r="R79" s="971"/>
      <c r="S79" s="970">
        <v>6</v>
      </c>
      <c r="T79" s="971"/>
      <c r="U79" s="970">
        <v>6</v>
      </c>
      <c r="V79" s="971"/>
      <c r="W79" s="970">
        <v>6</v>
      </c>
      <c r="X79" s="971"/>
      <c r="Y79" s="970">
        <v>6</v>
      </c>
      <c r="Z79" s="971"/>
      <c r="AA79" s="970">
        <v>6</v>
      </c>
      <c r="AB79" s="971"/>
    </row>
    <row r="80" spans="1:28" ht="18" customHeight="1" x14ac:dyDescent="0.3">
      <c r="A80" s="32">
        <v>4</v>
      </c>
      <c r="B80" s="240" t="s">
        <v>38</v>
      </c>
      <c r="C80" s="381">
        <v>3</v>
      </c>
      <c r="D80" s="382"/>
      <c r="E80" s="381">
        <v>6</v>
      </c>
      <c r="F80" s="382"/>
      <c r="G80" s="381">
        <v>1</v>
      </c>
      <c r="H80" s="382"/>
      <c r="I80" s="381">
        <v>5</v>
      </c>
      <c r="J80" s="382"/>
      <c r="K80" s="381">
        <v>4</v>
      </c>
      <c r="L80" s="382"/>
      <c r="M80" s="970">
        <v>5</v>
      </c>
      <c r="N80" s="971"/>
      <c r="O80" s="970">
        <v>8</v>
      </c>
      <c r="P80" s="971"/>
      <c r="Q80" s="970">
        <v>1</v>
      </c>
      <c r="R80" s="971"/>
      <c r="S80" s="970">
        <v>7</v>
      </c>
      <c r="T80" s="971"/>
      <c r="U80" s="970">
        <v>3</v>
      </c>
      <c r="V80" s="971"/>
      <c r="W80" s="970">
        <v>4</v>
      </c>
      <c r="X80" s="971"/>
      <c r="Y80" s="970">
        <v>9</v>
      </c>
      <c r="Z80" s="971"/>
      <c r="AA80" s="970">
        <v>150</v>
      </c>
      <c r="AB80" s="971"/>
    </row>
    <row r="81" spans="1:28" ht="18" customHeight="1" x14ac:dyDescent="0.25">
      <c r="A81" s="33" t="s">
        <v>39</v>
      </c>
      <c r="B81" s="240" t="s">
        <v>6</v>
      </c>
      <c r="C81" s="273">
        <v>117</v>
      </c>
      <c r="D81" s="274">
        <v>419</v>
      </c>
      <c r="E81" s="273">
        <v>343</v>
      </c>
      <c r="F81" s="274" t="s">
        <v>52</v>
      </c>
      <c r="G81" s="273">
        <v>167</v>
      </c>
      <c r="H81" s="274">
        <v>155</v>
      </c>
      <c r="I81" s="273">
        <v>194</v>
      </c>
      <c r="J81" s="274" t="s">
        <v>52</v>
      </c>
      <c r="K81" s="273">
        <v>153</v>
      </c>
      <c r="L81" s="274">
        <v>148</v>
      </c>
      <c r="M81" s="966">
        <v>268</v>
      </c>
      <c r="N81" s="967">
        <v>313</v>
      </c>
      <c r="O81" s="968">
        <v>183</v>
      </c>
      <c r="P81" s="969">
        <v>63</v>
      </c>
      <c r="Q81" s="966">
        <v>479</v>
      </c>
      <c r="R81" s="967" t="s">
        <v>20</v>
      </c>
      <c r="S81" s="968">
        <v>280</v>
      </c>
      <c r="T81" s="969">
        <v>207</v>
      </c>
      <c r="U81" s="966">
        <v>499</v>
      </c>
      <c r="V81" s="967">
        <v>31</v>
      </c>
      <c r="W81" s="966">
        <v>174</v>
      </c>
      <c r="X81" s="967">
        <v>200</v>
      </c>
      <c r="Y81" s="968">
        <v>353</v>
      </c>
      <c r="Z81" s="969">
        <v>335</v>
      </c>
      <c r="AA81" s="966">
        <v>150</v>
      </c>
      <c r="AB81" s="967">
        <v>384</v>
      </c>
    </row>
    <row r="82" spans="1:28" ht="16.8" x14ac:dyDescent="0.25">
      <c r="A82" s="34">
        <v>6</v>
      </c>
      <c r="B82" s="240" t="s">
        <v>40</v>
      </c>
      <c r="C82" s="273">
        <v>10</v>
      </c>
      <c r="D82" s="274">
        <v>7</v>
      </c>
      <c r="E82" s="273">
        <v>10</v>
      </c>
      <c r="F82" s="274" t="s">
        <v>52</v>
      </c>
      <c r="G82" s="273">
        <v>10</v>
      </c>
      <c r="H82" s="274">
        <v>10</v>
      </c>
      <c r="I82" s="273">
        <v>10</v>
      </c>
      <c r="J82" s="274" t="s">
        <v>52</v>
      </c>
      <c r="K82" s="273">
        <v>10</v>
      </c>
      <c r="L82" s="274">
        <v>10</v>
      </c>
      <c r="M82" s="966">
        <v>10</v>
      </c>
      <c r="N82" s="967">
        <v>10</v>
      </c>
      <c r="O82" s="968">
        <v>10</v>
      </c>
      <c r="P82" s="969">
        <v>10</v>
      </c>
      <c r="Q82" s="966">
        <v>10</v>
      </c>
      <c r="R82" s="967" t="s">
        <v>20</v>
      </c>
      <c r="S82" s="968">
        <v>10</v>
      </c>
      <c r="T82" s="969">
        <v>6</v>
      </c>
      <c r="U82" s="966">
        <v>10</v>
      </c>
      <c r="V82" s="967">
        <v>2</v>
      </c>
      <c r="W82" s="966">
        <v>10</v>
      </c>
      <c r="X82" s="967">
        <v>10</v>
      </c>
      <c r="Y82" s="968">
        <v>10</v>
      </c>
      <c r="Z82" s="969">
        <v>5</v>
      </c>
      <c r="AA82" s="966">
        <v>10</v>
      </c>
      <c r="AB82" s="967">
        <v>3</v>
      </c>
    </row>
    <row r="83" spans="1:28" ht="16.8" x14ac:dyDescent="0.25">
      <c r="A83" s="35">
        <v>7</v>
      </c>
      <c r="B83" s="240" t="s">
        <v>7</v>
      </c>
      <c r="C83" s="273">
        <v>249</v>
      </c>
      <c r="D83" s="274">
        <v>636</v>
      </c>
      <c r="E83" s="273">
        <v>555</v>
      </c>
      <c r="F83" s="274" t="s">
        <v>52</v>
      </c>
      <c r="G83" s="273">
        <v>286</v>
      </c>
      <c r="H83" s="274">
        <v>296</v>
      </c>
      <c r="I83" s="273">
        <v>312</v>
      </c>
      <c r="J83" s="274" t="s">
        <v>52</v>
      </c>
      <c r="K83" s="273">
        <v>299</v>
      </c>
      <c r="L83" s="274">
        <v>245</v>
      </c>
      <c r="M83" s="966">
        <v>501</v>
      </c>
      <c r="N83" s="967">
        <v>466</v>
      </c>
      <c r="O83" s="968">
        <v>345</v>
      </c>
      <c r="P83" s="969">
        <v>131</v>
      </c>
      <c r="Q83" s="966">
        <v>883</v>
      </c>
      <c r="R83" s="967" t="s">
        <v>20</v>
      </c>
      <c r="S83" s="968">
        <v>491</v>
      </c>
      <c r="T83" s="969">
        <v>318</v>
      </c>
      <c r="U83" s="966">
        <v>826</v>
      </c>
      <c r="V83" s="967">
        <v>54</v>
      </c>
      <c r="W83" s="966">
        <v>325</v>
      </c>
      <c r="X83" s="967">
        <v>373</v>
      </c>
      <c r="Y83" s="968">
        <v>596</v>
      </c>
      <c r="Z83" s="969">
        <v>494</v>
      </c>
      <c r="AA83" s="966">
        <v>290</v>
      </c>
      <c r="AB83" s="967">
        <v>652</v>
      </c>
    </row>
    <row r="84" spans="1:28" ht="16.8" x14ac:dyDescent="0.25">
      <c r="A84" s="36">
        <v>8</v>
      </c>
      <c r="B84" s="240" t="s">
        <v>41</v>
      </c>
      <c r="C84" s="273">
        <v>100</v>
      </c>
      <c r="D84" s="274">
        <v>110</v>
      </c>
      <c r="E84" s="273">
        <v>140</v>
      </c>
      <c r="F84" s="274">
        <v>96</v>
      </c>
      <c r="G84" s="273">
        <v>214</v>
      </c>
      <c r="H84" s="274">
        <v>113</v>
      </c>
      <c r="I84" s="273">
        <v>93</v>
      </c>
      <c r="J84" s="274">
        <v>99</v>
      </c>
      <c r="K84" s="273">
        <v>202</v>
      </c>
      <c r="L84" s="274">
        <v>346</v>
      </c>
      <c r="M84" s="966">
        <v>151</v>
      </c>
      <c r="N84" s="967">
        <v>140</v>
      </c>
      <c r="O84" s="968">
        <v>137</v>
      </c>
      <c r="P84" s="969">
        <v>239</v>
      </c>
      <c r="Q84" s="966">
        <v>335</v>
      </c>
      <c r="R84" s="967">
        <v>456</v>
      </c>
      <c r="S84" s="968">
        <v>334</v>
      </c>
      <c r="T84" s="969">
        <v>152</v>
      </c>
      <c r="U84" s="966">
        <v>406</v>
      </c>
      <c r="V84" s="967">
        <v>288</v>
      </c>
      <c r="W84" s="966">
        <v>238</v>
      </c>
      <c r="X84" s="967">
        <v>165</v>
      </c>
      <c r="Y84" s="968">
        <v>199</v>
      </c>
      <c r="Z84" s="969">
        <v>277</v>
      </c>
      <c r="AA84" s="966">
        <v>119</v>
      </c>
      <c r="AB84" s="967">
        <v>568</v>
      </c>
    </row>
    <row r="85" spans="1:28" ht="16.8" x14ac:dyDescent="0.25">
      <c r="A85" s="30">
        <v>9</v>
      </c>
      <c r="B85" s="240" t="s">
        <v>42</v>
      </c>
      <c r="C85" s="273">
        <v>10</v>
      </c>
      <c r="D85" s="274">
        <v>10</v>
      </c>
      <c r="E85" s="273">
        <v>10</v>
      </c>
      <c r="F85" s="274">
        <v>10</v>
      </c>
      <c r="G85" s="273">
        <v>10</v>
      </c>
      <c r="H85" s="274">
        <v>5</v>
      </c>
      <c r="I85" s="273">
        <v>10</v>
      </c>
      <c r="J85" s="274">
        <v>10</v>
      </c>
      <c r="K85" s="273">
        <v>10</v>
      </c>
      <c r="L85" s="274">
        <v>10</v>
      </c>
      <c r="M85" s="966">
        <v>10</v>
      </c>
      <c r="N85" s="967">
        <v>9</v>
      </c>
      <c r="O85" s="968">
        <v>10</v>
      </c>
      <c r="P85" s="969">
        <v>10</v>
      </c>
      <c r="Q85" s="966">
        <v>10</v>
      </c>
      <c r="R85" s="967">
        <v>3</v>
      </c>
      <c r="S85" s="968">
        <v>10</v>
      </c>
      <c r="T85" s="969">
        <v>10</v>
      </c>
      <c r="U85" s="966">
        <v>10</v>
      </c>
      <c r="V85" s="967">
        <v>10</v>
      </c>
      <c r="W85" s="966">
        <v>10</v>
      </c>
      <c r="X85" s="967">
        <v>10</v>
      </c>
      <c r="Y85" s="968">
        <v>10</v>
      </c>
      <c r="Z85" s="969">
        <v>6</v>
      </c>
      <c r="AA85" s="966">
        <v>10</v>
      </c>
      <c r="AB85" s="967">
        <v>9</v>
      </c>
    </row>
    <row r="86" spans="1:28" ht="17.399999999999999" thickBot="1" x14ac:dyDescent="0.3">
      <c r="A86" s="37">
        <v>10</v>
      </c>
      <c r="B86" s="241" t="s">
        <v>19</v>
      </c>
      <c r="C86" s="275">
        <v>237</v>
      </c>
      <c r="D86" s="276">
        <v>244</v>
      </c>
      <c r="E86" s="275">
        <v>253</v>
      </c>
      <c r="F86" s="276">
        <v>125</v>
      </c>
      <c r="G86" s="275">
        <v>388</v>
      </c>
      <c r="H86" s="276">
        <v>152</v>
      </c>
      <c r="I86" s="275">
        <v>129</v>
      </c>
      <c r="J86" s="274">
        <v>191</v>
      </c>
      <c r="K86" s="275">
        <v>287</v>
      </c>
      <c r="L86" s="276">
        <v>445</v>
      </c>
      <c r="M86" s="972">
        <v>290</v>
      </c>
      <c r="N86" s="973">
        <v>243</v>
      </c>
      <c r="O86" s="974">
        <v>277</v>
      </c>
      <c r="P86" s="975">
        <v>498</v>
      </c>
      <c r="Q86" s="972">
        <v>513</v>
      </c>
      <c r="R86" s="973">
        <v>680</v>
      </c>
      <c r="S86" s="974">
        <v>590</v>
      </c>
      <c r="T86" s="975">
        <v>290</v>
      </c>
      <c r="U86" s="972">
        <v>583</v>
      </c>
      <c r="V86" s="973">
        <v>608</v>
      </c>
      <c r="W86" s="972">
        <v>514</v>
      </c>
      <c r="X86" s="973">
        <v>288</v>
      </c>
      <c r="Y86" s="974">
        <v>376</v>
      </c>
      <c r="Z86" s="975">
        <v>636</v>
      </c>
      <c r="AA86" s="972">
        <v>194</v>
      </c>
      <c r="AB86" s="973">
        <v>918</v>
      </c>
    </row>
    <row r="87" spans="1:28" ht="18" thickBot="1" x14ac:dyDescent="0.3">
      <c r="A87" s="349" t="s">
        <v>54</v>
      </c>
      <c r="B87" s="376" t="s">
        <v>0</v>
      </c>
      <c r="C87" s="383" t="s">
        <v>18</v>
      </c>
      <c r="D87" s="384"/>
      <c r="E87" s="384"/>
      <c r="F87" s="384"/>
      <c r="G87" s="384"/>
      <c r="H87" s="384"/>
      <c r="I87" s="384"/>
      <c r="J87" s="384"/>
      <c r="K87" s="384"/>
      <c r="L87" s="385"/>
      <c r="M87" s="912" t="s">
        <v>18</v>
      </c>
      <c r="N87" s="913"/>
      <c r="O87" s="913"/>
      <c r="P87" s="913"/>
      <c r="Q87" s="913"/>
      <c r="R87" s="913"/>
      <c r="S87" s="913"/>
      <c r="T87" s="913"/>
      <c r="U87" s="913"/>
      <c r="V87" s="913"/>
      <c r="W87" s="913"/>
      <c r="X87" s="913"/>
      <c r="Y87" s="913"/>
      <c r="Z87" s="913"/>
      <c r="AA87" s="913"/>
      <c r="AB87" s="914"/>
    </row>
    <row r="88" spans="1:28" ht="18" thickBot="1" x14ac:dyDescent="0.3">
      <c r="A88" s="350"/>
      <c r="B88" s="348"/>
      <c r="C88" s="288" t="s">
        <v>55</v>
      </c>
      <c r="D88" s="289" t="s">
        <v>56</v>
      </c>
      <c r="E88" s="270" t="s">
        <v>55</v>
      </c>
      <c r="F88" s="271" t="s">
        <v>56</v>
      </c>
      <c r="G88" s="270" t="s">
        <v>55</v>
      </c>
      <c r="H88" s="271" t="s">
        <v>56</v>
      </c>
      <c r="I88" s="270" t="s">
        <v>55</v>
      </c>
      <c r="J88" s="271" t="s">
        <v>56</v>
      </c>
      <c r="K88" s="270" t="s">
        <v>55</v>
      </c>
      <c r="L88" s="271" t="s">
        <v>56</v>
      </c>
      <c r="M88" s="270" t="s">
        <v>55</v>
      </c>
      <c r="N88" s="271" t="s">
        <v>56</v>
      </c>
      <c r="O88" s="270" t="s">
        <v>55</v>
      </c>
      <c r="P88" s="271" t="s">
        <v>56</v>
      </c>
      <c r="Q88" s="270" t="s">
        <v>55</v>
      </c>
      <c r="R88" s="271" t="s">
        <v>56</v>
      </c>
      <c r="S88" s="270" t="s">
        <v>55</v>
      </c>
      <c r="T88" s="271" t="s">
        <v>56</v>
      </c>
      <c r="U88" s="270" t="s">
        <v>55</v>
      </c>
      <c r="V88" s="271" t="s">
        <v>56</v>
      </c>
      <c r="W88" s="270" t="s">
        <v>55</v>
      </c>
      <c r="X88" s="271" t="s">
        <v>56</v>
      </c>
      <c r="Y88" s="270" t="s">
        <v>55</v>
      </c>
      <c r="Z88" s="271" t="s">
        <v>56</v>
      </c>
      <c r="AA88" s="270" t="s">
        <v>55</v>
      </c>
      <c r="AB88" s="271" t="s">
        <v>56</v>
      </c>
    </row>
    <row r="89" spans="1:28" ht="16.8" x14ac:dyDescent="0.25">
      <c r="A89" s="41">
        <v>11</v>
      </c>
      <c r="B89" s="232" t="s">
        <v>8</v>
      </c>
      <c r="C89" s="13" t="s">
        <v>52</v>
      </c>
      <c r="D89" s="231" t="s">
        <v>52</v>
      </c>
      <c r="E89" s="93">
        <v>2</v>
      </c>
      <c r="F89" s="267" t="s">
        <v>52</v>
      </c>
      <c r="G89" s="13" t="s">
        <v>52</v>
      </c>
      <c r="H89" s="231" t="s">
        <v>52</v>
      </c>
      <c r="I89" s="13" t="s">
        <v>52</v>
      </c>
      <c r="J89" s="231" t="s">
        <v>52</v>
      </c>
      <c r="K89" s="13" t="s">
        <v>52</v>
      </c>
      <c r="L89" s="231" t="s">
        <v>52</v>
      </c>
      <c r="M89" s="935" t="s">
        <v>52</v>
      </c>
      <c r="N89" s="936" t="s">
        <v>52</v>
      </c>
      <c r="O89" s="935" t="s">
        <v>52</v>
      </c>
      <c r="P89" s="936" t="s">
        <v>52</v>
      </c>
      <c r="Q89" s="935" t="s">
        <v>52</v>
      </c>
      <c r="R89" s="936" t="s">
        <v>52</v>
      </c>
      <c r="S89" s="935" t="s">
        <v>52</v>
      </c>
      <c r="T89" s="936" t="s">
        <v>52</v>
      </c>
      <c r="U89" s="697">
        <v>134</v>
      </c>
      <c r="V89" s="699" t="s">
        <v>21</v>
      </c>
      <c r="W89" s="935" t="s">
        <v>52</v>
      </c>
      <c r="X89" s="936" t="s">
        <v>52</v>
      </c>
      <c r="Y89" s="697">
        <v>120</v>
      </c>
      <c r="Z89" s="699">
        <v>15</v>
      </c>
      <c r="AA89" s="935">
        <v>8</v>
      </c>
      <c r="AB89" s="936">
        <v>64</v>
      </c>
    </row>
    <row r="90" spans="1:28" ht="16.8" x14ac:dyDescent="0.25">
      <c r="A90" s="30">
        <v>12</v>
      </c>
      <c r="B90" s="233" t="s">
        <v>9</v>
      </c>
      <c r="C90" s="17" t="s">
        <v>52</v>
      </c>
      <c r="D90" s="211" t="s">
        <v>52</v>
      </c>
      <c r="E90" s="44">
        <v>9</v>
      </c>
      <c r="F90" s="211" t="s">
        <v>52</v>
      </c>
      <c r="G90" s="17" t="s">
        <v>52</v>
      </c>
      <c r="H90" s="211" t="s">
        <v>52</v>
      </c>
      <c r="I90" s="17" t="s">
        <v>52</v>
      </c>
      <c r="J90" s="211" t="s">
        <v>52</v>
      </c>
      <c r="K90" s="17" t="s">
        <v>52</v>
      </c>
      <c r="L90" s="211" t="s">
        <v>52</v>
      </c>
      <c r="M90" s="820" t="s">
        <v>52</v>
      </c>
      <c r="N90" s="821" t="s">
        <v>52</v>
      </c>
      <c r="O90" s="820" t="s">
        <v>52</v>
      </c>
      <c r="P90" s="821" t="s">
        <v>52</v>
      </c>
      <c r="Q90" s="820" t="s">
        <v>52</v>
      </c>
      <c r="R90" s="821" t="s">
        <v>52</v>
      </c>
      <c r="S90" s="820" t="s">
        <v>52</v>
      </c>
      <c r="T90" s="821" t="s">
        <v>52</v>
      </c>
      <c r="U90" s="700">
        <v>211</v>
      </c>
      <c r="V90" s="693" t="s">
        <v>21</v>
      </c>
      <c r="W90" s="820" t="s">
        <v>52</v>
      </c>
      <c r="X90" s="821" t="s">
        <v>52</v>
      </c>
      <c r="Y90" s="700">
        <v>197</v>
      </c>
      <c r="Z90" s="693">
        <v>35</v>
      </c>
      <c r="AA90" s="820">
        <v>30</v>
      </c>
      <c r="AB90" s="821">
        <v>127</v>
      </c>
    </row>
    <row r="91" spans="1:28" ht="16.8" x14ac:dyDescent="0.25">
      <c r="A91" s="30">
        <v>13</v>
      </c>
      <c r="B91" s="233" t="s">
        <v>10</v>
      </c>
      <c r="C91" s="17" t="s">
        <v>52</v>
      </c>
      <c r="D91" s="211" t="s">
        <v>52</v>
      </c>
      <c r="E91" s="44">
        <v>3</v>
      </c>
      <c r="F91" s="211" t="s">
        <v>52</v>
      </c>
      <c r="G91" s="17" t="s">
        <v>52</v>
      </c>
      <c r="H91" s="211" t="s">
        <v>52</v>
      </c>
      <c r="I91" s="17" t="s">
        <v>52</v>
      </c>
      <c r="J91" s="211" t="s">
        <v>52</v>
      </c>
      <c r="K91" s="17" t="s">
        <v>52</v>
      </c>
      <c r="L91" s="211" t="s">
        <v>52</v>
      </c>
      <c r="M91" s="820" t="s">
        <v>52</v>
      </c>
      <c r="N91" s="821" t="s">
        <v>52</v>
      </c>
      <c r="O91" s="820" t="s">
        <v>52</v>
      </c>
      <c r="P91" s="821" t="s">
        <v>52</v>
      </c>
      <c r="Q91" s="820" t="s">
        <v>52</v>
      </c>
      <c r="R91" s="821" t="s">
        <v>52</v>
      </c>
      <c r="S91" s="820" t="s">
        <v>52</v>
      </c>
      <c r="T91" s="821" t="s">
        <v>52</v>
      </c>
      <c r="U91" s="700">
        <v>3</v>
      </c>
      <c r="V91" s="693" t="s">
        <v>21</v>
      </c>
      <c r="W91" s="820" t="s">
        <v>52</v>
      </c>
      <c r="X91" s="821" t="s">
        <v>52</v>
      </c>
      <c r="Y91" s="700">
        <v>3</v>
      </c>
      <c r="Z91" s="693">
        <v>3</v>
      </c>
      <c r="AA91" s="820">
        <v>3</v>
      </c>
      <c r="AB91" s="821">
        <v>3</v>
      </c>
    </row>
    <row r="92" spans="1:28" ht="16.8" x14ac:dyDescent="0.25">
      <c r="A92" s="30">
        <v>14</v>
      </c>
      <c r="B92" s="233" t="s">
        <v>11</v>
      </c>
      <c r="C92" s="17" t="s">
        <v>52</v>
      </c>
      <c r="D92" s="211" t="s">
        <v>52</v>
      </c>
      <c r="E92" s="44" t="s">
        <v>51</v>
      </c>
      <c r="F92" s="211" t="s">
        <v>52</v>
      </c>
      <c r="G92" s="17" t="s">
        <v>52</v>
      </c>
      <c r="H92" s="211" t="s">
        <v>52</v>
      </c>
      <c r="I92" s="17" t="s">
        <v>52</v>
      </c>
      <c r="J92" s="211" t="s">
        <v>52</v>
      </c>
      <c r="K92" s="17" t="s">
        <v>52</v>
      </c>
      <c r="L92" s="211" t="s">
        <v>52</v>
      </c>
      <c r="M92" s="820" t="s">
        <v>52</v>
      </c>
      <c r="N92" s="821" t="s">
        <v>52</v>
      </c>
      <c r="O92" s="820" t="s">
        <v>52</v>
      </c>
      <c r="P92" s="821" t="s">
        <v>52</v>
      </c>
      <c r="Q92" s="820" t="s">
        <v>52</v>
      </c>
      <c r="R92" s="821" t="s">
        <v>52</v>
      </c>
      <c r="S92" s="820" t="s">
        <v>52</v>
      </c>
      <c r="T92" s="821" t="s">
        <v>52</v>
      </c>
      <c r="U92" s="700" t="s">
        <v>51</v>
      </c>
      <c r="V92" s="693" t="s">
        <v>21</v>
      </c>
      <c r="W92" s="820" t="s">
        <v>52</v>
      </c>
      <c r="X92" s="821" t="s">
        <v>52</v>
      </c>
      <c r="Y92" s="700" t="s">
        <v>51</v>
      </c>
      <c r="Z92" s="693" t="s">
        <v>51</v>
      </c>
      <c r="AA92" s="820" t="s">
        <v>51</v>
      </c>
      <c r="AB92" s="821" t="s">
        <v>51</v>
      </c>
    </row>
    <row r="93" spans="1:28" ht="16.8" x14ac:dyDescent="0.25">
      <c r="A93" s="30">
        <v>15</v>
      </c>
      <c r="B93" s="233" t="s">
        <v>12</v>
      </c>
      <c r="C93" s="17" t="s">
        <v>52</v>
      </c>
      <c r="D93" s="211" t="s">
        <v>52</v>
      </c>
      <c r="E93" s="44" t="s">
        <v>20</v>
      </c>
      <c r="F93" s="211" t="s">
        <v>52</v>
      </c>
      <c r="G93" s="17" t="s">
        <v>52</v>
      </c>
      <c r="H93" s="211" t="s">
        <v>52</v>
      </c>
      <c r="I93" s="17" t="s">
        <v>52</v>
      </c>
      <c r="J93" s="211" t="s">
        <v>52</v>
      </c>
      <c r="K93" s="17" t="s">
        <v>52</v>
      </c>
      <c r="L93" s="211" t="s">
        <v>52</v>
      </c>
      <c r="M93" s="820" t="s">
        <v>52</v>
      </c>
      <c r="N93" s="821" t="s">
        <v>52</v>
      </c>
      <c r="O93" s="820" t="s">
        <v>52</v>
      </c>
      <c r="P93" s="821" t="s">
        <v>52</v>
      </c>
      <c r="Q93" s="820" t="s">
        <v>52</v>
      </c>
      <c r="R93" s="821" t="s">
        <v>52</v>
      </c>
      <c r="S93" s="820" t="s">
        <v>52</v>
      </c>
      <c r="T93" s="821" t="s">
        <v>52</v>
      </c>
      <c r="U93" s="700" t="s">
        <v>20</v>
      </c>
      <c r="V93" s="693" t="s">
        <v>20</v>
      </c>
      <c r="W93" s="820" t="s">
        <v>52</v>
      </c>
      <c r="X93" s="821" t="s">
        <v>52</v>
      </c>
      <c r="Y93" s="700" t="s">
        <v>20</v>
      </c>
      <c r="Z93" s="693" t="s">
        <v>20</v>
      </c>
      <c r="AA93" s="820" t="s">
        <v>20</v>
      </c>
      <c r="AB93" s="821" t="s">
        <v>20</v>
      </c>
    </row>
    <row r="94" spans="1:28" ht="16.2" x14ac:dyDescent="0.25">
      <c r="A94" s="42">
        <v>16</v>
      </c>
      <c r="B94" s="233" t="s">
        <v>13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211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820" t="s">
        <v>52</v>
      </c>
      <c r="N94" s="821" t="s">
        <v>52</v>
      </c>
      <c r="O94" s="820" t="s">
        <v>52</v>
      </c>
      <c r="P94" s="821" t="s">
        <v>52</v>
      </c>
      <c r="Q94" s="820" t="s">
        <v>52</v>
      </c>
      <c r="R94" s="821" t="s">
        <v>52</v>
      </c>
      <c r="S94" s="820" t="s">
        <v>52</v>
      </c>
      <c r="T94" s="821" t="s">
        <v>52</v>
      </c>
      <c r="U94" s="820" t="s">
        <v>52</v>
      </c>
      <c r="V94" s="821" t="s">
        <v>52</v>
      </c>
      <c r="W94" s="820" t="s">
        <v>52</v>
      </c>
      <c r="X94" s="821" t="s">
        <v>52</v>
      </c>
      <c r="Y94" s="820" t="s">
        <v>52</v>
      </c>
      <c r="Z94" s="821" t="s">
        <v>52</v>
      </c>
      <c r="AA94" s="820" t="s">
        <v>52</v>
      </c>
      <c r="AB94" s="821" t="s">
        <v>52</v>
      </c>
    </row>
    <row r="95" spans="1:28" ht="16.2" x14ac:dyDescent="0.25">
      <c r="A95" s="42">
        <v>17</v>
      </c>
      <c r="B95" s="233" t="s">
        <v>50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211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820" t="s">
        <v>52</v>
      </c>
      <c r="N95" s="821" t="s">
        <v>52</v>
      </c>
      <c r="O95" s="820" t="s">
        <v>52</v>
      </c>
      <c r="P95" s="821" t="s">
        <v>52</v>
      </c>
      <c r="Q95" s="820" t="s">
        <v>52</v>
      </c>
      <c r="R95" s="821" t="s">
        <v>52</v>
      </c>
      <c r="S95" s="820" t="s">
        <v>52</v>
      </c>
      <c r="T95" s="821" t="s">
        <v>52</v>
      </c>
      <c r="U95" s="820" t="s">
        <v>52</v>
      </c>
      <c r="V95" s="821" t="s">
        <v>52</v>
      </c>
      <c r="W95" s="820" t="s">
        <v>52</v>
      </c>
      <c r="X95" s="821" t="s">
        <v>52</v>
      </c>
      <c r="Y95" s="820" t="s">
        <v>52</v>
      </c>
      <c r="Z95" s="821" t="s">
        <v>52</v>
      </c>
      <c r="AA95" s="820" t="s">
        <v>52</v>
      </c>
      <c r="AB95" s="821" t="s">
        <v>52</v>
      </c>
    </row>
    <row r="96" spans="1:28" ht="16.2" x14ac:dyDescent="0.25">
      <c r="A96" s="42">
        <v>18</v>
      </c>
      <c r="B96" s="233" t="s">
        <v>14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211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820" t="s">
        <v>52</v>
      </c>
      <c r="N96" s="821" t="s">
        <v>52</v>
      </c>
      <c r="O96" s="820" t="s">
        <v>52</v>
      </c>
      <c r="P96" s="821" t="s">
        <v>52</v>
      </c>
      <c r="Q96" s="820" t="s">
        <v>52</v>
      </c>
      <c r="R96" s="821" t="s">
        <v>52</v>
      </c>
      <c r="S96" s="820" t="s">
        <v>52</v>
      </c>
      <c r="T96" s="821" t="s">
        <v>52</v>
      </c>
      <c r="U96" s="820" t="s">
        <v>52</v>
      </c>
      <c r="V96" s="821" t="s">
        <v>52</v>
      </c>
      <c r="W96" s="820" t="s">
        <v>52</v>
      </c>
      <c r="X96" s="821" t="s">
        <v>52</v>
      </c>
      <c r="Y96" s="820" t="s">
        <v>52</v>
      </c>
      <c r="Z96" s="821" t="s">
        <v>52</v>
      </c>
      <c r="AA96" s="820" t="s">
        <v>52</v>
      </c>
      <c r="AB96" s="821" t="s">
        <v>52</v>
      </c>
    </row>
    <row r="97" spans="1:28" ht="16.2" x14ac:dyDescent="0.25">
      <c r="A97" s="42">
        <v>19</v>
      </c>
      <c r="B97" s="233" t="s">
        <v>2</v>
      </c>
      <c r="C97" s="17" t="s">
        <v>52</v>
      </c>
      <c r="D97" s="211" t="s">
        <v>52</v>
      </c>
      <c r="E97" s="17" t="s">
        <v>52</v>
      </c>
      <c r="F97" s="211" t="s">
        <v>52</v>
      </c>
      <c r="G97" s="17" t="s">
        <v>52</v>
      </c>
      <c r="H97" s="211" t="s">
        <v>52</v>
      </c>
      <c r="I97" s="17" t="s">
        <v>52</v>
      </c>
      <c r="J97" s="211" t="s">
        <v>52</v>
      </c>
      <c r="K97" s="17" t="s">
        <v>52</v>
      </c>
      <c r="L97" s="211" t="s">
        <v>52</v>
      </c>
      <c r="M97" s="820" t="s">
        <v>52</v>
      </c>
      <c r="N97" s="821" t="s">
        <v>52</v>
      </c>
      <c r="O97" s="820" t="s">
        <v>52</v>
      </c>
      <c r="P97" s="821" t="s">
        <v>52</v>
      </c>
      <c r="Q97" s="820" t="s">
        <v>52</v>
      </c>
      <c r="R97" s="821" t="s">
        <v>52</v>
      </c>
      <c r="S97" s="820" t="s">
        <v>52</v>
      </c>
      <c r="T97" s="821" t="s">
        <v>52</v>
      </c>
      <c r="U97" s="820" t="s">
        <v>52</v>
      </c>
      <c r="V97" s="821" t="s">
        <v>52</v>
      </c>
      <c r="W97" s="820" t="s">
        <v>52</v>
      </c>
      <c r="X97" s="821" t="s">
        <v>52</v>
      </c>
      <c r="Y97" s="820" t="s">
        <v>52</v>
      </c>
      <c r="Z97" s="821" t="s">
        <v>52</v>
      </c>
      <c r="AA97" s="820" t="s">
        <v>52</v>
      </c>
      <c r="AB97" s="821" t="s">
        <v>52</v>
      </c>
    </row>
    <row r="98" spans="1:28" ht="16.2" x14ac:dyDescent="0.25">
      <c r="A98" s="42">
        <v>20</v>
      </c>
      <c r="B98" s="233" t="s">
        <v>15</v>
      </c>
      <c r="C98" s="17" t="s">
        <v>52</v>
      </c>
      <c r="D98" s="211" t="s">
        <v>52</v>
      </c>
      <c r="E98" s="17" t="s">
        <v>52</v>
      </c>
      <c r="F98" s="211" t="s">
        <v>52</v>
      </c>
      <c r="G98" s="17" t="s">
        <v>52</v>
      </c>
      <c r="H98" s="211" t="s">
        <v>52</v>
      </c>
      <c r="I98" s="17" t="s">
        <v>52</v>
      </c>
      <c r="J98" s="211" t="s">
        <v>52</v>
      </c>
      <c r="K98" s="17" t="s">
        <v>52</v>
      </c>
      <c r="L98" s="211" t="s">
        <v>52</v>
      </c>
      <c r="M98" s="820" t="s">
        <v>52</v>
      </c>
      <c r="N98" s="821" t="s">
        <v>52</v>
      </c>
      <c r="O98" s="820" t="s">
        <v>52</v>
      </c>
      <c r="P98" s="821" t="s">
        <v>52</v>
      </c>
      <c r="Q98" s="820" t="s">
        <v>52</v>
      </c>
      <c r="R98" s="821" t="s">
        <v>52</v>
      </c>
      <c r="S98" s="820" t="s">
        <v>52</v>
      </c>
      <c r="T98" s="821" t="s">
        <v>52</v>
      </c>
      <c r="U98" s="820" t="s">
        <v>52</v>
      </c>
      <c r="V98" s="821" t="s">
        <v>52</v>
      </c>
      <c r="W98" s="820" t="s">
        <v>52</v>
      </c>
      <c r="X98" s="821" t="s">
        <v>52</v>
      </c>
      <c r="Y98" s="820" t="s">
        <v>52</v>
      </c>
      <c r="Z98" s="821" t="s">
        <v>52</v>
      </c>
      <c r="AA98" s="820" t="s">
        <v>52</v>
      </c>
      <c r="AB98" s="821" t="s">
        <v>52</v>
      </c>
    </row>
    <row r="99" spans="1:28" ht="16.8" thickBot="1" x14ac:dyDescent="0.3">
      <c r="A99" s="42">
        <v>21</v>
      </c>
      <c r="B99" s="234" t="s">
        <v>16</v>
      </c>
      <c r="C99" s="19" t="s">
        <v>52</v>
      </c>
      <c r="D99" s="109" t="s">
        <v>52</v>
      </c>
      <c r="E99" s="19" t="s">
        <v>52</v>
      </c>
      <c r="F99" s="109" t="s">
        <v>52</v>
      </c>
      <c r="G99" s="19" t="s">
        <v>52</v>
      </c>
      <c r="H99" s="109" t="s">
        <v>52</v>
      </c>
      <c r="I99" s="19" t="s">
        <v>52</v>
      </c>
      <c r="J99" s="109" t="s">
        <v>52</v>
      </c>
      <c r="K99" s="19" t="s">
        <v>52</v>
      </c>
      <c r="L99" s="109" t="s">
        <v>52</v>
      </c>
      <c r="M99" s="822" t="s">
        <v>52</v>
      </c>
      <c r="N99" s="823" t="s">
        <v>52</v>
      </c>
      <c r="O99" s="822" t="s">
        <v>52</v>
      </c>
      <c r="P99" s="823" t="s">
        <v>52</v>
      </c>
      <c r="Q99" s="822" t="s">
        <v>52</v>
      </c>
      <c r="R99" s="823" t="s">
        <v>52</v>
      </c>
      <c r="S99" s="822" t="s">
        <v>52</v>
      </c>
      <c r="T99" s="823" t="s">
        <v>52</v>
      </c>
      <c r="U99" s="822" t="s">
        <v>52</v>
      </c>
      <c r="V99" s="823" t="s">
        <v>52</v>
      </c>
      <c r="W99" s="822" t="s">
        <v>52</v>
      </c>
      <c r="X99" s="823" t="s">
        <v>52</v>
      </c>
      <c r="Y99" s="822" t="s">
        <v>52</v>
      </c>
      <c r="Z99" s="823" t="s">
        <v>52</v>
      </c>
      <c r="AA99" s="822" t="s">
        <v>52</v>
      </c>
      <c r="AB99" s="823" t="s">
        <v>52</v>
      </c>
    </row>
  </sheetData>
  <mergeCells count="92">
    <mergeCell ref="M87:AB87"/>
    <mergeCell ref="W79:X79"/>
    <mergeCell ref="Y79:Z79"/>
    <mergeCell ref="AA79:AB79"/>
    <mergeCell ref="M80:N80"/>
    <mergeCell ref="O80:P80"/>
    <mergeCell ref="Q80:R80"/>
    <mergeCell ref="S80:T80"/>
    <mergeCell ref="U80:V80"/>
    <mergeCell ref="W80:X80"/>
    <mergeCell ref="Y80:Z80"/>
    <mergeCell ref="AA80:AB80"/>
    <mergeCell ref="M79:N79"/>
    <mergeCell ref="O79:P79"/>
    <mergeCell ref="Q79:R79"/>
    <mergeCell ref="S79:T79"/>
    <mergeCell ref="U79:V79"/>
    <mergeCell ref="M76:AB76"/>
    <mergeCell ref="M77:N77"/>
    <mergeCell ref="O77:P77"/>
    <mergeCell ref="Q77:R77"/>
    <mergeCell ref="S77:T77"/>
    <mergeCell ref="U77:V77"/>
    <mergeCell ref="W77:X77"/>
    <mergeCell ref="Y77:Z77"/>
    <mergeCell ref="AA77:AB77"/>
    <mergeCell ref="I55:K55"/>
    <mergeCell ref="A71:B71"/>
    <mergeCell ref="A72:B72"/>
    <mergeCell ref="M74:AB74"/>
    <mergeCell ref="M75:N75"/>
    <mergeCell ref="O75:P75"/>
    <mergeCell ref="Q75:R75"/>
    <mergeCell ref="S75:T75"/>
    <mergeCell ref="U75:V75"/>
    <mergeCell ref="W75:X75"/>
    <mergeCell ref="Y75:Z75"/>
    <mergeCell ref="AA75:AB75"/>
    <mergeCell ref="A40:B40"/>
    <mergeCell ref="A39:B39"/>
    <mergeCell ref="A42:A43"/>
    <mergeCell ref="I42:K42"/>
    <mergeCell ref="I44:K44"/>
    <mergeCell ref="I80:J80"/>
    <mergeCell ref="K80:L80"/>
    <mergeCell ref="C79:D79"/>
    <mergeCell ref="E79:F79"/>
    <mergeCell ref="G79:H79"/>
    <mergeCell ref="I79:J79"/>
    <mergeCell ref="K79:L79"/>
    <mergeCell ref="A87:A88"/>
    <mergeCell ref="B87:B88"/>
    <mergeCell ref="C80:D80"/>
    <mergeCell ref="E80:F80"/>
    <mergeCell ref="G80:H80"/>
    <mergeCell ref="G75:H75"/>
    <mergeCell ref="I75:J75"/>
    <mergeCell ref="K75:L75"/>
    <mergeCell ref="C77:D77"/>
    <mergeCell ref="E77:F77"/>
    <mergeCell ref="G77:H77"/>
    <mergeCell ref="I77:J77"/>
    <mergeCell ref="K77:L77"/>
    <mergeCell ref="A76:L76"/>
    <mergeCell ref="A69:B70"/>
    <mergeCell ref="A74:A75"/>
    <mergeCell ref="B74:B75"/>
    <mergeCell ref="C75:D75"/>
    <mergeCell ref="E75:F75"/>
    <mergeCell ref="A1:Q1"/>
    <mergeCell ref="A4:Q4"/>
    <mergeCell ref="A5:B5"/>
    <mergeCell ref="A6:B6"/>
    <mergeCell ref="A7:B7"/>
    <mergeCell ref="A3:B3"/>
    <mergeCell ref="C3:Q3"/>
    <mergeCell ref="C87:L87"/>
    <mergeCell ref="A8:B8"/>
    <mergeCell ref="L10:O10"/>
    <mergeCell ref="A12:O12"/>
    <mergeCell ref="A23:O23"/>
    <mergeCell ref="C74:L74"/>
    <mergeCell ref="A55:H55"/>
    <mergeCell ref="A10:A11"/>
    <mergeCell ref="B10:B11"/>
    <mergeCell ref="C10:K10"/>
    <mergeCell ref="A36:Q36"/>
    <mergeCell ref="A37:B38"/>
    <mergeCell ref="B42:B43"/>
    <mergeCell ref="C42:H42"/>
    <mergeCell ref="A44:H44"/>
    <mergeCell ref="A68:Q68"/>
  </mergeCells>
  <pageMargins left="0.7" right="0.7" top="0.75" bottom="0.75" header="0.3" footer="0.3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9748-4B0A-4645-8E09-FC20A935DF64}">
  <dimension ref="A1:AB79"/>
  <sheetViews>
    <sheetView zoomScaleNormal="100" workbookViewId="0">
      <selection activeCell="A3" sqref="A3:B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9.33203125" style="1" customWidth="1"/>
    <col min="4" max="4" width="10.21875" style="1" customWidth="1"/>
    <col min="5" max="7" width="9.33203125" style="1" customWidth="1"/>
    <col min="8" max="9" width="9.33203125" style="1"/>
    <col min="10" max="12" width="12.6640625" style="1" bestFit="1" customWidth="1"/>
    <col min="13" max="16384" width="9.33203125" style="1"/>
  </cols>
  <sheetData>
    <row r="1" spans="1:17" ht="90.6" customHeight="1" thickBot="1" x14ac:dyDescent="0.3">
      <c r="A1" s="315" t="s">
        <v>105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125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137"/>
    </row>
    <row r="5" spans="1:17" ht="22.2" customHeight="1" thickBot="1" x14ac:dyDescent="0.3">
      <c r="A5" s="321"/>
      <c r="B5" s="389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7" ht="15.6" x14ac:dyDescent="0.3">
      <c r="A6" s="323" t="s">
        <v>94</v>
      </c>
      <c r="B6" s="363"/>
      <c r="C6" s="59">
        <v>9</v>
      </c>
      <c r="D6" s="60">
        <v>9</v>
      </c>
      <c r="E6" s="60">
        <v>36</v>
      </c>
      <c r="F6" s="60">
        <v>2</v>
      </c>
      <c r="G6" s="60">
        <v>289</v>
      </c>
      <c r="H6" s="60">
        <v>16</v>
      </c>
      <c r="I6" s="139" t="s">
        <v>98</v>
      </c>
      <c r="J6" s="60">
        <v>18.059999999999999</v>
      </c>
      <c r="K6" s="60">
        <v>8.02</v>
      </c>
      <c r="L6" s="60">
        <v>13.5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325" t="s">
        <v>84</v>
      </c>
      <c r="B7" s="364"/>
      <c r="C7" s="61">
        <v>3</v>
      </c>
      <c r="D7" s="62">
        <v>3</v>
      </c>
      <c r="E7" s="62">
        <v>11</v>
      </c>
      <c r="F7" s="62">
        <v>0</v>
      </c>
      <c r="G7" s="62">
        <v>107</v>
      </c>
      <c r="H7" s="62">
        <v>2</v>
      </c>
      <c r="I7" s="62" t="s">
        <v>97</v>
      </c>
      <c r="J7" s="62">
        <v>53.5</v>
      </c>
      <c r="K7" s="62">
        <v>9.73</v>
      </c>
      <c r="L7" s="62">
        <v>33</v>
      </c>
      <c r="M7" s="62" t="s">
        <v>48</v>
      </c>
      <c r="N7" s="62" t="s">
        <v>48</v>
      </c>
      <c r="O7" s="62"/>
      <c r="P7" s="63"/>
      <c r="Q7" s="81"/>
    </row>
    <row r="8" spans="1:17" ht="16.2" thickBot="1" x14ac:dyDescent="0.35">
      <c r="A8" s="327" t="s">
        <v>37</v>
      </c>
      <c r="B8" s="328"/>
      <c r="C8" s="140">
        <f t="shared" ref="C8:H8" si="0">SUM(C6:C7)</f>
        <v>12</v>
      </c>
      <c r="D8" s="134">
        <f t="shared" si="0"/>
        <v>12</v>
      </c>
      <c r="E8" s="134">
        <f t="shared" si="0"/>
        <v>47</v>
      </c>
      <c r="F8" s="134">
        <f t="shared" si="0"/>
        <v>2</v>
      </c>
      <c r="G8" s="134">
        <f t="shared" si="0"/>
        <v>396</v>
      </c>
      <c r="H8" s="134">
        <f t="shared" si="0"/>
        <v>18</v>
      </c>
      <c r="I8" s="134" t="s">
        <v>98</v>
      </c>
      <c r="J8" s="134">
        <v>22</v>
      </c>
      <c r="K8" s="134">
        <v>8.4</v>
      </c>
      <c r="L8" s="134">
        <v>15.6</v>
      </c>
      <c r="M8" s="134"/>
      <c r="N8" s="134"/>
      <c r="O8" s="134"/>
      <c r="P8" s="141"/>
      <c r="Q8" s="136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  <c r="L10" s="407" t="s">
        <v>26</v>
      </c>
      <c r="M10" s="408"/>
      <c r="N10" s="409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162</v>
      </c>
      <c r="M11" s="213" t="s">
        <v>173</v>
      </c>
      <c r="N11" s="213" t="s">
        <v>168</v>
      </c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214"/>
      <c r="M12" s="214"/>
      <c r="N12" s="21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22">
        <v>14</v>
      </c>
      <c r="I13" s="122">
        <v>16</v>
      </c>
      <c r="J13" s="122">
        <v>18</v>
      </c>
      <c r="K13" s="123">
        <v>21</v>
      </c>
      <c r="L13" s="222">
        <v>1</v>
      </c>
      <c r="M13" s="122">
        <v>16</v>
      </c>
      <c r="N13" s="125">
        <v>19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4">
        <v>2</v>
      </c>
      <c r="I14" s="4">
        <v>1</v>
      </c>
      <c r="J14" s="4">
        <v>2</v>
      </c>
      <c r="K14" s="124">
        <v>2</v>
      </c>
      <c r="L14" s="220">
        <v>2</v>
      </c>
      <c r="M14" s="4">
        <v>1</v>
      </c>
      <c r="N14" s="126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124">
        <v>4</v>
      </c>
      <c r="L15" s="216" t="s">
        <v>141</v>
      </c>
      <c r="M15" s="215" t="s">
        <v>141</v>
      </c>
      <c r="N15" s="217" t="s">
        <v>141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4">
        <v>1</v>
      </c>
      <c r="I16" s="4">
        <v>3</v>
      </c>
      <c r="J16" s="4">
        <v>5</v>
      </c>
      <c r="K16" s="124">
        <v>2</v>
      </c>
      <c r="L16" s="216" t="s">
        <v>136</v>
      </c>
      <c r="M16" s="215" t="s">
        <v>170</v>
      </c>
      <c r="N16" s="217" t="s">
        <v>138</v>
      </c>
    </row>
    <row r="17" spans="1:17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4">
        <v>169</v>
      </c>
      <c r="I17" s="4">
        <v>160</v>
      </c>
      <c r="J17" s="4">
        <v>72</v>
      </c>
      <c r="K17" s="124">
        <v>151</v>
      </c>
      <c r="L17" s="220">
        <v>73</v>
      </c>
      <c r="M17" s="4">
        <v>184</v>
      </c>
      <c r="N17" s="126">
        <v>166</v>
      </c>
    </row>
    <row r="18" spans="1:17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4">
        <v>7</v>
      </c>
      <c r="I18" s="4">
        <v>10</v>
      </c>
      <c r="J18" s="4">
        <v>3</v>
      </c>
      <c r="K18" s="124">
        <v>9</v>
      </c>
      <c r="L18" s="220">
        <v>5</v>
      </c>
      <c r="M18" s="4">
        <v>7</v>
      </c>
      <c r="N18" s="126">
        <v>4</v>
      </c>
    </row>
    <row r="19" spans="1:17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4">
        <v>114</v>
      </c>
      <c r="I19" s="4">
        <v>116</v>
      </c>
      <c r="J19" s="4">
        <v>54</v>
      </c>
      <c r="K19" s="124">
        <v>120</v>
      </c>
      <c r="L19" s="220">
        <v>13.1</v>
      </c>
      <c r="M19" s="4">
        <v>120</v>
      </c>
      <c r="N19" s="126">
        <v>120</v>
      </c>
    </row>
    <row r="20" spans="1:17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4">
        <v>168</v>
      </c>
      <c r="I20" s="4">
        <v>152</v>
      </c>
      <c r="J20" s="4">
        <v>71</v>
      </c>
      <c r="K20" s="124">
        <v>180</v>
      </c>
      <c r="L20" s="220">
        <v>159</v>
      </c>
      <c r="M20" s="4">
        <v>116</v>
      </c>
      <c r="N20" s="126">
        <v>130</v>
      </c>
    </row>
    <row r="21" spans="1:17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4">
        <v>10</v>
      </c>
      <c r="I21" s="4">
        <v>6</v>
      </c>
      <c r="J21" s="4">
        <v>10</v>
      </c>
      <c r="K21" s="124">
        <v>6</v>
      </c>
      <c r="L21" s="220">
        <v>6</v>
      </c>
      <c r="M21" s="4">
        <v>6</v>
      </c>
      <c r="N21" s="126">
        <v>10</v>
      </c>
    </row>
    <row r="22" spans="1:17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24">
        <v>120</v>
      </c>
      <c r="I22" s="224">
        <v>120</v>
      </c>
      <c r="J22" s="224">
        <v>96</v>
      </c>
      <c r="K22" s="226">
        <v>120</v>
      </c>
      <c r="L22" s="223">
        <v>120</v>
      </c>
      <c r="M22" s="224">
        <v>120</v>
      </c>
      <c r="N22" s="225">
        <v>117</v>
      </c>
    </row>
    <row r="23" spans="1:17" ht="19.5" customHeight="1" thickBot="1" x14ac:dyDescent="0.3">
      <c r="A23" s="186" t="s">
        <v>18</v>
      </c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78"/>
      <c r="M23" s="78"/>
      <c r="N23" s="78"/>
    </row>
    <row r="24" spans="1:17" ht="19.5" customHeight="1" x14ac:dyDescent="0.25">
      <c r="A24" s="41">
        <v>11</v>
      </c>
      <c r="B24" s="46" t="s">
        <v>8</v>
      </c>
      <c r="C24" s="13" t="s">
        <v>99</v>
      </c>
      <c r="D24" s="14" t="s">
        <v>100</v>
      </c>
      <c r="E24" s="14" t="s">
        <v>21</v>
      </c>
      <c r="F24" s="14" t="s">
        <v>21</v>
      </c>
      <c r="G24" s="14" t="s">
        <v>21</v>
      </c>
      <c r="H24" s="14" t="s">
        <v>21</v>
      </c>
      <c r="I24" s="122">
        <v>4</v>
      </c>
      <c r="J24" s="14" t="s">
        <v>21</v>
      </c>
      <c r="K24" s="125" t="s">
        <v>71</v>
      </c>
      <c r="L24" s="13" t="s">
        <v>21</v>
      </c>
      <c r="M24" s="122" t="s">
        <v>175</v>
      </c>
      <c r="N24" s="125" t="s">
        <v>21</v>
      </c>
    </row>
    <row r="25" spans="1:17" ht="19.5" customHeight="1" x14ac:dyDescent="0.25">
      <c r="A25" s="30">
        <v>12</v>
      </c>
      <c r="B25" s="47" t="s">
        <v>9</v>
      </c>
      <c r="C25" s="17">
        <v>9</v>
      </c>
      <c r="D25" s="3">
        <v>1</v>
      </c>
      <c r="E25" s="3" t="s">
        <v>21</v>
      </c>
      <c r="F25" s="3" t="s">
        <v>21</v>
      </c>
      <c r="G25" s="3" t="s">
        <v>21</v>
      </c>
      <c r="H25" s="3" t="s">
        <v>21</v>
      </c>
      <c r="I25" s="4">
        <v>4</v>
      </c>
      <c r="J25" s="3" t="s">
        <v>21</v>
      </c>
      <c r="K25" s="126">
        <v>17</v>
      </c>
      <c r="L25" s="17" t="s">
        <v>21</v>
      </c>
      <c r="M25" s="4">
        <v>3</v>
      </c>
      <c r="N25" s="126" t="s">
        <v>21</v>
      </c>
    </row>
    <row r="26" spans="1:17" ht="19.5" customHeight="1" x14ac:dyDescent="0.25">
      <c r="A26" s="30">
        <v>13</v>
      </c>
      <c r="B26" s="47" t="s">
        <v>10</v>
      </c>
      <c r="C26" s="17">
        <v>9</v>
      </c>
      <c r="D26" s="3">
        <v>9</v>
      </c>
      <c r="E26" s="3" t="s">
        <v>21</v>
      </c>
      <c r="F26" s="3" t="s">
        <v>21</v>
      </c>
      <c r="G26" s="3" t="s">
        <v>21</v>
      </c>
      <c r="H26" s="3" t="s">
        <v>21</v>
      </c>
      <c r="I26" s="4">
        <v>10</v>
      </c>
      <c r="J26" s="3" t="s">
        <v>21</v>
      </c>
      <c r="K26" s="126">
        <v>10</v>
      </c>
      <c r="L26" s="17" t="s">
        <v>21</v>
      </c>
      <c r="M26" s="4">
        <v>9</v>
      </c>
      <c r="N26" s="126" t="s">
        <v>21</v>
      </c>
    </row>
    <row r="27" spans="1:17" ht="19.5" customHeight="1" x14ac:dyDescent="0.25">
      <c r="A27" s="30">
        <v>14</v>
      </c>
      <c r="B27" s="47" t="s">
        <v>11</v>
      </c>
      <c r="C27" s="17" t="s">
        <v>74</v>
      </c>
      <c r="D27" s="3" t="s">
        <v>74</v>
      </c>
      <c r="E27" s="3" t="s">
        <v>21</v>
      </c>
      <c r="F27" s="3" t="s">
        <v>21</v>
      </c>
      <c r="G27" s="3" t="s">
        <v>21</v>
      </c>
      <c r="H27" s="3" t="s">
        <v>21</v>
      </c>
      <c r="I27" s="4" t="s">
        <v>51</v>
      </c>
      <c r="J27" s="3" t="s">
        <v>21</v>
      </c>
      <c r="K27" s="126" t="s">
        <v>74</v>
      </c>
      <c r="L27" s="17" t="s">
        <v>21</v>
      </c>
      <c r="M27" s="4" t="s">
        <v>22</v>
      </c>
      <c r="N27" s="126" t="s">
        <v>21</v>
      </c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17" t="s">
        <v>20</v>
      </c>
      <c r="M28" s="4" t="s">
        <v>20</v>
      </c>
      <c r="N28" s="126" t="s">
        <v>20</v>
      </c>
    </row>
    <row r="29" spans="1:17" ht="18.75" customHeight="1" x14ac:dyDescent="0.25">
      <c r="A29" s="42">
        <v>16</v>
      </c>
      <c r="B29" s="47" t="s">
        <v>13</v>
      </c>
      <c r="C29" s="17">
        <v>24</v>
      </c>
      <c r="D29" s="3">
        <v>24</v>
      </c>
      <c r="E29" s="3">
        <v>24</v>
      </c>
      <c r="F29" s="3">
        <v>24</v>
      </c>
      <c r="G29" s="3">
        <v>24</v>
      </c>
      <c r="H29" s="3">
        <v>24</v>
      </c>
      <c r="I29" s="3">
        <v>24</v>
      </c>
      <c r="J29" s="3">
        <v>24</v>
      </c>
      <c r="K29" s="211">
        <v>24</v>
      </c>
      <c r="L29" s="220">
        <v>24</v>
      </c>
      <c r="M29" s="4">
        <v>18</v>
      </c>
      <c r="N29" s="126">
        <v>24</v>
      </c>
    </row>
    <row r="30" spans="1:17" ht="18.75" customHeight="1" x14ac:dyDescent="0.25">
      <c r="A30" s="42">
        <v>17</v>
      </c>
      <c r="B30" s="47" t="s">
        <v>50</v>
      </c>
      <c r="C30" s="17">
        <v>37</v>
      </c>
      <c r="D30" s="3">
        <v>31</v>
      </c>
      <c r="E30" s="3">
        <v>32</v>
      </c>
      <c r="F30" s="3">
        <v>23</v>
      </c>
      <c r="G30" s="3">
        <v>38</v>
      </c>
      <c r="H30" s="3">
        <v>32</v>
      </c>
      <c r="I30" s="3">
        <v>31</v>
      </c>
      <c r="J30" s="3">
        <v>14</v>
      </c>
      <c r="K30" s="211">
        <v>51</v>
      </c>
      <c r="L30" s="220">
        <v>43</v>
      </c>
      <c r="M30" s="4">
        <v>23</v>
      </c>
      <c r="N30" s="126">
        <v>41</v>
      </c>
    </row>
    <row r="31" spans="1:17" ht="19.5" customHeight="1" x14ac:dyDescent="0.25">
      <c r="A31" s="42">
        <v>18</v>
      </c>
      <c r="B31" s="47" t="s">
        <v>14</v>
      </c>
      <c r="C31" s="17">
        <v>0</v>
      </c>
      <c r="D31" s="3">
        <v>2</v>
      </c>
      <c r="E31" s="3">
        <v>2</v>
      </c>
      <c r="F31" s="3">
        <v>4</v>
      </c>
      <c r="G31" s="3">
        <v>0</v>
      </c>
      <c r="H31" s="3">
        <v>3</v>
      </c>
      <c r="I31" s="3">
        <v>1</v>
      </c>
      <c r="J31" s="3">
        <v>4</v>
      </c>
      <c r="K31" s="211">
        <v>0</v>
      </c>
      <c r="L31" s="220">
        <v>2</v>
      </c>
      <c r="M31" s="4">
        <v>0</v>
      </c>
      <c r="N31" s="126">
        <v>0</v>
      </c>
    </row>
    <row r="32" spans="1:17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1</v>
      </c>
      <c r="K32" s="211">
        <v>0</v>
      </c>
      <c r="L32" s="220">
        <v>0</v>
      </c>
      <c r="M32" s="4">
        <v>0</v>
      </c>
      <c r="N32" s="126">
        <v>0</v>
      </c>
    </row>
    <row r="33" spans="1:28" ht="19.5" customHeight="1" x14ac:dyDescent="0.25">
      <c r="A33" s="42">
        <v>20</v>
      </c>
      <c r="B33" s="47" t="s">
        <v>15</v>
      </c>
      <c r="C33" s="17">
        <v>0</v>
      </c>
      <c r="D33" s="3" t="s">
        <v>89</v>
      </c>
      <c r="E33" s="3" t="s">
        <v>101</v>
      </c>
      <c r="F33" s="3" t="s">
        <v>102</v>
      </c>
      <c r="G33" s="3">
        <v>0</v>
      </c>
      <c r="H33" s="3" t="s">
        <v>103</v>
      </c>
      <c r="I33" s="3">
        <v>2</v>
      </c>
      <c r="J33" s="3" t="s">
        <v>104</v>
      </c>
      <c r="K33" s="211">
        <v>0</v>
      </c>
      <c r="L33" s="220" t="s">
        <v>176</v>
      </c>
      <c r="M33" s="4">
        <v>0</v>
      </c>
      <c r="N33" s="126">
        <v>0</v>
      </c>
    </row>
    <row r="34" spans="1:28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23" t="s">
        <v>20</v>
      </c>
      <c r="M34" s="224" t="s">
        <v>20</v>
      </c>
      <c r="N34" s="225" t="s">
        <v>20</v>
      </c>
    </row>
    <row r="35" spans="1:28" ht="13.8" thickBot="1" x14ac:dyDescent="0.3"/>
    <row r="36" spans="1:28" ht="19.5" customHeight="1" thickBot="1" x14ac:dyDescent="0.3">
      <c r="A36" s="410" t="s">
        <v>44</v>
      </c>
      <c r="B36" s="411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28" ht="19.5" customHeight="1" x14ac:dyDescent="0.3">
      <c r="A37" s="559" t="s">
        <v>47</v>
      </c>
      <c r="B37" s="559"/>
      <c r="C37" s="1138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28" ht="20.25" customHeight="1" x14ac:dyDescent="0.25">
      <c r="A38" s="559"/>
      <c r="B38" s="559"/>
      <c r="C38" s="1056">
        <v>5</v>
      </c>
      <c r="D38" s="555">
        <v>10</v>
      </c>
      <c r="E38" s="555">
        <v>108.2</v>
      </c>
      <c r="F38" s="555">
        <v>19</v>
      </c>
      <c r="G38" s="555">
        <v>373</v>
      </c>
      <c r="H38" s="555">
        <v>38</v>
      </c>
      <c r="I38" s="793" t="s">
        <v>301</v>
      </c>
      <c r="J38" s="555">
        <v>9.81</v>
      </c>
      <c r="K38" s="555">
        <v>3.44</v>
      </c>
      <c r="L38" s="555">
        <v>17.100000000000001</v>
      </c>
      <c r="M38" s="555">
        <v>5</v>
      </c>
      <c r="N38" s="555">
        <v>2</v>
      </c>
      <c r="O38" s="555">
        <v>1</v>
      </c>
      <c r="P38" s="613" t="s">
        <v>48</v>
      </c>
    </row>
    <row r="39" spans="1:28" ht="20.25" customHeight="1" x14ac:dyDescent="0.25">
      <c r="A39" s="559" t="s">
        <v>333</v>
      </c>
      <c r="B39" s="559"/>
      <c r="C39" s="881">
        <v>2</v>
      </c>
      <c r="D39" s="262">
        <v>3</v>
      </c>
      <c r="E39" s="262">
        <v>47.1</v>
      </c>
      <c r="F39" s="262">
        <v>3</v>
      </c>
      <c r="G39" s="262">
        <v>222</v>
      </c>
      <c r="H39" s="262">
        <v>7</v>
      </c>
      <c r="I39" s="290" t="s">
        <v>417</v>
      </c>
      <c r="J39" s="262">
        <v>31.71</v>
      </c>
      <c r="K39" s="262">
        <v>4.7</v>
      </c>
      <c r="L39" s="262">
        <v>40.4</v>
      </c>
      <c r="M39" s="262">
        <v>1</v>
      </c>
      <c r="N39" s="262" t="s">
        <v>48</v>
      </c>
      <c r="O39" s="262">
        <v>2</v>
      </c>
      <c r="P39" s="262" t="s">
        <v>48</v>
      </c>
    </row>
    <row r="40" spans="1:28" ht="20.25" customHeight="1" x14ac:dyDescent="0.25">
      <c r="A40" s="559" t="s">
        <v>86</v>
      </c>
      <c r="B40" s="559"/>
      <c r="C40" s="262">
        <f>SUM(C38:C39)</f>
        <v>7</v>
      </c>
      <c r="D40" s="262">
        <f>SUM(D38:D39)</f>
        <v>13</v>
      </c>
      <c r="E40" s="262">
        <f>SUM(E38:E39)</f>
        <v>155.30000000000001</v>
      </c>
      <c r="F40" s="262">
        <f>SUM(F38:F39)</f>
        <v>22</v>
      </c>
      <c r="G40" s="262">
        <f>SUM(G38:G39)</f>
        <v>595</v>
      </c>
      <c r="H40" s="262">
        <f>SUM(H38:H39)</f>
        <v>45</v>
      </c>
      <c r="I40" s="290" t="s">
        <v>301</v>
      </c>
      <c r="J40" s="1104">
        <f>G40/H40</f>
        <v>13.222222222222221</v>
      </c>
      <c r="K40" s="1104">
        <f>G40/E40</f>
        <v>3.8312942691564711</v>
      </c>
      <c r="L40" s="1104">
        <f>933/45</f>
        <v>20.733333333333334</v>
      </c>
      <c r="M40" s="262">
        <f>SUM(M38:M39)</f>
        <v>6</v>
      </c>
      <c r="N40" s="262">
        <f>SUM(N38:N39)</f>
        <v>2</v>
      </c>
      <c r="O40" s="262">
        <f>SUM(O38:O39)</f>
        <v>3</v>
      </c>
      <c r="P40" s="262"/>
    </row>
    <row r="41" spans="1:28" ht="13.8" thickBot="1" x14ac:dyDescent="0.3"/>
    <row r="42" spans="1:28" ht="20.25" customHeight="1" thickBot="1" x14ac:dyDescent="0.3">
      <c r="A42" s="356" t="s">
        <v>1</v>
      </c>
      <c r="B42" s="392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2"/>
      <c r="M42" s="1117" t="s">
        <v>333</v>
      </c>
      <c r="N42" s="1118"/>
      <c r="O42" s="1118"/>
      <c r="P42" s="1118"/>
      <c r="Q42" s="1118"/>
      <c r="R42" s="1118"/>
      <c r="S42" s="1118"/>
      <c r="T42" s="1118"/>
      <c r="U42" s="1118"/>
      <c r="V42" s="1118"/>
      <c r="W42" s="1118"/>
      <c r="X42" s="1118"/>
      <c r="Y42" s="1118"/>
      <c r="Z42" s="1118"/>
      <c r="AA42" s="1118"/>
      <c r="AB42" s="1119"/>
    </row>
    <row r="43" spans="1:28" ht="30" customHeight="1" thickBot="1" x14ac:dyDescent="0.3">
      <c r="A43" s="357"/>
      <c r="B43" s="348"/>
      <c r="C43" s="417" t="s">
        <v>274</v>
      </c>
      <c r="D43" s="418"/>
      <c r="E43" s="419" t="s">
        <v>199</v>
      </c>
      <c r="F43" s="420"/>
      <c r="G43" s="417" t="s">
        <v>241</v>
      </c>
      <c r="H43" s="418"/>
      <c r="I43" s="419" t="s">
        <v>178</v>
      </c>
      <c r="J43" s="420"/>
      <c r="K43" s="419" t="s">
        <v>179</v>
      </c>
      <c r="L43" s="420"/>
      <c r="M43" s="1120" t="s">
        <v>413</v>
      </c>
      <c r="N43" s="1121"/>
      <c r="O43" s="1122" t="s">
        <v>414</v>
      </c>
      <c r="P43" s="1121"/>
      <c r="Q43" s="1122" t="s">
        <v>324</v>
      </c>
      <c r="R43" s="1121"/>
      <c r="S43" s="1122" t="s">
        <v>415</v>
      </c>
      <c r="T43" s="1121"/>
      <c r="U43" s="1122" t="s">
        <v>416</v>
      </c>
      <c r="V43" s="1121"/>
      <c r="W43" s="1122" t="s">
        <v>325</v>
      </c>
      <c r="X43" s="1121"/>
      <c r="Y43" s="1122" t="s">
        <v>331</v>
      </c>
      <c r="Z43" s="1121"/>
      <c r="AA43" s="1122" t="s">
        <v>320</v>
      </c>
      <c r="AB43" s="1123"/>
    </row>
    <row r="44" spans="1:28" ht="20.25" customHeight="1" thickBot="1" x14ac:dyDescent="0.3">
      <c r="A44" s="386" t="s">
        <v>17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8"/>
      <c r="M44" s="1124" t="s">
        <v>17</v>
      </c>
      <c r="N44" s="1125"/>
      <c r="O44" s="1125"/>
      <c r="P44" s="1125"/>
      <c r="Q44" s="1125"/>
      <c r="R44" s="1125"/>
      <c r="S44" s="1125"/>
      <c r="T44" s="1125"/>
      <c r="U44" s="1125"/>
      <c r="V44" s="1125"/>
      <c r="W44" s="1125"/>
      <c r="X44" s="1125"/>
      <c r="Y44" s="1125"/>
      <c r="Z44" s="1125"/>
      <c r="AA44" s="1125"/>
      <c r="AB44" s="1126"/>
    </row>
    <row r="45" spans="1:28" ht="18" customHeight="1" x14ac:dyDescent="0.25">
      <c r="A45" s="29">
        <v>1</v>
      </c>
      <c r="B45" s="239" t="s">
        <v>3</v>
      </c>
      <c r="C45" s="393">
        <v>4</v>
      </c>
      <c r="D45" s="394"/>
      <c r="E45" s="393">
        <v>11</v>
      </c>
      <c r="F45" s="394"/>
      <c r="G45" s="393">
        <v>20</v>
      </c>
      <c r="H45" s="394"/>
      <c r="I45" s="395">
        <v>33</v>
      </c>
      <c r="J45" s="396"/>
      <c r="K45" s="395">
        <v>40</v>
      </c>
      <c r="L45" s="396"/>
      <c r="M45" s="1127">
        <v>4</v>
      </c>
      <c r="N45" s="1128"/>
      <c r="O45" s="1127">
        <v>8</v>
      </c>
      <c r="P45" s="1128"/>
      <c r="Q45" s="1127">
        <v>14</v>
      </c>
      <c r="R45" s="1128"/>
      <c r="S45" s="1127">
        <v>18</v>
      </c>
      <c r="T45" s="1128"/>
      <c r="U45" s="1127">
        <v>23</v>
      </c>
      <c r="V45" s="1128"/>
      <c r="W45" s="1127">
        <v>28</v>
      </c>
      <c r="X45" s="1128"/>
      <c r="Y45" s="1127">
        <v>31</v>
      </c>
      <c r="Z45" s="1128"/>
      <c r="AA45" s="1127">
        <v>33</v>
      </c>
      <c r="AB45" s="1128"/>
    </row>
    <row r="46" spans="1:28" ht="18" customHeight="1" x14ac:dyDescent="0.25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1</v>
      </c>
      <c r="H46" s="274">
        <v>3</v>
      </c>
      <c r="I46" s="273">
        <v>2</v>
      </c>
      <c r="J46" s="274">
        <v>4</v>
      </c>
      <c r="K46" s="273">
        <v>2</v>
      </c>
      <c r="L46" s="274">
        <v>4</v>
      </c>
      <c r="M46" s="945">
        <v>1</v>
      </c>
      <c r="N46" s="944">
        <v>3</v>
      </c>
      <c r="O46" s="945">
        <v>2</v>
      </c>
      <c r="P46" s="944">
        <v>4</v>
      </c>
      <c r="Q46" s="945">
        <v>1</v>
      </c>
      <c r="R46" s="944">
        <v>3</v>
      </c>
      <c r="S46" s="945">
        <v>2</v>
      </c>
      <c r="T46" s="944">
        <v>4</v>
      </c>
      <c r="U46" s="945">
        <v>2</v>
      </c>
      <c r="V46" s="944">
        <v>4</v>
      </c>
      <c r="W46" s="945">
        <v>2</v>
      </c>
      <c r="X46" s="944">
        <v>4</v>
      </c>
      <c r="Y46" s="945">
        <v>2</v>
      </c>
      <c r="Z46" s="944">
        <v>4</v>
      </c>
      <c r="AA46" s="945">
        <v>2</v>
      </c>
      <c r="AB46" s="944">
        <v>4</v>
      </c>
    </row>
    <row r="47" spans="1:28" ht="18" x14ac:dyDescent="0.3">
      <c r="A47" s="31">
        <v>3</v>
      </c>
      <c r="B47" s="240" t="s">
        <v>5</v>
      </c>
      <c r="C47" s="381">
        <v>2</v>
      </c>
      <c r="D47" s="382"/>
      <c r="E47" s="381">
        <v>2</v>
      </c>
      <c r="F47" s="382"/>
      <c r="G47" s="381">
        <v>2</v>
      </c>
      <c r="H47" s="382"/>
      <c r="I47" s="381">
        <v>2</v>
      </c>
      <c r="J47" s="382"/>
      <c r="K47" s="381">
        <v>2</v>
      </c>
      <c r="L47" s="382"/>
      <c r="M47" s="1129">
        <v>9</v>
      </c>
      <c r="N47" s="1130"/>
      <c r="O47" s="1129">
        <v>9</v>
      </c>
      <c r="P47" s="1130"/>
      <c r="Q47" s="1129">
        <v>9</v>
      </c>
      <c r="R47" s="1130"/>
      <c r="S47" s="1129">
        <v>9</v>
      </c>
      <c r="T47" s="1130"/>
      <c r="U47" s="1129">
        <v>9</v>
      </c>
      <c r="V47" s="1130"/>
      <c r="W47" s="1129">
        <v>9</v>
      </c>
      <c r="X47" s="1130"/>
      <c r="Y47" s="1129">
        <v>9</v>
      </c>
      <c r="Z47" s="1130"/>
      <c r="AA47" s="1129">
        <v>9</v>
      </c>
      <c r="AB47" s="1130"/>
    </row>
    <row r="48" spans="1:28" ht="16.8" x14ac:dyDescent="0.3">
      <c r="A48" s="32">
        <v>4</v>
      </c>
      <c r="B48" s="240" t="s">
        <v>38</v>
      </c>
      <c r="C48" s="381">
        <v>3</v>
      </c>
      <c r="D48" s="382"/>
      <c r="E48" s="381">
        <v>6</v>
      </c>
      <c r="F48" s="382"/>
      <c r="G48" s="381">
        <v>1</v>
      </c>
      <c r="H48" s="382"/>
      <c r="I48" s="381">
        <v>5</v>
      </c>
      <c r="J48" s="382"/>
      <c r="K48" s="381">
        <v>4</v>
      </c>
      <c r="L48" s="382"/>
      <c r="M48" s="1129">
        <v>8</v>
      </c>
      <c r="N48" s="1130"/>
      <c r="O48" s="1129">
        <v>3</v>
      </c>
      <c r="P48" s="1130"/>
      <c r="Q48" s="1129">
        <v>1</v>
      </c>
      <c r="R48" s="1130"/>
      <c r="S48" s="1129">
        <v>4</v>
      </c>
      <c r="T48" s="1130"/>
      <c r="U48" s="1129">
        <v>2</v>
      </c>
      <c r="V48" s="1130"/>
      <c r="W48" s="1129">
        <v>5</v>
      </c>
      <c r="X48" s="1130"/>
      <c r="Y48" s="1129">
        <v>6</v>
      </c>
      <c r="Z48" s="1130"/>
      <c r="AA48" s="1129">
        <v>7</v>
      </c>
      <c r="AB48" s="1130"/>
    </row>
    <row r="49" spans="1:28" ht="16.8" x14ac:dyDescent="0.25">
      <c r="A49" s="33" t="s">
        <v>39</v>
      </c>
      <c r="B49" s="240" t="s">
        <v>6</v>
      </c>
      <c r="C49" s="273">
        <v>117</v>
      </c>
      <c r="D49" s="274">
        <v>419</v>
      </c>
      <c r="E49" s="273">
        <v>343</v>
      </c>
      <c r="F49" s="274" t="s">
        <v>52</v>
      </c>
      <c r="G49" s="273">
        <v>167</v>
      </c>
      <c r="H49" s="274">
        <v>155</v>
      </c>
      <c r="I49" s="273">
        <v>194</v>
      </c>
      <c r="J49" s="274" t="s">
        <v>52</v>
      </c>
      <c r="K49" s="273">
        <v>153</v>
      </c>
      <c r="L49" s="274">
        <v>148</v>
      </c>
      <c r="M49" s="945">
        <v>341</v>
      </c>
      <c r="N49" s="944">
        <v>288</v>
      </c>
      <c r="O49" s="945">
        <v>293</v>
      </c>
      <c r="P49" s="944">
        <v>99</v>
      </c>
      <c r="Q49" s="945">
        <v>164</v>
      </c>
      <c r="R49" s="944">
        <v>279</v>
      </c>
      <c r="S49" s="945">
        <v>325</v>
      </c>
      <c r="T49" s="944">
        <v>159</v>
      </c>
      <c r="U49" s="945">
        <v>275</v>
      </c>
      <c r="V49" s="944">
        <v>197</v>
      </c>
      <c r="W49" s="945">
        <v>270</v>
      </c>
      <c r="X49" s="944">
        <v>195</v>
      </c>
      <c r="Y49" s="945">
        <v>199</v>
      </c>
      <c r="Z49" s="944">
        <v>277</v>
      </c>
      <c r="AA49" s="945">
        <v>147</v>
      </c>
      <c r="AB49" s="944">
        <v>306</v>
      </c>
    </row>
    <row r="50" spans="1:28" ht="16.8" x14ac:dyDescent="0.25">
      <c r="A50" s="34">
        <v>6</v>
      </c>
      <c r="B50" s="240" t="s">
        <v>40</v>
      </c>
      <c r="C50" s="273">
        <v>10</v>
      </c>
      <c r="D50" s="274">
        <v>7</v>
      </c>
      <c r="E50" s="273">
        <v>10</v>
      </c>
      <c r="F50" s="274" t="s">
        <v>52</v>
      </c>
      <c r="G50" s="273">
        <v>10</v>
      </c>
      <c r="H50" s="274">
        <v>10</v>
      </c>
      <c r="I50" s="273">
        <v>10</v>
      </c>
      <c r="J50" s="274" t="s">
        <v>52</v>
      </c>
      <c r="K50" s="273">
        <v>10</v>
      </c>
      <c r="L50" s="274">
        <v>10</v>
      </c>
      <c r="M50" s="945">
        <v>10</v>
      </c>
      <c r="N50" s="944">
        <v>8</v>
      </c>
      <c r="O50" s="945">
        <v>10</v>
      </c>
      <c r="P50" s="944">
        <v>10</v>
      </c>
      <c r="Q50" s="945">
        <v>10</v>
      </c>
      <c r="R50" s="944">
        <v>10</v>
      </c>
      <c r="S50" s="945">
        <v>10</v>
      </c>
      <c r="T50" s="944">
        <v>4</v>
      </c>
      <c r="U50" s="945">
        <v>10</v>
      </c>
      <c r="V50" s="944">
        <v>10</v>
      </c>
      <c r="W50" s="945">
        <v>10</v>
      </c>
      <c r="X50" s="944">
        <v>4</v>
      </c>
      <c r="Y50" s="945">
        <v>10</v>
      </c>
      <c r="Z50" s="944">
        <v>6</v>
      </c>
      <c r="AA50" s="945">
        <v>10</v>
      </c>
      <c r="AB50" s="944">
        <v>10</v>
      </c>
    </row>
    <row r="51" spans="1:28" ht="16.8" x14ac:dyDescent="0.25">
      <c r="A51" s="35">
        <v>7</v>
      </c>
      <c r="B51" s="240" t="s">
        <v>7</v>
      </c>
      <c r="C51" s="273">
        <v>249</v>
      </c>
      <c r="D51" s="274">
        <v>636</v>
      </c>
      <c r="E51" s="273">
        <v>555</v>
      </c>
      <c r="F51" s="274" t="s">
        <v>52</v>
      </c>
      <c r="G51" s="273">
        <v>286</v>
      </c>
      <c r="H51" s="274">
        <v>296</v>
      </c>
      <c r="I51" s="273">
        <v>312</v>
      </c>
      <c r="J51" s="274" t="s">
        <v>52</v>
      </c>
      <c r="K51" s="273">
        <v>299</v>
      </c>
      <c r="L51" s="274">
        <v>245</v>
      </c>
      <c r="M51" s="945">
        <v>464</v>
      </c>
      <c r="N51" s="944">
        <v>426</v>
      </c>
      <c r="O51" s="945">
        <v>485</v>
      </c>
      <c r="P51" s="944">
        <v>149</v>
      </c>
      <c r="Q51" s="945">
        <v>276</v>
      </c>
      <c r="R51" s="944">
        <v>415</v>
      </c>
      <c r="S51" s="945">
        <v>558</v>
      </c>
      <c r="T51" s="944">
        <v>219</v>
      </c>
      <c r="U51" s="945">
        <v>493</v>
      </c>
      <c r="V51" s="944">
        <v>295</v>
      </c>
      <c r="W51" s="945">
        <v>420</v>
      </c>
      <c r="X51" s="944">
        <v>372</v>
      </c>
      <c r="Y51" s="945">
        <v>376</v>
      </c>
      <c r="Z51" s="944">
        <v>636</v>
      </c>
      <c r="AA51" s="945">
        <v>419</v>
      </c>
      <c r="AB51" s="944">
        <v>453</v>
      </c>
    </row>
    <row r="52" spans="1:28" ht="16.8" x14ac:dyDescent="0.25">
      <c r="A52" s="36">
        <v>8</v>
      </c>
      <c r="B52" s="240" t="s">
        <v>41</v>
      </c>
      <c r="C52" s="273">
        <v>100</v>
      </c>
      <c r="D52" s="274">
        <v>110</v>
      </c>
      <c r="E52" s="273">
        <v>140</v>
      </c>
      <c r="F52" s="274">
        <v>96</v>
      </c>
      <c r="G52" s="273">
        <v>214</v>
      </c>
      <c r="H52" s="274">
        <v>113</v>
      </c>
      <c r="I52" s="273">
        <v>93</v>
      </c>
      <c r="J52" s="274">
        <v>99</v>
      </c>
      <c r="K52" s="273">
        <v>202</v>
      </c>
      <c r="L52" s="274">
        <v>346</v>
      </c>
      <c r="M52" s="946">
        <v>224</v>
      </c>
      <c r="N52" s="947">
        <v>213</v>
      </c>
      <c r="O52" s="946">
        <v>379</v>
      </c>
      <c r="P52" s="944">
        <v>149</v>
      </c>
      <c r="Q52" s="945">
        <v>531</v>
      </c>
      <c r="R52" s="947" t="s">
        <v>52</v>
      </c>
      <c r="S52" s="945">
        <v>187</v>
      </c>
      <c r="T52" s="947">
        <v>292</v>
      </c>
      <c r="U52" s="946">
        <v>415</v>
      </c>
      <c r="V52" s="947">
        <v>221</v>
      </c>
      <c r="W52" s="945">
        <v>391</v>
      </c>
      <c r="X52" s="947">
        <v>246</v>
      </c>
      <c r="Y52" s="946">
        <v>353</v>
      </c>
      <c r="Z52" s="947">
        <v>335</v>
      </c>
      <c r="AA52" s="946">
        <v>346</v>
      </c>
      <c r="AB52" s="947">
        <v>110</v>
      </c>
    </row>
    <row r="53" spans="1:28" ht="15.6" customHeight="1" x14ac:dyDescent="0.25">
      <c r="A53" s="30">
        <v>9</v>
      </c>
      <c r="B53" s="240" t="s">
        <v>42</v>
      </c>
      <c r="C53" s="273">
        <v>10</v>
      </c>
      <c r="D53" s="274">
        <v>10</v>
      </c>
      <c r="E53" s="273">
        <v>10</v>
      </c>
      <c r="F53" s="274">
        <v>10</v>
      </c>
      <c r="G53" s="273">
        <v>10</v>
      </c>
      <c r="H53" s="274">
        <v>5</v>
      </c>
      <c r="I53" s="273">
        <v>10</v>
      </c>
      <c r="J53" s="274">
        <v>10</v>
      </c>
      <c r="K53" s="273">
        <v>10</v>
      </c>
      <c r="L53" s="274">
        <v>10</v>
      </c>
      <c r="M53" s="848">
        <v>10</v>
      </c>
      <c r="N53" s="849">
        <v>10</v>
      </c>
      <c r="O53" s="848">
        <v>10</v>
      </c>
      <c r="P53" s="947">
        <v>10</v>
      </c>
      <c r="Q53" s="945">
        <v>9</v>
      </c>
      <c r="R53" s="849" t="s">
        <v>52</v>
      </c>
      <c r="S53" s="946">
        <v>10</v>
      </c>
      <c r="T53" s="849">
        <v>10</v>
      </c>
      <c r="U53" s="848">
        <v>10</v>
      </c>
      <c r="V53" s="849">
        <v>3</v>
      </c>
      <c r="W53" s="945">
        <v>10</v>
      </c>
      <c r="X53" s="849">
        <v>9</v>
      </c>
      <c r="Y53" s="848">
        <v>10</v>
      </c>
      <c r="Z53" s="849">
        <v>5</v>
      </c>
      <c r="AA53" s="848">
        <v>10</v>
      </c>
      <c r="AB53" s="849">
        <v>3</v>
      </c>
    </row>
    <row r="54" spans="1:28" ht="17.399999999999999" thickBot="1" x14ac:dyDescent="0.3">
      <c r="A54" s="37">
        <v>10</v>
      </c>
      <c r="B54" s="241" t="s">
        <v>19</v>
      </c>
      <c r="C54" s="275">
        <v>237</v>
      </c>
      <c r="D54" s="276">
        <v>244</v>
      </c>
      <c r="E54" s="275">
        <v>253</v>
      </c>
      <c r="F54" s="276">
        <v>125</v>
      </c>
      <c r="G54" s="275">
        <v>388</v>
      </c>
      <c r="H54" s="276">
        <v>152</v>
      </c>
      <c r="I54" s="275">
        <v>129</v>
      </c>
      <c r="J54" s="274">
        <v>191</v>
      </c>
      <c r="K54" s="275">
        <v>287</v>
      </c>
      <c r="L54" s="276">
        <v>445</v>
      </c>
      <c r="M54" s="852">
        <v>362</v>
      </c>
      <c r="N54" s="853">
        <v>389</v>
      </c>
      <c r="O54" s="852">
        <v>476</v>
      </c>
      <c r="P54" s="1131">
        <v>339</v>
      </c>
      <c r="Q54" s="1132">
        <v>684</v>
      </c>
      <c r="R54" s="853" t="s">
        <v>52</v>
      </c>
      <c r="S54" s="852">
        <v>289</v>
      </c>
      <c r="T54" s="853">
        <v>377</v>
      </c>
      <c r="U54" s="852">
        <v>670</v>
      </c>
      <c r="V54" s="853">
        <v>246</v>
      </c>
      <c r="W54" s="1132">
        <v>730</v>
      </c>
      <c r="X54" s="853">
        <v>439</v>
      </c>
      <c r="Y54" s="852">
        <v>596</v>
      </c>
      <c r="Z54" s="853">
        <v>494</v>
      </c>
      <c r="AA54" s="852">
        <v>617</v>
      </c>
      <c r="AB54" s="853">
        <v>96</v>
      </c>
    </row>
    <row r="55" spans="1:28" ht="18" customHeight="1" thickBot="1" x14ac:dyDescent="0.3">
      <c r="A55" s="349" t="s">
        <v>54</v>
      </c>
      <c r="B55" s="376" t="s">
        <v>0</v>
      </c>
      <c r="C55" s="383" t="s">
        <v>18</v>
      </c>
      <c r="D55" s="384"/>
      <c r="E55" s="384"/>
      <c r="F55" s="384"/>
      <c r="G55" s="384"/>
      <c r="H55" s="384"/>
      <c r="I55" s="384"/>
      <c r="J55" s="384"/>
      <c r="K55" s="384"/>
      <c r="L55" s="385"/>
      <c r="M55" s="1133" t="s">
        <v>18</v>
      </c>
      <c r="N55" s="1134"/>
      <c r="O55" s="1134"/>
      <c r="P55" s="1134"/>
      <c r="Q55" s="1134"/>
      <c r="R55" s="1134"/>
      <c r="S55" s="1134"/>
      <c r="T55" s="1134"/>
      <c r="U55" s="1134"/>
      <c r="V55" s="1134"/>
      <c r="W55" s="1134"/>
      <c r="X55" s="1134"/>
      <c r="Y55" s="1134"/>
      <c r="Z55" s="1134"/>
      <c r="AA55" s="1134"/>
      <c r="AB55" s="1135"/>
    </row>
    <row r="56" spans="1:28" ht="18" thickBot="1" x14ac:dyDescent="0.3">
      <c r="A56" s="350"/>
      <c r="B56" s="348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1136" t="s">
        <v>55</v>
      </c>
      <c r="N56" s="1137" t="s">
        <v>56</v>
      </c>
      <c r="O56" s="1136" t="s">
        <v>55</v>
      </c>
      <c r="P56" s="1137" t="s">
        <v>56</v>
      </c>
      <c r="Q56" s="1136" t="s">
        <v>55</v>
      </c>
      <c r="R56" s="1137" t="s">
        <v>56</v>
      </c>
      <c r="S56" s="1136" t="s">
        <v>55</v>
      </c>
      <c r="T56" s="1137" t="s">
        <v>56</v>
      </c>
      <c r="U56" s="1136" t="s">
        <v>55</v>
      </c>
      <c r="V56" s="1137" t="s">
        <v>56</v>
      </c>
      <c r="W56" s="1136" t="s">
        <v>55</v>
      </c>
      <c r="X56" s="1137" t="s">
        <v>56</v>
      </c>
      <c r="Y56" s="1136" t="s">
        <v>55</v>
      </c>
      <c r="Z56" s="1137" t="s">
        <v>56</v>
      </c>
      <c r="AA56" s="1136" t="s">
        <v>55</v>
      </c>
      <c r="AB56" s="1137" t="s">
        <v>56</v>
      </c>
    </row>
    <row r="57" spans="1:28" ht="16.8" x14ac:dyDescent="0.25">
      <c r="A57" s="41">
        <v>11</v>
      </c>
      <c r="B57" s="232" t="s">
        <v>8</v>
      </c>
      <c r="C57" s="13">
        <v>14</v>
      </c>
      <c r="D57" s="231" t="s">
        <v>183</v>
      </c>
      <c r="E57" s="93" t="s">
        <v>175</v>
      </c>
      <c r="F57" s="267" t="s">
        <v>52</v>
      </c>
      <c r="G57" s="266">
        <v>0</v>
      </c>
      <c r="H57" s="94">
        <v>14</v>
      </c>
      <c r="I57" s="23">
        <v>6</v>
      </c>
      <c r="J57" s="16" t="s">
        <v>52</v>
      </c>
      <c r="K57" s="23">
        <v>2</v>
      </c>
      <c r="L57" s="16">
        <v>8</v>
      </c>
      <c r="M57" s="1008" t="s">
        <v>52</v>
      </c>
      <c r="N57" s="1009" t="s">
        <v>52</v>
      </c>
      <c r="O57" s="1008" t="s">
        <v>52</v>
      </c>
      <c r="P57" s="1009" t="s">
        <v>52</v>
      </c>
      <c r="Q57" s="1008" t="s">
        <v>418</v>
      </c>
      <c r="R57" s="1009">
        <v>0</v>
      </c>
      <c r="S57" s="1008">
        <v>9</v>
      </c>
      <c r="T57" s="1009" t="s">
        <v>21</v>
      </c>
      <c r="U57" s="1008" t="s">
        <v>52</v>
      </c>
      <c r="V57" s="1009" t="s">
        <v>52</v>
      </c>
      <c r="W57" s="1008" t="s">
        <v>52</v>
      </c>
      <c r="X57" s="1009" t="s">
        <v>52</v>
      </c>
      <c r="Y57" s="1008" t="s">
        <v>52</v>
      </c>
      <c r="Z57" s="1009" t="s">
        <v>52</v>
      </c>
      <c r="AA57" s="1008" t="s">
        <v>52</v>
      </c>
      <c r="AB57" s="1009" t="s">
        <v>52</v>
      </c>
    </row>
    <row r="58" spans="1:28" ht="16.8" x14ac:dyDescent="0.25">
      <c r="A58" s="30">
        <v>12</v>
      </c>
      <c r="B58" s="233" t="s">
        <v>9</v>
      </c>
      <c r="C58" s="17">
        <v>44</v>
      </c>
      <c r="D58" s="211">
        <v>32</v>
      </c>
      <c r="E58" s="44">
        <v>34</v>
      </c>
      <c r="F58" s="211" t="s">
        <v>52</v>
      </c>
      <c r="G58" s="266">
        <v>6</v>
      </c>
      <c r="H58" s="18">
        <v>30</v>
      </c>
      <c r="I58" s="24">
        <v>10</v>
      </c>
      <c r="J58" s="18" t="s">
        <v>52</v>
      </c>
      <c r="K58" s="24">
        <v>14</v>
      </c>
      <c r="L58" s="18">
        <v>6</v>
      </c>
      <c r="M58" s="945" t="s">
        <v>52</v>
      </c>
      <c r="N58" s="944" t="s">
        <v>52</v>
      </c>
      <c r="O58" s="945" t="s">
        <v>52</v>
      </c>
      <c r="P58" s="944" t="s">
        <v>52</v>
      </c>
      <c r="Q58" s="945">
        <v>36</v>
      </c>
      <c r="R58" s="944">
        <v>3</v>
      </c>
      <c r="S58" s="945">
        <v>9</v>
      </c>
      <c r="T58" s="944" t="s">
        <v>21</v>
      </c>
      <c r="U58" s="945" t="s">
        <v>52</v>
      </c>
      <c r="V58" s="944" t="s">
        <v>52</v>
      </c>
      <c r="W58" s="945" t="s">
        <v>52</v>
      </c>
      <c r="X58" s="944" t="s">
        <v>52</v>
      </c>
      <c r="Y58" s="945" t="s">
        <v>52</v>
      </c>
      <c r="Z58" s="944" t="s">
        <v>52</v>
      </c>
      <c r="AA58" s="945" t="s">
        <v>52</v>
      </c>
      <c r="AB58" s="944" t="s">
        <v>52</v>
      </c>
    </row>
    <row r="59" spans="1:28" ht="16.8" x14ac:dyDescent="0.25">
      <c r="A59" s="30">
        <v>13</v>
      </c>
      <c r="B59" s="233" t="s">
        <v>10</v>
      </c>
      <c r="C59" s="17">
        <v>9</v>
      </c>
      <c r="D59" s="211">
        <v>9</v>
      </c>
      <c r="E59" s="44">
        <v>9</v>
      </c>
      <c r="F59" s="211" t="s">
        <v>52</v>
      </c>
      <c r="G59" s="266">
        <v>9</v>
      </c>
      <c r="H59" s="18">
        <v>9</v>
      </c>
      <c r="I59" s="24">
        <v>8</v>
      </c>
      <c r="J59" s="18" t="s">
        <v>52</v>
      </c>
      <c r="K59" s="24">
        <v>9</v>
      </c>
      <c r="L59" s="18">
        <v>9</v>
      </c>
      <c r="M59" s="945" t="s">
        <v>52</v>
      </c>
      <c r="N59" s="944" t="s">
        <v>52</v>
      </c>
      <c r="O59" s="945" t="s">
        <v>52</v>
      </c>
      <c r="P59" s="944" t="s">
        <v>52</v>
      </c>
      <c r="Q59" s="945">
        <v>9</v>
      </c>
      <c r="R59" s="944">
        <v>9</v>
      </c>
      <c r="S59" s="945">
        <v>9</v>
      </c>
      <c r="T59" s="944" t="s">
        <v>21</v>
      </c>
      <c r="U59" s="945" t="s">
        <v>52</v>
      </c>
      <c r="V59" s="944" t="s">
        <v>52</v>
      </c>
      <c r="W59" s="945" t="s">
        <v>52</v>
      </c>
      <c r="X59" s="944" t="s">
        <v>52</v>
      </c>
      <c r="Y59" s="945" t="s">
        <v>52</v>
      </c>
      <c r="Z59" s="944" t="s">
        <v>52</v>
      </c>
      <c r="AA59" s="945" t="s">
        <v>52</v>
      </c>
      <c r="AB59" s="944" t="s">
        <v>52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22</v>
      </c>
      <c r="E60" s="44" t="s">
        <v>22</v>
      </c>
      <c r="F60" s="211" t="s">
        <v>52</v>
      </c>
      <c r="G60" s="266" t="s">
        <v>51</v>
      </c>
      <c r="H60" s="18" t="s">
        <v>51</v>
      </c>
      <c r="I60" s="24" t="s">
        <v>51</v>
      </c>
      <c r="J60" s="18" t="s">
        <v>52</v>
      </c>
      <c r="K60" s="24" t="s">
        <v>51</v>
      </c>
      <c r="L60" s="248" t="s">
        <v>51</v>
      </c>
      <c r="M60" s="945" t="s">
        <v>52</v>
      </c>
      <c r="N60" s="944" t="s">
        <v>52</v>
      </c>
      <c r="O60" s="945" t="s">
        <v>52</v>
      </c>
      <c r="P60" s="944" t="s">
        <v>52</v>
      </c>
      <c r="Q60" s="945" t="s">
        <v>22</v>
      </c>
      <c r="R60" s="944" t="s">
        <v>51</v>
      </c>
      <c r="S60" s="945" t="s">
        <v>51</v>
      </c>
      <c r="T60" s="944" t="s">
        <v>21</v>
      </c>
      <c r="U60" s="945" t="s">
        <v>52</v>
      </c>
      <c r="V60" s="944" t="s">
        <v>52</v>
      </c>
      <c r="W60" s="945" t="s">
        <v>52</v>
      </c>
      <c r="X60" s="944" t="s">
        <v>52</v>
      </c>
      <c r="Y60" s="945" t="s">
        <v>52</v>
      </c>
      <c r="Z60" s="944" t="s">
        <v>52</v>
      </c>
      <c r="AA60" s="945" t="s">
        <v>52</v>
      </c>
      <c r="AB60" s="944" t="s">
        <v>52</v>
      </c>
    </row>
    <row r="61" spans="1:28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52</v>
      </c>
      <c r="G61" s="266" t="s">
        <v>20</v>
      </c>
      <c r="H61" s="18" t="s">
        <v>20</v>
      </c>
      <c r="I61" s="24" t="s">
        <v>20</v>
      </c>
      <c r="J61" s="18" t="s">
        <v>52</v>
      </c>
      <c r="K61" s="24" t="s">
        <v>20</v>
      </c>
      <c r="L61" s="18" t="s">
        <v>20</v>
      </c>
      <c r="M61" s="945" t="s">
        <v>52</v>
      </c>
      <c r="N61" s="944" t="s">
        <v>52</v>
      </c>
      <c r="O61" s="945" t="s">
        <v>52</v>
      </c>
      <c r="P61" s="944" t="s">
        <v>52</v>
      </c>
      <c r="Q61" s="945" t="s">
        <v>330</v>
      </c>
      <c r="R61" s="944" t="s">
        <v>330</v>
      </c>
      <c r="S61" s="945" t="s">
        <v>330</v>
      </c>
      <c r="T61" s="944" t="s">
        <v>330</v>
      </c>
      <c r="U61" s="945" t="s">
        <v>52</v>
      </c>
      <c r="V61" s="944" t="s">
        <v>52</v>
      </c>
      <c r="W61" s="945" t="s">
        <v>52</v>
      </c>
      <c r="X61" s="944" t="s">
        <v>52</v>
      </c>
      <c r="Y61" s="945" t="s">
        <v>52</v>
      </c>
      <c r="Z61" s="944" t="s">
        <v>52</v>
      </c>
      <c r="AA61" s="945" t="s">
        <v>52</v>
      </c>
      <c r="AB61" s="944" t="s">
        <v>52</v>
      </c>
    </row>
    <row r="62" spans="1:28" ht="16.2" x14ac:dyDescent="0.25">
      <c r="A62" s="42">
        <v>16</v>
      </c>
      <c r="B62" s="233" t="s">
        <v>13</v>
      </c>
      <c r="C62" s="17">
        <v>66</v>
      </c>
      <c r="D62" s="211">
        <v>52</v>
      </c>
      <c r="E62" s="44">
        <v>61</v>
      </c>
      <c r="F62" s="211">
        <v>18</v>
      </c>
      <c r="G62" s="266">
        <v>90</v>
      </c>
      <c r="H62" s="18">
        <v>36</v>
      </c>
      <c r="I62" s="24">
        <v>39</v>
      </c>
      <c r="J62" s="18">
        <v>77</v>
      </c>
      <c r="K62" s="24">
        <v>84</v>
      </c>
      <c r="L62" s="18">
        <v>127</v>
      </c>
      <c r="M62" s="945" t="s">
        <v>52</v>
      </c>
      <c r="N62" s="944" t="s">
        <v>52</v>
      </c>
      <c r="O62" s="945" t="s">
        <v>52</v>
      </c>
      <c r="P62" s="944" t="s">
        <v>52</v>
      </c>
      <c r="Q62" s="945">
        <v>108</v>
      </c>
      <c r="R62" s="944" t="s">
        <v>52</v>
      </c>
      <c r="S62" s="945">
        <v>85</v>
      </c>
      <c r="T62" s="944">
        <v>90</v>
      </c>
      <c r="U62" s="945" t="s">
        <v>52</v>
      </c>
      <c r="V62" s="944" t="s">
        <v>52</v>
      </c>
      <c r="W62" s="945" t="s">
        <v>52</v>
      </c>
      <c r="X62" s="944" t="s">
        <v>52</v>
      </c>
      <c r="Y62" s="945" t="s">
        <v>52</v>
      </c>
      <c r="Z62" s="944" t="s">
        <v>52</v>
      </c>
      <c r="AA62" s="945" t="s">
        <v>52</v>
      </c>
      <c r="AB62" s="944" t="s">
        <v>52</v>
      </c>
    </row>
    <row r="63" spans="1:28" ht="16.2" x14ac:dyDescent="0.25">
      <c r="A63" s="42">
        <v>17</v>
      </c>
      <c r="B63" s="233" t="s">
        <v>50</v>
      </c>
      <c r="C63" s="17">
        <v>41</v>
      </c>
      <c r="D63" s="211">
        <v>21</v>
      </c>
      <c r="E63" s="44">
        <v>30</v>
      </c>
      <c r="F63" s="211">
        <v>21</v>
      </c>
      <c r="G63" s="266">
        <v>53</v>
      </c>
      <c r="H63" s="18">
        <v>28</v>
      </c>
      <c r="I63" s="24">
        <v>32</v>
      </c>
      <c r="J63" s="18">
        <v>28</v>
      </c>
      <c r="K63" s="24">
        <v>51</v>
      </c>
      <c r="L63" s="18">
        <v>68</v>
      </c>
      <c r="M63" s="945" t="s">
        <v>52</v>
      </c>
      <c r="N63" s="944" t="s">
        <v>52</v>
      </c>
      <c r="O63" s="945" t="s">
        <v>52</v>
      </c>
      <c r="P63" s="944" t="s">
        <v>52</v>
      </c>
      <c r="Q63" s="945">
        <v>84</v>
      </c>
      <c r="R63" s="944" t="s">
        <v>52</v>
      </c>
      <c r="S63" s="945">
        <v>52</v>
      </c>
      <c r="T63" s="944">
        <v>86</v>
      </c>
      <c r="U63" s="945" t="s">
        <v>52</v>
      </c>
      <c r="V63" s="944" t="s">
        <v>52</v>
      </c>
      <c r="W63" s="945" t="s">
        <v>52</v>
      </c>
      <c r="X63" s="944" t="s">
        <v>52</v>
      </c>
      <c r="Y63" s="945" t="s">
        <v>52</v>
      </c>
      <c r="Z63" s="944" t="s">
        <v>52</v>
      </c>
      <c r="AA63" s="945" t="s">
        <v>52</v>
      </c>
      <c r="AB63" s="944" t="s">
        <v>52</v>
      </c>
    </row>
    <row r="64" spans="1:28" ht="16.2" x14ac:dyDescent="0.25">
      <c r="A64" s="42">
        <v>18</v>
      </c>
      <c r="B64" s="233" t="s">
        <v>14</v>
      </c>
      <c r="C64" s="17">
        <v>1</v>
      </c>
      <c r="D64" s="211">
        <v>5</v>
      </c>
      <c r="E64" s="44">
        <v>4</v>
      </c>
      <c r="F64" s="211">
        <v>1</v>
      </c>
      <c r="G64" s="266">
        <v>2</v>
      </c>
      <c r="H64" s="18">
        <v>2</v>
      </c>
      <c r="I64" s="24">
        <v>5</v>
      </c>
      <c r="J64" s="18">
        <v>7</v>
      </c>
      <c r="K64" s="24">
        <v>6</v>
      </c>
      <c r="L64" s="18">
        <v>5</v>
      </c>
      <c r="M64" s="946" t="s">
        <v>52</v>
      </c>
      <c r="N64" s="947" t="s">
        <v>52</v>
      </c>
      <c r="O64" s="946" t="s">
        <v>52</v>
      </c>
      <c r="P64" s="947" t="s">
        <v>52</v>
      </c>
      <c r="Q64" s="946">
        <v>1</v>
      </c>
      <c r="R64" s="947" t="s">
        <v>52</v>
      </c>
      <c r="S64" s="946">
        <v>5</v>
      </c>
      <c r="T64" s="947">
        <v>1</v>
      </c>
      <c r="U64" s="946" t="s">
        <v>52</v>
      </c>
      <c r="V64" s="947" t="s">
        <v>52</v>
      </c>
      <c r="W64" s="946" t="s">
        <v>52</v>
      </c>
      <c r="X64" s="947" t="s">
        <v>52</v>
      </c>
      <c r="Y64" s="946" t="s">
        <v>52</v>
      </c>
      <c r="Z64" s="947" t="s">
        <v>52</v>
      </c>
      <c r="AA64" s="946" t="s">
        <v>52</v>
      </c>
      <c r="AB64" s="947" t="s">
        <v>52</v>
      </c>
    </row>
    <row r="65" spans="1:28" ht="16.2" x14ac:dyDescent="0.25">
      <c r="A65" s="42">
        <v>19</v>
      </c>
      <c r="B65" s="233" t="s">
        <v>2</v>
      </c>
      <c r="C65" s="17">
        <v>2</v>
      </c>
      <c r="D65" s="211">
        <v>2</v>
      </c>
      <c r="E65" s="44">
        <v>4</v>
      </c>
      <c r="F65" s="211">
        <v>0</v>
      </c>
      <c r="G65" s="266">
        <v>0</v>
      </c>
      <c r="H65" s="18">
        <v>0</v>
      </c>
      <c r="I65" s="24">
        <v>1</v>
      </c>
      <c r="J65" s="18">
        <v>5</v>
      </c>
      <c r="K65" s="24">
        <v>2</v>
      </c>
      <c r="L65" s="18">
        <v>3</v>
      </c>
      <c r="M65" s="848" t="s">
        <v>52</v>
      </c>
      <c r="N65" s="849" t="s">
        <v>52</v>
      </c>
      <c r="O65" s="848" t="s">
        <v>52</v>
      </c>
      <c r="P65" s="849" t="s">
        <v>52</v>
      </c>
      <c r="Q65" s="848">
        <v>2</v>
      </c>
      <c r="R65" s="849" t="s">
        <v>52</v>
      </c>
      <c r="S65" s="848">
        <v>1</v>
      </c>
      <c r="T65" s="849">
        <v>0</v>
      </c>
      <c r="U65" s="848" t="s">
        <v>52</v>
      </c>
      <c r="V65" s="849" t="s">
        <v>52</v>
      </c>
      <c r="W65" s="848" t="s">
        <v>52</v>
      </c>
      <c r="X65" s="849" t="s">
        <v>52</v>
      </c>
      <c r="Y65" s="848" t="s">
        <v>52</v>
      </c>
      <c r="Z65" s="849" t="s">
        <v>52</v>
      </c>
      <c r="AA65" s="848" t="s">
        <v>52</v>
      </c>
      <c r="AB65" s="849" t="s">
        <v>52</v>
      </c>
    </row>
    <row r="66" spans="1:28" ht="31.2" x14ac:dyDescent="0.25">
      <c r="A66" s="42">
        <v>20</v>
      </c>
      <c r="B66" s="233" t="s">
        <v>15</v>
      </c>
      <c r="C66" s="17">
        <v>1</v>
      </c>
      <c r="D66" s="211" t="s">
        <v>293</v>
      </c>
      <c r="E66" s="44" t="s">
        <v>294</v>
      </c>
      <c r="F66" s="211">
        <v>5</v>
      </c>
      <c r="G66" s="266" t="s">
        <v>296</v>
      </c>
      <c r="H66" s="18" t="s">
        <v>232</v>
      </c>
      <c r="I66" s="24" t="s">
        <v>297</v>
      </c>
      <c r="J66" s="248" t="s">
        <v>298</v>
      </c>
      <c r="K66" s="24" t="s">
        <v>299</v>
      </c>
      <c r="L66" s="18" t="s">
        <v>300</v>
      </c>
      <c r="M66" s="848" t="s">
        <v>52</v>
      </c>
      <c r="N66" s="849" t="s">
        <v>52</v>
      </c>
      <c r="O66" s="848" t="s">
        <v>52</v>
      </c>
      <c r="P66" s="849" t="s">
        <v>52</v>
      </c>
      <c r="Q66" s="848">
        <v>4</v>
      </c>
      <c r="R66" s="849" t="s">
        <v>52</v>
      </c>
      <c r="S66" s="848" t="s">
        <v>419</v>
      </c>
      <c r="T66" s="849">
        <v>4</v>
      </c>
      <c r="U66" s="848" t="s">
        <v>52</v>
      </c>
      <c r="V66" s="849" t="s">
        <v>52</v>
      </c>
      <c r="W66" s="848" t="s">
        <v>52</v>
      </c>
      <c r="X66" s="849" t="s">
        <v>52</v>
      </c>
      <c r="Y66" s="848" t="s">
        <v>52</v>
      </c>
      <c r="Z66" s="849" t="s">
        <v>52</v>
      </c>
      <c r="AA66" s="848" t="s">
        <v>52</v>
      </c>
      <c r="AB66" s="849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295</v>
      </c>
      <c r="F67" s="109" t="s">
        <v>20</v>
      </c>
      <c r="G67" s="19" t="s">
        <v>20</v>
      </c>
      <c r="H67" s="22" t="s">
        <v>20</v>
      </c>
      <c r="I67" s="25" t="s">
        <v>20</v>
      </c>
      <c r="J67" s="22" t="s">
        <v>20</v>
      </c>
      <c r="K67" s="25" t="s">
        <v>20</v>
      </c>
      <c r="L67" s="22" t="s">
        <v>20</v>
      </c>
      <c r="M67" s="1132" t="s">
        <v>52</v>
      </c>
      <c r="N67" s="1131" t="s">
        <v>52</v>
      </c>
      <c r="O67" s="1132" t="s">
        <v>52</v>
      </c>
      <c r="P67" s="1131" t="s">
        <v>52</v>
      </c>
      <c r="Q67" s="1132" t="s">
        <v>330</v>
      </c>
      <c r="R67" s="1131" t="s">
        <v>52</v>
      </c>
      <c r="S67" s="1132" t="s">
        <v>330</v>
      </c>
      <c r="T67" s="1131" t="s">
        <v>330</v>
      </c>
      <c r="U67" s="1132" t="s">
        <v>52</v>
      </c>
      <c r="V67" s="1131" t="s">
        <v>52</v>
      </c>
      <c r="W67" s="1132" t="s">
        <v>52</v>
      </c>
      <c r="X67" s="1131" t="s">
        <v>52</v>
      </c>
      <c r="Y67" s="1132" t="s">
        <v>52</v>
      </c>
      <c r="Z67" s="1131" t="s">
        <v>52</v>
      </c>
      <c r="AA67" s="1132" t="s">
        <v>52</v>
      </c>
      <c r="AB67" s="1131" t="s">
        <v>52</v>
      </c>
    </row>
    <row r="69" spans="1:28" ht="21.6" customHeight="1" x14ac:dyDescent="0.25"/>
    <row r="70" spans="1:28" ht="23.4" customHeight="1" x14ac:dyDescent="0.25"/>
    <row r="72" spans="1:28" ht="17.399999999999999" customHeight="1" x14ac:dyDescent="0.25"/>
    <row r="73" spans="1:28" ht="31.8" customHeight="1" x14ac:dyDescent="0.25"/>
    <row r="76" spans="1:28" ht="17.399999999999999" customHeight="1" x14ac:dyDescent="0.25"/>
    <row r="77" spans="1:28" ht="15.6" customHeight="1" x14ac:dyDescent="0.25"/>
    <row r="78" spans="1:28" ht="18" customHeight="1" x14ac:dyDescent="0.25"/>
    <row r="79" spans="1:28" ht="18" customHeight="1" x14ac:dyDescent="0.25"/>
  </sheetData>
  <mergeCells count="78">
    <mergeCell ref="A39:B39"/>
    <mergeCell ref="A40:B40"/>
    <mergeCell ref="Y45:Z45"/>
    <mergeCell ref="AA45:AB45"/>
    <mergeCell ref="M47:N47"/>
    <mergeCell ref="O47:P47"/>
    <mergeCell ref="Q47:R47"/>
    <mergeCell ref="S47:T47"/>
    <mergeCell ref="U47:V47"/>
    <mergeCell ref="W47:X47"/>
    <mergeCell ref="Y47:Z47"/>
    <mergeCell ref="AA47:AB47"/>
    <mergeCell ref="O45:P45"/>
    <mergeCell ref="Q45:R45"/>
    <mergeCell ref="S45:T45"/>
    <mergeCell ref="U45:V45"/>
    <mergeCell ref="W45:X45"/>
    <mergeCell ref="S48:T48"/>
    <mergeCell ref="U48:V48"/>
    <mergeCell ref="M48:N48"/>
    <mergeCell ref="O48:P48"/>
    <mergeCell ref="Q48:R48"/>
    <mergeCell ref="W43:X43"/>
    <mergeCell ref="Y43:Z43"/>
    <mergeCell ref="AA43:AB43"/>
    <mergeCell ref="M42:AB42"/>
    <mergeCell ref="M43:N43"/>
    <mergeCell ref="O43:P43"/>
    <mergeCell ref="Q43:R43"/>
    <mergeCell ref="S43:T43"/>
    <mergeCell ref="U43:V43"/>
    <mergeCell ref="AA48:AB48"/>
    <mergeCell ref="W48:X48"/>
    <mergeCell ref="Y48:Z48"/>
    <mergeCell ref="A55:A56"/>
    <mergeCell ref="B55:B56"/>
    <mergeCell ref="A4:P4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M55:AB55"/>
    <mergeCell ref="M44:AB44"/>
    <mergeCell ref="M45:N45"/>
    <mergeCell ref="K47:L47"/>
    <mergeCell ref="C45:D45"/>
    <mergeCell ref="E45:F45"/>
    <mergeCell ref="G45:H45"/>
    <mergeCell ref="I45:J45"/>
    <mergeCell ref="K45:L45"/>
    <mergeCell ref="A1:Q1"/>
    <mergeCell ref="A5:B5"/>
    <mergeCell ref="A6:B6"/>
    <mergeCell ref="A7:B7"/>
    <mergeCell ref="A8:B8"/>
    <mergeCell ref="A3:B3"/>
    <mergeCell ref="C3:Q3"/>
    <mergeCell ref="L10:N10"/>
    <mergeCell ref="A36:P36"/>
    <mergeCell ref="C42:L42"/>
    <mergeCell ref="A44:L44"/>
    <mergeCell ref="C55:L55"/>
    <mergeCell ref="A10:A11"/>
    <mergeCell ref="B10:B11"/>
    <mergeCell ref="C10:K10"/>
    <mergeCell ref="A37:B38"/>
    <mergeCell ref="B42:B43"/>
    <mergeCell ref="A42:A43"/>
    <mergeCell ref="C43:D43"/>
    <mergeCell ref="E43:F43"/>
    <mergeCell ref="G43:H43"/>
    <mergeCell ref="I43:J43"/>
    <mergeCell ref="K43:L43"/>
  </mergeCells>
  <pageMargins left="0.7" right="0.7" top="0.75" bottom="0.75" header="0.3" footer="0.3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9860-78E0-4A50-A240-68F01D33582F}">
  <dimension ref="A1:AB97"/>
  <sheetViews>
    <sheetView zoomScale="70" zoomScaleNormal="7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5" width="10.77734375" style="1" customWidth="1"/>
    <col min="26" max="16384" width="9.33203125" style="1"/>
  </cols>
  <sheetData>
    <row r="1" spans="1:17" ht="90.6" customHeight="1" thickBot="1" x14ac:dyDescent="0.3">
      <c r="A1" s="315" t="s">
        <v>76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126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89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323" t="s">
        <v>24</v>
      </c>
      <c r="B6" s="363"/>
      <c r="C6" s="167">
        <v>5</v>
      </c>
      <c r="D6" s="167">
        <v>5</v>
      </c>
      <c r="E6" s="167">
        <v>1</v>
      </c>
      <c r="F6" s="167">
        <v>76</v>
      </c>
      <c r="G6" s="167">
        <v>66</v>
      </c>
      <c r="H6" s="167" t="s">
        <v>69</v>
      </c>
      <c r="I6" s="167">
        <v>19</v>
      </c>
      <c r="J6" s="167">
        <v>115.15</v>
      </c>
      <c r="K6" s="167" t="s">
        <v>48</v>
      </c>
      <c r="L6" s="167" t="s">
        <v>48</v>
      </c>
      <c r="M6" s="167" t="s">
        <v>48</v>
      </c>
      <c r="N6" s="167">
        <v>3</v>
      </c>
      <c r="O6" s="167">
        <v>5</v>
      </c>
      <c r="P6" s="194">
        <v>3</v>
      </c>
      <c r="Q6" s="195"/>
    </row>
    <row r="7" spans="1:17" ht="16.2" thickBot="1" x14ac:dyDescent="0.3">
      <c r="A7" s="325" t="s">
        <v>23</v>
      </c>
      <c r="B7" s="326"/>
      <c r="C7" s="61">
        <v>5</v>
      </c>
      <c r="D7" s="62">
        <v>5</v>
      </c>
      <c r="E7" s="62">
        <v>0</v>
      </c>
      <c r="F7" s="62">
        <v>131</v>
      </c>
      <c r="G7" s="62">
        <v>115</v>
      </c>
      <c r="H7" s="62">
        <v>53</v>
      </c>
      <c r="I7" s="62">
        <v>26.2</v>
      </c>
      <c r="J7" s="62">
        <v>113.91</v>
      </c>
      <c r="K7" s="62" t="s">
        <v>48</v>
      </c>
      <c r="L7" s="62">
        <v>1</v>
      </c>
      <c r="M7" s="62">
        <v>1</v>
      </c>
      <c r="N7" s="62">
        <v>14</v>
      </c>
      <c r="O7" s="62">
        <v>6</v>
      </c>
      <c r="P7" s="62">
        <v>2</v>
      </c>
      <c r="Q7" s="63" t="s">
        <v>48</v>
      </c>
    </row>
    <row r="8" spans="1:17" ht="16.2" thickBot="1" x14ac:dyDescent="0.35">
      <c r="A8" s="327" t="s">
        <v>37</v>
      </c>
      <c r="B8" s="328"/>
      <c r="C8" s="166">
        <f>SUM(C6:C7)</f>
        <v>10</v>
      </c>
      <c r="D8" s="133">
        <f>SUM(D6:D7)</f>
        <v>10</v>
      </c>
      <c r="E8" s="133">
        <f>SUM(E6:E7)</f>
        <v>1</v>
      </c>
      <c r="F8" s="133">
        <f>SUM(F6:F7)</f>
        <v>207</v>
      </c>
      <c r="G8" s="133">
        <f>SUM(G6:G7)</f>
        <v>181</v>
      </c>
      <c r="H8" s="133">
        <f>SUM(H7)</f>
        <v>53</v>
      </c>
      <c r="I8" s="133">
        <v>23</v>
      </c>
      <c r="J8" s="133">
        <v>114.36</v>
      </c>
      <c r="K8" s="156" t="s">
        <v>48</v>
      </c>
      <c r="L8" s="133">
        <v>1</v>
      </c>
      <c r="M8" s="156">
        <v>1</v>
      </c>
      <c r="N8" s="133">
        <f>SUM(N6:N7)</f>
        <v>17</v>
      </c>
      <c r="O8" s="133">
        <f>SUM(O6:O7)</f>
        <v>11</v>
      </c>
      <c r="P8" s="196">
        <f>SUM(P6:P7)</f>
        <v>5</v>
      </c>
      <c r="Q8" s="197"/>
    </row>
    <row r="9" spans="1:17" ht="13.8" thickBot="1" x14ac:dyDescent="0.3"/>
    <row r="10" spans="1:17" ht="21" customHeight="1" thickBot="1" x14ac:dyDescent="0.3">
      <c r="A10" s="333" t="s">
        <v>1</v>
      </c>
      <c r="B10" s="333" t="s">
        <v>0</v>
      </c>
      <c r="C10" s="340" t="s">
        <v>25</v>
      </c>
      <c r="D10" s="341"/>
      <c r="E10" s="341"/>
      <c r="F10" s="341"/>
      <c r="G10" s="342"/>
      <c r="H10" s="436" t="s">
        <v>26</v>
      </c>
      <c r="I10" s="437"/>
      <c r="J10" s="437"/>
      <c r="K10" s="437"/>
      <c r="L10" s="438"/>
    </row>
    <row r="11" spans="1:17" ht="33" customHeight="1" thickBot="1" x14ac:dyDescent="0.3">
      <c r="A11" s="334"/>
      <c r="B11" s="334"/>
      <c r="C11" s="236" t="s">
        <v>152</v>
      </c>
      <c r="D11" s="236" t="s">
        <v>153</v>
      </c>
      <c r="E11" s="237" t="s">
        <v>150</v>
      </c>
      <c r="F11" s="236" t="s">
        <v>151</v>
      </c>
      <c r="G11" s="236" t="s">
        <v>152</v>
      </c>
      <c r="H11" s="657" t="s">
        <v>177</v>
      </c>
      <c r="I11" s="658" t="s">
        <v>178</v>
      </c>
      <c r="J11" s="658" t="s">
        <v>179</v>
      </c>
      <c r="K11" s="658" t="s">
        <v>180</v>
      </c>
      <c r="L11" s="658" t="s">
        <v>181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</row>
    <row r="13" spans="1:17" ht="20.25" customHeight="1" x14ac:dyDescent="0.25">
      <c r="A13" s="29">
        <v>1</v>
      </c>
      <c r="B13" s="26" t="s">
        <v>3</v>
      </c>
      <c r="C13" s="14">
        <v>6</v>
      </c>
      <c r="D13" s="14">
        <v>8</v>
      </c>
      <c r="E13" s="14">
        <v>12</v>
      </c>
      <c r="F13" s="122">
        <v>14</v>
      </c>
      <c r="G13" s="123">
        <v>16</v>
      </c>
      <c r="H13" s="684">
        <v>5</v>
      </c>
      <c r="I13" s="685">
        <v>18</v>
      </c>
      <c r="J13" s="685">
        <v>21</v>
      </c>
      <c r="K13" s="685">
        <v>33</v>
      </c>
      <c r="L13" s="686">
        <v>37</v>
      </c>
    </row>
    <row r="14" spans="1:17" ht="19.5" customHeight="1" x14ac:dyDescent="0.25">
      <c r="A14" s="30">
        <v>2</v>
      </c>
      <c r="B14" s="27" t="s">
        <v>4</v>
      </c>
      <c r="C14" s="3">
        <v>2</v>
      </c>
      <c r="D14" s="3">
        <v>1</v>
      </c>
      <c r="E14" s="3">
        <v>1</v>
      </c>
      <c r="F14" s="4">
        <v>2</v>
      </c>
      <c r="G14" s="124">
        <v>1</v>
      </c>
      <c r="H14" s="687">
        <v>2</v>
      </c>
      <c r="I14" s="688">
        <v>1</v>
      </c>
      <c r="J14" s="688">
        <v>2</v>
      </c>
      <c r="K14" s="688">
        <v>2</v>
      </c>
      <c r="L14" s="689">
        <v>2</v>
      </c>
    </row>
    <row r="15" spans="1:17" ht="20.25" customHeight="1" x14ac:dyDescent="0.25">
      <c r="A15" s="31">
        <v>3</v>
      </c>
      <c r="B15" s="27" t="s">
        <v>5</v>
      </c>
      <c r="C15" s="3">
        <v>4</v>
      </c>
      <c r="D15" s="3">
        <v>4</v>
      </c>
      <c r="E15" s="3">
        <v>4</v>
      </c>
      <c r="F15" s="4">
        <v>4</v>
      </c>
      <c r="G15" s="124">
        <v>4</v>
      </c>
      <c r="H15" s="690" t="s">
        <v>140</v>
      </c>
      <c r="I15" s="691" t="s">
        <v>140</v>
      </c>
      <c r="J15" s="691" t="s">
        <v>140</v>
      </c>
      <c r="K15" s="691" t="s">
        <v>134</v>
      </c>
      <c r="L15" s="692" t="s">
        <v>134</v>
      </c>
    </row>
    <row r="16" spans="1:17" ht="19.5" customHeight="1" x14ac:dyDescent="0.25">
      <c r="A16" s="32">
        <v>4</v>
      </c>
      <c r="B16" s="27" t="s">
        <v>38</v>
      </c>
      <c r="C16" s="3">
        <v>3</v>
      </c>
      <c r="D16" s="3">
        <v>5</v>
      </c>
      <c r="E16" s="3">
        <v>2</v>
      </c>
      <c r="F16" s="4">
        <v>1</v>
      </c>
      <c r="G16" s="124">
        <v>3</v>
      </c>
      <c r="H16" s="690" t="s">
        <v>141</v>
      </c>
      <c r="I16" s="691" t="s">
        <v>138</v>
      </c>
      <c r="J16" s="691" t="s">
        <v>136</v>
      </c>
      <c r="K16" s="691" t="s">
        <v>136</v>
      </c>
      <c r="L16" s="693" t="s">
        <v>182</v>
      </c>
    </row>
    <row r="17" spans="1:14" ht="19.5" customHeight="1" x14ac:dyDescent="0.25">
      <c r="A17" s="33" t="s">
        <v>39</v>
      </c>
      <c r="B17" s="27" t="s">
        <v>6</v>
      </c>
      <c r="C17" s="3">
        <v>126</v>
      </c>
      <c r="D17" s="3">
        <v>194</v>
      </c>
      <c r="E17" s="3">
        <v>187</v>
      </c>
      <c r="F17" s="4">
        <v>169</v>
      </c>
      <c r="G17" s="124">
        <v>160</v>
      </c>
      <c r="H17" s="687">
        <v>105</v>
      </c>
      <c r="I17" s="688">
        <v>127</v>
      </c>
      <c r="J17" s="688">
        <v>135</v>
      </c>
      <c r="K17" s="688">
        <v>131</v>
      </c>
      <c r="L17" s="689">
        <v>187</v>
      </c>
    </row>
    <row r="18" spans="1:14" ht="19.5" customHeight="1" x14ac:dyDescent="0.25">
      <c r="A18" s="34">
        <v>6</v>
      </c>
      <c r="B18" s="27" t="s">
        <v>40</v>
      </c>
      <c r="C18" s="3">
        <v>2</v>
      </c>
      <c r="D18" s="3">
        <v>5</v>
      </c>
      <c r="E18" s="3">
        <v>7</v>
      </c>
      <c r="F18" s="4">
        <v>7</v>
      </c>
      <c r="G18" s="124">
        <v>10</v>
      </c>
      <c r="H18" s="687">
        <v>3</v>
      </c>
      <c r="I18" s="688">
        <v>10</v>
      </c>
      <c r="J18" s="688">
        <v>2</v>
      </c>
      <c r="K18" s="688">
        <v>4</v>
      </c>
      <c r="L18" s="689">
        <v>8</v>
      </c>
    </row>
    <row r="19" spans="1:14" ht="19.5" customHeight="1" x14ac:dyDescent="0.25">
      <c r="A19" s="35">
        <v>7</v>
      </c>
      <c r="B19" s="27" t="s">
        <v>7</v>
      </c>
      <c r="C19" s="3">
        <v>87</v>
      </c>
      <c r="D19" s="3">
        <v>120</v>
      </c>
      <c r="E19" s="3">
        <v>120</v>
      </c>
      <c r="F19" s="4">
        <v>114</v>
      </c>
      <c r="G19" s="124">
        <v>116</v>
      </c>
      <c r="H19" s="687">
        <v>79</v>
      </c>
      <c r="I19" s="688">
        <v>117</v>
      </c>
      <c r="J19" s="688">
        <v>98</v>
      </c>
      <c r="K19" s="688">
        <v>107</v>
      </c>
      <c r="L19" s="689">
        <v>120</v>
      </c>
    </row>
    <row r="20" spans="1:14" ht="19.5" customHeight="1" x14ac:dyDescent="0.25">
      <c r="A20" s="36">
        <v>8</v>
      </c>
      <c r="B20" s="27" t="s">
        <v>41</v>
      </c>
      <c r="C20" s="3">
        <v>123</v>
      </c>
      <c r="D20" s="3">
        <v>159</v>
      </c>
      <c r="E20" s="3">
        <v>189</v>
      </c>
      <c r="F20" s="4">
        <v>168</v>
      </c>
      <c r="G20" s="124">
        <v>152</v>
      </c>
      <c r="H20" s="687">
        <v>104</v>
      </c>
      <c r="I20" s="688">
        <v>131</v>
      </c>
      <c r="J20" s="688">
        <v>134</v>
      </c>
      <c r="K20" s="688">
        <v>130</v>
      </c>
      <c r="L20" s="689">
        <v>243</v>
      </c>
    </row>
    <row r="21" spans="1:14" ht="19.5" customHeight="1" x14ac:dyDescent="0.25">
      <c r="A21" s="30">
        <v>9</v>
      </c>
      <c r="B21" s="27" t="s">
        <v>42</v>
      </c>
      <c r="C21" s="3">
        <v>10</v>
      </c>
      <c r="D21" s="3">
        <v>10</v>
      </c>
      <c r="E21" s="3">
        <v>7</v>
      </c>
      <c r="F21" s="4">
        <v>10</v>
      </c>
      <c r="G21" s="124">
        <v>6</v>
      </c>
      <c r="H21" s="687">
        <v>10</v>
      </c>
      <c r="I21" s="688">
        <v>3</v>
      </c>
      <c r="J21" s="688">
        <v>10</v>
      </c>
      <c r="K21" s="688">
        <v>5</v>
      </c>
      <c r="L21" s="689">
        <v>3</v>
      </c>
    </row>
    <row r="22" spans="1:14" ht="19.5" customHeight="1" thickBot="1" x14ac:dyDescent="0.3">
      <c r="A22" s="37">
        <v>10</v>
      </c>
      <c r="B22" s="28" t="s">
        <v>19</v>
      </c>
      <c r="C22" s="20">
        <v>116</v>
      </c>
      <c r="D22" s="20">
        <v>118</v>
      </c>
      <c r="E22" s="20">
        <v>120</v>
      </c>
      <c r="F22" s="224">
        <v>120</v>
      </c>
      <c r="G22" s="226">
        <v>120</v>
      </c>
      <c r="H22" s="694">
        <v>111</v>
      </c>
      <c r="I22" s="695">
        <v>83</v>
      </c>
      <c r="J22" s="695">
        <v>118</v>
      </c>
      <c r="K22" s="695">
        <v>120</v>
      </c>
      <c r="L22" s="696">
        <v>120</v>
      </c>
    </row>
    <row r="23" spans="1:14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</row>
    <row r="24" spans="1:14" ht="19.5" customHeight="1" x14ac:dyDescent="0.25">
      <c r="A24" s="41">
        <v>11</v>
      </c>
      <c r="B24" s="46" t="s">
        <v>8</v>
      </c>
      <c r="C24" s="14" t="s">
        <v>69</v>
      </c>
      <c r="D24" s="14">
        <v>10</v>
      </c>
      <c r="E24" s="14">
        <v>16</v>
      </c>
      <c r="F24" s="15">
        <v>6</v>
      </c>
      <c r="G24" s="69">
        <v>16</v>
      </c>
      <c r="H24" s="697">
        <v>19</v>
      </c>
      <c r="I24" s="698">
        <v>31</v>
      </c>
      <c r="J24" s="698">
        <v>0</v>
      </c>
      <c r="K24" s="698">
        <v>28</v>
      </c>
      <c r="L24" s="699">
        <v>53</v>
      </c>
    </row>
    <row r="25" spans="1:14" ht="19.5" customHeight="1" x14ac:dyDescent="0.25">
      <c r="A25" s="30">
        <v>12</v>
      </c>
      <c r="B25" s="47" t="s">
        <v>9</v>
      </c>
      <c r="C25" s="3">
        <v>17</v>
      </c>
      <c r="D25" s="3">
        <v>8</v>
      </c>
      <c r="E25" s="3">
        <v>13</v>
      </c>
      <c r="F25" s="2">
        <v>5</v>
      </c>
      <c r="G25" s="70">
        <v>23</v>
      </c>
      <c r="H25" s="700">
        <v>18</v>
      </c>
      <c r="I25" s="701">
        <v>20</v>
      </c>
      <c r="J25" s="701">
        <v>1</v>
      </c>
      <c r="K25" s="701">
        <v>33</v>
      </c>
      <c r="L25" s="693">
        <v>43</v>
      </c>
    </row>
    <row r="26" spans="1:14" ht="19.5" customHeight="1" x14ac:dyDescent="0.25">
      <c r="A26" s="30">
        <v>13</v>
      </c>
      <c r="B26" s="47" t="s">
        <v>10</v>
      </c>
      <c r="C26" s="3">
        <v>3</v>
      </c>
      <c r="D26" s="3">
        <v>3</v>
      </c>
      <c r="E26" s="3">
        <v>4</v>
      </c>
      <c r="F26" s="2">
        <v>3</v>
      </c>
      <c r="G26" s="70">
        <v>4</v>
      </c>
      <c r="H26" s="700">
        <v>2</v>
      </c>
      <c r="I26" s="701">
        <v>2</v>
      </c>
      <c r="J26" s="701">
        <v>2</v>
      </c>
      <c r="K26" s="701">
        <v>2</v>
      </c>
      <c r="L26" s="693">
        <v>1</v>
      </c>
    </row>
    <row r="27" spans="1:14" ht="19.5" customHeight="1" x14ac:dyDescent="0.25">
      <c r="A27" s="30">
        <v>14</v>
      </c>
      <c r="B27" s="47" t="s">
        <v>11</v>
      </c>
      <c r="C27" s="3" t="s">
        <v>74</v>
      </c>
      <c r="D27" s="3" t="s">
        <v>51</v>
      </c>
      <c r="E27" s="3" t="s">
        <v>51</v>
      </c>
      <c r="F27" s="2" t="s">
        <v>51</v>
      </c>
      <c r="G27" s="70" t="s">
        <v>51</v>
      </c>
      <c r="H27" s="700" t="s">
        <v>51</v>
      </c>
      <c r="I27" s="701" t="s">
        <v>51</v>
      </c>
      <c r="J27" s="701" t="s">
        <v>51</v>
      </c>
      <c r="K27" s="701" t="s">
        <v>51</v>
      </c>
      <c r="L27" s="693" t="s">
        <v>51</v>
      </c>
      <c r="M27" s="5"/>
      <c r="N27" s="5"/>
    </row>
    <row r="28" spans="1:14" ht="19.5" customHeight="1" x14ac:dyDescent="0.25">
      <c r="A28" s="30">
        <v>15</v>
      </c>
      <c r="B28" s="47" t="s">
        <v>12</v>
      </c>
      <c r="C28" s="3" t="s">
        <v>20</v>
      </c>
      <c r="D28" s="3" t="s">
        <v>20</v>
      </c>
      <c r="E28" s="3" t="s">
        <v>20</v>
      </c>
      <c r="F28" s="3" t="s">
        <v>20</v>
      </c>
      <c r="G28" s="53" t="s">
        <v>20</v>
      </c>
      <c r="H28" s="700" t="s">
        <v>20</v>
      </c>
      <c r="I28" s="701" t="s">
        <v>20</v>
      </c>
      <c r="J28" s="701" t="s">
        <v>20</v>
      </c>
      <c r="K28" s="701" t="s">
        <v>20</v>
      </c>
      <c r="L28" s="693" t="s">
        <v>20</v>
      </c>
    </row>
    <row r="29" spans="1:14" ht="18.75" customHeight="1" x14ac:dyDescent="0.25">
      <c r="A29" s="42">
        <v>16</v>
      </c>
      <c r="B29" s="47" t="s">
        <v>13</v>
      </c>
      <c r="C29" s="3" t="s">
        <v>20</v>
      </c>
      <c r="D29" s="3" t="s">
        <v>20</v>
      </c>
      <c r="E29" s="3" t="s">
        <v>20</v>
      </c>
      <c r="F29" s="3" t="s">
        <v>20</v>
      </c>
      <c r="G29" s="53" t="s">
        <v>20</v>
      </c>
      <c r="H29" s="700" t="s">
        <v>20</v>
      </c>
      <c r="I29" s="701" t="s">
        <v>20</v>
      </c>
      <c r="J29" s="701" t="s">
        <v>20</v>
      </c>
      <c r="K29" s="701" t="s">
        <v>20</v>
      </c>
      <c r="L29" s="693" t="s">
        <v>20</v>
      </c>
    </row>
    <row r="30" spans="1:14" ht="18.75" customHeight="1" x14ac:dyDescent="0.25">
      <c r="A30" s="42">
        <v>17</v>
      </c>
      <c r="B30" s="47" t="s">
        <v>50</v>
      </c>
      <c r="C30" s="3" t="s">
        <v>20</v>
      </c>
      <c r="D30" s="3" t="s">
        <v>20</v>
      </c>
      <c r="E30" s="3" t="s">
        <v>20</v>
      </c>
      <c r="F30" s="3" t="s">
        <v>20</v>
      </c>
      <c r="G30" s="53" t="s">
        <v>20</v>
      </c>
      <c r="H30" s="700" t="s">
        <v>20</v>
      </c>
      <c r="I30" s="701" t="s">
        <v>20</v>
      </c>
      <c r="J30" s="701" t="s">
        <v>20</v>
      </c>
      <c r="K30" s="701" t="s">
        <v>20</v>
      </c>
      <c r="L30" s="693" t="s">
        <v>20</v>
      </c>
    </row>
    <row r="31" spans="1:14" ht="19.5" customHeight="1" x14ac:dyDescent="0.25">
      <c r="A31" s="42">
        <v>18</v>
      </c>
      <c r="B31" s="47" t="s">
        <v>14</v>
      </c>
      <c r="C31" s="3" t="s">
        <v>20</v>
      </c>
      <c r="D31" s="3" t="s">
        <v>20</v>
      </c>
      <c r="E31" s="3" t="s">
        <v>20</v>
      </c>
      <c r="F31" s="3" t="s">
        <v>20</v>
      </c>
      <c r="G31" s="53" t="s">
        <v>20</v>
      </c>
      <c r="H31" s="700" t="s">
        <v>20</v>
      </c>
      <c r="I31" s="701" t="s">
        <v>20</v>
      </c>
      <c r="J31" s="701" t="s">
        <v>20</v>
      </c>
      <c r="K31" s="701" t="s">
        <v>20</v>
      </c>
      <c r="L31" s="693" t="s">
        <v>20</v>
      </c>
    </row>
    <row r="32" spans="1:14" ht="19.5" customHeight="1" x14ac:dyDescent="0.25">
      <c r="A32" s="42">
        <v>19</v>
      </c>
      <c r="B32" s="47" t="s">
        <v>2</v>
      </c>
      <c r="C32" s="3" t="s">
        <v>20</v>
      </c>
      <c r="D32" s="3" t="s">
        <v>20</v>
      </c>
      <c r="E32" s="3" t="s">
        <v>20</v>
      </c>
      <c r="F32" s="3" t="s">
        <v>20</v>
      </c>
      <c r="G32" s="53" t="s">
        <v>20</v>
      </c>
      <c r="H32" s="700" t="s">
        <v>20</v>
      </c>
      <c r="I32" s="701" t="s">
        <v>20</v>
      </c>
      <c r="J32" s="701" t="s">
        <v>20</v>
      </c>
      <c r="K32" s="701" t="s">
        <v>20</v>
      </c>
      <c r="L32" s="693" t="s">
        <v>20</v>
      </c>
    </row>
    <row r="33" spans="1:28" ht="19.5" customHeight="1" x14ac:dyDescent="0.25">
      <c r="A33" s="42">
        <v>20</v>
      </c>
      <c r="B33" s="47" t="s">
        <v>15</v>
      </c>
      <c r="C33" s="3" t="s">
        <v>20</v>
      </c>
      <c r="D33" s="3" t="s">
        <v>20</v>
      </c>
      <c r="E33" s="3" t="s">
        <v>20</v>
      </c>
      <c r="F33" s="3" t="s">
        <v>20</v>
      </c>
      <c r="G33" s="53" t="s">
        <v>20</v>
      </c>
      <c r="H33" s="700" t="s">
        <v>20</v>
      </c>
      <c r="I33" s="701" t="s">
        <v>20</v>
      </c>
      <c r="J33" s="701" t="s">
        <v>20</v>
      </c>
      <c r="K33" s="701" t="s">
        <v>20</v>
      </c>
      <c r="L33" s="693" t="s">
        <v>20</v>
      </c>
    </row>
    <row r="34" spans="1:28" ht="19.5" customHeight="1" thickBot="1" x14ac:dyDescent="0.3">
      <c r="A34" s="42">
        <v>21</v>
      </c>
      <c r="B34" s="48" t="s">
        <v>16</v>
      </c>
      <c r="C34" s="20" t="s">
        <v>20</v>
      </c>
      <c r="D34" s="20" t="s">
        <v>20</v>
      </c>
      <c r="E34" s="20" t="s">
        <v>20</v>
      </c>
      <c r="F34" s="20" t="s">
        <v>20</v>
      </c>
      <c r="G34" s="110" t="s">
        <v>20</v>
      </c>
      <c r="H34" s="702" t="s">
        <v>20</v>
      </c>
      <c r="I34" s="703" t="s">
        <v>20</v>
      </c>
      <c r="J34" s="703" t="s">
        <v>20</v>
      </c>
      <c r="K34" s="703" t="s">
        <v>20</v>
      </c>
      <c r="L34" s="704" t="s">
        <v>20</v>
      </c>
    </row>
    <row r="35" spans="1:28" ht="19.5" customHeight="1" thickBot="1" x14ac:dyDescent="0.3"/>
    <row r="36" spans="1:28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28" ht="19.5" customHeight="1" thickBot="1" x14ac:dyDescent="0.35">
      <c r="A37" s="352" t="s">
        <v>47</v>
      </c>
      <c r="B37" s="370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8" ht="20.25" customHeight="1" thickBot="1" x14ac:dyDescent="0.3">
      <c r="A38" s="354"/>
      <c r="B38" s="371"/>
      <c r="C38" s="653">
        <v>1</v>
      </c>
      <c r="D38" s="654">
        <v>2</v>
      </c>
      <c r="E38" s="654" t="s">
        <v>48</v>
      </c>
      <c r="F38" s="654">
        <v>17</v>
      </c>
      <c r="G38" s="654">
        <v>79</v>
      </c>
      <c r="H38" s="654">
        <v>16</v>
      </c>
      <c r="I38" s="654">
        <v>8.5</v>
      </c>
      <c r="J38" s="654">
        <v>21.51</v>
      </c>
      <c r="K38" s="654" t="s">
        <v>48</v>
      </c>
      <c r="L38" s="654" t="s">
        <v>48</v>
      </c>
      <c r="M38" s="654" t="s">
        <v>48</v>
      </c>
      <c r="N38" s="654">
        <v>2</v>
      </c>
      <c r="O38" s="654">
        <v>0</v>
      </c>
      <c r="P38" s="655"/>
      <c r="Q38" s="656"/>
    </row>
    <row r="39" spans="1:28" ht="20.25" customHeight="1" thickBot="1" x14ac:dyDescent="0.3">
      <c r="A39" s="609" t="s">
        <v>340</v>
      </c>
      <c r="B39" s="610"/>
      <c r="C39" s="280">
        <v>5</v>
      </c>
      <c r="D39" s="281">
        <v>10</v>
      </c>
      <c r="E39" s="281" t="s">
        <v>48</v>
      </c>
      <c r="F39" s="281">
        <v>289</v>
      </c>
      <c r="G39" s="281">
        <v>622</v>
      </c>
      <c r="H39" s="281">
        <v>76</v>
      </c>
      <c r="I39" s="281">
        <v>28.9</v>
      </c>
      <c r="J39" s="281">
        <v>46.46</v>
      </c>
      <c r="K39" s="281" t="s">
        <v>48</v>
      </c>
      <c r="L39" s="281">
        <v>2</v>
      </c>
      <c r="M39" s="281">
        <v>1</v>
      </c>
      <c r="N39" s="281">
        <v>40</v>
      </c>
      <c r="O39" s="281">
        <v>5</v>
      </c>
      <c r="P39" s="130">
        <v>2</v>
      </c>
      <c r="Q39" s="272"/>
    </row>
    <row r="40" spans="1:28" ht="20.25" customHeight="1" thickBot="1" x14ac:dyDescent="0.3">
      <c r="A40" s="614" t="s">
        <v>37</v>
      </c>
      <c r="B40" s="615"/>
      <c r="C40" s="621">
        <f>SUM(C38:C39)</f>
        <v>6</v>
      </c>
      <c r="D40" s="556">
        <f>SUM(D38:D39)</f>
        <v>12</v>
      </c>
      <c r="E40" s="556">
        <v>0</v>
      </c>
      <c r="F40" s="556">
        <f>SUM(F38:F39)</f>
        <v>306</v>
      </c>
      <c r="G40" s="556">
        <f>SUM(G38:G39)</f>
        <v>701</v>
      </c>
      <c r="H40" s="556">
        <v>76</v>
      </c>
      <c r="I40" s="556">
        <f>F40/D40</f>
        <v>25.5</v>
      </c>
      <c r="J40" s="622">
        <f>F40*100/G40</f>
        <v>43.651925820256778</v>
      </c>
      <c r="K40" s="556"/>
      <c r="L40" s="556">
        <f>SUM(L39)</f>
        <v>2</v>
      </c>
      <c r="M40" s="556">
        <f>SUM(M39)</f>
        <v>1</v>
      </c>
      <c r="N40" s="556">
        <f>SUM(N38:N39)</f>
        <v>42</v>
      </c>
      <c r="O40" s="556">
        <f>SUM(O38:O39)</f>
        <v>5</v>
      </c>
      <c r="P40" s="651">
        <f>SUM(P38:P39)</f>
        <v>2</v>
      </c>
      <c r="Q40" s="652"/>
    </row>
    <row r="41" spans="1:28" ht="13.8" thickBot="1" x14ac:dyDescent="0.3"/>
    <row r="42" spans="1:28" ht="20.25" customHeight="1" thickBot="1" x14ac:dyDescent="0.3">
      <c r="A42" s="356" t="s">
        <v>1</v>
      </c>
      <c r="B42" s="392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2"/>
      <c r="M42" s="631" t="s">
        <v>333</v>
      </c>
      <c r="N42" s="632"/>
      <c r="O42" s="632"/>
      <c r="P42" s="632"/>
      <c r="Q42" s="632"/>
      <c r="R42" s="632"/>
      <c r="S42" s="632"/>
      <c r="T42" s="632"/>
      <c r="U42" s="632"/>
      <c r="V42" s="632"/>
      <c r="W42" s="632"/>
      <c r="X42" s="632"/>
      <c r="Y42" s="632"/>
      <c r="Z42" s="632"/>
      <c r="AA42" s="632"/>
      <c r="AB42" s="633"/>
    </row>
    <row r="43" spans="1:28" ht="33.6" customHeight="1" thickBot="1" x14ac:dyDescent="0.3">
      <c r="A43" s="357"/>
      <c r="B43" s="348"/>
      <c r="C43" s="417" t="s">
        <v>273</v>
      </c>
      <c r="D43" s="418"/>
      <c r="E43" s="419" t="s">
        <v>179</v>
      </c>
      <c r="F43" s="420"/>
      <c r="G43" s="417" t="s">
        <v>275</v>
      </c>
      <c r="H43" s="418"/>
      <c r="I43" s="346" t="s">
        <v>303</v>
      </c>
      <c r="J43" s="347"/>
      <c r="K43" s="346" t="s">
        <v>189</v>
      </c>
      <c r="L43" s="347"/>
      <c r="M43" s="623" t="s">
        <v>324</v>
      </c>
      <c r="N43" s="624"/>
      <c r="O43" s="625" t="s">
        <v>318</v>
      </c>
      <c r="P43" s="624"/>
      <c r="Q43" s="625" t="s">
        <v>326</v>
      </c>
      <c r="R43" s="624"/>
      <c r="S43" s="625" t="s">
        <v>331</v>
      </c>
      <c r="T43" s="624"/>
      <c r="U43" s="625" t="s">
        <v>325</v>
      </c>
      <c r="V43" s="624"/>
      <c r="W43" s="625" t="s">
        <v>332</v>
      </c>
      <c r="X43" s="624"/>
      <c r="Y43" s="625" t="s">
        <v>319</v>
      </c>
      <c r="Z43" s="624"/>
      <c r="AA43" s="625" t="s">
        <v>321</v>
      </c>
      <c r="AB43" s="626"/>
    </row>
    <row r="44" spans="1:28" ht="20.25" customHeight="1" thickBot="1" x14ac:dyDescent="0.3">
      <c r="A44" s="343" t="s">
        <v>17</v>
      </c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5"/>
      <c r="M44" s="462" t="s">
        <v>17</v>
      </c>
      <c r="N44" s="463"/>
      <c r="O44" s="463"/>
      <c r="P44" s="463"/>
      <c r="Q44" s="463"/>
      <c r="R44" s="463"/>
      <c r="S44" s="463"/>
      <c r="T44" s="463"/>
      <c r="U44" s="463"/>
      <c r="V44" s="463"/>
      <c r="W44" s="463"/>
      <c r="X44" s="463"/>
      <c r="Y44" s="463"/>
      <c r="Z44" s="463"/>
      <c r="AA44" s="463"/>
      <c r="AB44" s="464"/>
    </row>
    <row r="45" spans="1:28" ht="18" x14ac:dyDescent="0.3">
      <c r="A45" s="29">
        <v>1</v>
      </c>
      <c r="B45" s="239" t="s">
        <v>3</v>
      </c>
      <c r="C45" s="469">
        <v>4</v>
      </c>
      <c r="D45" s="470"/>
      <c r="E45" s="469">
        <v>13</v>
      </c>
      <c r="F45" s="470"/>
      <c r="G45" s="469">
        <v>22</v>
      </c>
      <c r="H45" s="470"/>
      <c r="I45" s="469">
        <v>34</v>
      </c>
      <c r="J45" s="470"/>
      <c r="K45" s="469">
        <v>37</v>
      </c>
      <c r="L45" s="470"/>
      <c r="M45" s="627">
        <v>1</v>
      </c>
      <c r="N45" s="628"/>
      <c r="O45" s="629">
        <v>5</v>
      </c>
      <c r="P45" s="628"/>
      <c r="Q45" s="629">
        <v>9</v>
      </c>
      <c r="R45" s="628"/>
      <c r="S45" s="629">
        <v>13</v>
      </c>
      <c r="T45" s="628"/>
      <c r="U45" s="629">
        <v>20</v>
      </c>
      <c r="V45" s="628"/>
      <c r="W45" s="629">
        <v>21</v>
      </c>
      <c r="X45" s="628"/>
      <c r="Y45" s="629">
        <v>25</v>
      </c>
      <c r="Z45" s="628"/>
      <c r="AA45" s="629">
        <v>33</v>
      </c>
      <c r="AB45" s="628"/>
    </row>
    <row r="46" spans="1:28" ht="18" customHeight="1" x14ac:dyDescent="0.25">
      <c r="A46" s="30">
        <v>2</v>
      </c>
      <c r="B46" s="240" t="s">
        <v>4</v>
      </c>
      <c r="C46" s="309">
        <v>2</v>
      </c>
      <c r="D46" s="310">
        <v>4</v>
      </c>
      <c r="E46" s="309">
        <v>1</v>
      </c>
      <c r="F46" s="310">
        <v>3</v>
      </c>
      <c r="G46" s="309">
        <v>2</v>
      </c>
      <c r="H46" s="310">
        <v>4</v>
      </c>
      <c r="I46" s="309">
        <v>1</v>
      </c>
      <c r="J46" s="310">
        <v>3</v>
      </c>
      <c r="K46" s="309">
        <v>1</v>
      </c>
      <c r="L46" s="310">
        <v>3</v>
      </c>
      <c r="M46" s="589">
        <v>1</v>
      </c>
      <c r="N46" s="590">
        <v>3</v>
      </c>
      <c r="O46" s="589">
        <v>2</v>
      </c>
      <c r="P46" s="590">
        <v>4</v>
      </c>
      <c r="Q46" s="589">
        <v>1</v>
      </c>
      <c r="R46" s="590">
        <v>3</v>
      </c>
      <c r="S46" s="589">
        <v>1</v>
      </c>
      <c r="T46" s="590">
        <v>3</v>
      </c>
      <c r="U46" s="589">
        <v>2</v>
      </c>
      <c r="V46" s="590">
        <v>4</v>
      </c>
      <c r="W46" s="589">
        <v>2</v>
      </c>
      <c r="X46" s="590">
        <v>4</v>
      </c>
      <c r="Y46" s="589">
        <v>1</v>
      </c>
      <c r="Z46" s="590">
        <v>3</v>
      </c>
      <c r="AA46" s="589">
        <v>1</v>
      </c>
      <c r="AB46" s="590">
        <v>4</v>
      </c>
    </row>
    <row r="47" spans="1:28" ht="18" x14ac:dyDescent="0.3">
      <c r="A47" s="31">
        <v>3</v>
      </c>
      <c r="B47" s="240" t="s">
        <v>5</v>
      </c>
      <c r="C47" s="471">
        <v>3</v>
      </c>
      <c r="D47" s="472"/>
      <c r="E47" s="471">
        <v>3</v>
      </c>
      <c r="F47" s="472"/>
      <c r="G47" s="471">
        <v>3</v>
      </c>
      <c r="H47" s="472"/>
      <c r="I47" s="471">
        <v>3</v>
      </c>
      <c r="J47" s="472"/>
      <c r="K47" s="471">
        <v>3</v>
      </c>
      <c r="L47" s="472"/>
      <c r="M47" s="591">
        <v>7</v>
      </c>
      <c r="N47" s="592"/>
      <c r="O47" s="593">
        <v>7</v>
      </c>
      <c r="P47" s="592"/>
      <c r="Q47" s="593">
        <v>7</v>
      </c>
      <c r="R47" s="592"/>
      <c r="S47" s="593">
        <v>7</v>
      </c>
      <c r="T47" s="592"/>
      <c r="U47" s="593">
        <v>7</v>
      </c>
      <c r="V47" s="592"/>
      <c r="W47" s="593">
        <v>7</v>
      </c>
      <c r="X47" s="592"/>
      <c r="Y47" s="593">
        <v>7</v>
      </c>
      <c r="Z47" s="592"/>
      <c r="AA47" s="593">
        <v>7</v>
      </c>
      <c r="AB47" s="592"/>
    </row>
    <row r="48" spans="1:28" ht="16.8" x14ac:dyDescent="0.3">
      <c r="A48" s="32">
        <v>4</v>
      </c>
      <c r="B48" s="240" t="s">
        <v>38</v>
      </c>
      <c r="C48" s="471">
        <v>2</v>
      </c>
      <c r="D48" s="472"/>
      <c r="E48" s="471">
        <v>4</v>
      </c>
      <c r="F48" s="472"/>
      <c r="G48" s="471">
        <v>6</v>
      </c>
      <c r="H48" s="472"/>
      <c r="I48" s="471">
        <v>1</v>
      </c>
      <c r="J48" s="472"/>
      <c r="K48" s="471">
        <v>5</v>
      </c>
      <c r="L48" s="472"/>
      <c r="M48" s="591">
        <v>1</v>
      </c>
      <c r="N48" s="592"/>
      <c r="O48" s="593">
        <v>4</v>
      </c>
      <c r="P48" s="592"/>
      <c r="Q48" s="593">
        <v>2</v>
      </c>
      <c r="R48" s="592"/>
      <c r="S48" s="593">
        <v>6</v>
      </c>
      <c r="T48" s="592"/>
      <c r="U48" s="593">
        <v>5</v>
      </c>
      <c r="V48" s="592"/>
      <c r="W48" s="593">
        <v>8</v>
      </c>
      <c r="X48" s="592"/>
      <c r="Y48" s="593">
        <v>3</v>
      </c>
      <c r="Z48" s="592"/>
      <c r="AA48" s="593">
        <v>9</v>
      </c>
      <c r="AB48" s="592"/>
    </row>
    <row r="49" spans="1:28" ht="16.8" x14ac:dyDescent="0.25">
      <c r="A49" s="33" t="s">
        <v>39</v>
      </c>
      <c r="B49" s="240" t="s">
        <v>6</v>
      </c>
      <c r="C49" s="309">
        <v>100</v>
      </c>
      <c r="D49" s="310">
        <v>110</v>
      </c>
      <c r="E49" s="309">
        <v>405</v>
      </c>
      <c r="F49" s="310">
        <v>203</v>
      </c>
      <c r="G49" s="309">
        <v>231</v>
      </c>
      <c r="H49" s="310">
        <v>19</v>
      </c>
      <c r="I49" s="309">
        <v>174</v>
      </c>
      <c r="J49" s="310">
        <v>131</v>
      </c>
      <c r="K49" s="309">
        <v>290</v>
      </c>
      <c r="L49" s="310">
        <v>369</v>
      </c>
      <c r="M49" s="594">
        <v>406</v>
      </c>
      <c r="N49" s="590">
        <v>261</v>
      </c>
      <c r="O49" s="589">
        <v>198</v>
      </c>
      <c r="P49" s="590">
        <v>180</v>
      </c>
      <c r="Q49" s="589">
        <v>242</v>
      </c>
      <c r="R49" s="590">
        <v>139</v>
      </c>
      <c r="S49" s="589">
        <v>334</v>
      </c>
      <c r="T49" s="590">
        <v>152</v>
      </c>
      <c r="U49" s="589">
        <v>98</v>
      </c>
      <c r="V49" s="590">
        <v>288</v>
      </c>
      <c r="W49" s="589">
        <v>113</v>
      </c>
      <c r="X49" s="590">
        <v>198</v>
      </c>
      <c r="Y49" s="589">
        <v>270</v>
      </c>
      <c r="Z49" s="590">
        <v>340</v>
      </c>
      <c r="AA49" s="589">
        <v>346</v>
      </c>
      <c r="AB49" s="590">
        <v>110</v>
      </c>
    </row>
    <row r="50" spans="1:28" ht="16.8" x14ac:dyDescent="0.25">
      <c r="A50" s="34">
        <v>6</v>
      </c>
      <c r="B50" s="240" t="s">
        <v>40</v>
      </c>
      <c r="C50" s="309">
        <v>10</v>
      </c>
      <c r="D50" s="310">
        <v>10</v>
      </c>
      <c r="E50" s="309">
        <v>10</v>
      </c>
      <c r="F50" s="310">
        <v>8</v>
      </c>
      <c r="G50" s="309">
        <v>10</v>
      </c>
      <c r="H50" s="310">
        <v>0</v>
      </c>
      <c r="I50" s="309">
        <v>10</v>
      </c>
      <c r="J50" s="310">
        <v>9</v>
      </c>
      <c r="K50" s="309">
        <v>10</v>
      </c>
      <c r="L50" s="310">
        <v>10</v>
      </c>
      <c r="M50" s="589">
        <v>10</v>
      </c>
      <c r="N50" s="590">
        <v>10</v>
      </c>
      <c r="O50" s="589">
        <v>10</v>
      </c>
      <c r="P50" s="590">
        <v>3</v>
      </c>
      <c r="Q50" s="589">
        <v>10</v>
      </c>
      <c r="R50" s="590">
        <v>10</v>
      </c>
      <c r="S50" s="589">
        <v>10</v>
      </c>
      <c r="T50" s="590">
        <v>10</v>
      </c>
      <c r="U50" s="589">
        <v>10</v>
      </c>
      <c r="V50" s="590">
        <v>10</v>
      </c>
      <c r="W50" s="589">
        <v>10</v>
      </c>
      <c r="X50" s="590">
        <v>10</v>
      </c>
      <c r="Y50" s="589">
        <v>10</v>
      </c>
      <c r="Z50" s="590">
        <v>10</v>
      </c>
      <c r="AA50" s="589">
        <v>10</v>
      </c>
      <c r="AB50" s="590">
        <v>3</v>
      </c>
    </row>
    <row r="51" spans="1:28" ht="16.8" x14ac:dyDescent="0.25">
      <c r="A51" s="35">
        <v>7</v>
      </c>
      <c r="B51" s="240" t="s">
        <v>7</v>
      </c>
      <c r="C51" s="309">
        <v>237</v>
      </c>
      <c r="D51" s="310">
        <v>244</v>
      </c>
      <c r="E51" s="309">
        <v>602</v>
      </c>
      <c r="F51" s="310">
        <v>296</v>
      </c>
      <c r="G51" s="309">
        <v>342</v>
      </c>
      <c r="H51" s="310">
        <v>18</v>
      </c>
      <c r="I51" s="309">
        <v>322</v>
      </c>
      <c r="J51" s="310">
        <v>204</v>
      </c>
      <c r="K51" s="309">
        <v>377</v>
      </c>
      <c r="L51" s="310">
        <v>517</v>
      </c>
      <c r="M51" s="589">
        <v>589</v>
      </c>
      <c r="N51" s="590">
        <v>372</v>
      </c>
      <c r="O51" s="589">
        <v>433</v>
      </c>
      <c r="P51" s="590">
        <v>268</v>
      </c>
      <c r="Q51" s="589">
        <v>440</v>
      </c>
      <c r="R51" s="590">
        <v>315</v>
      </c>
      <c r="S51" s="589">
        <v>587</v>
      </c>
      <c r="T51" s="590">
        <v>290</v>
      </c>
      <c r="U51" s="589">
        <v>229</v>
      </c>
      <c r="V51" s="590">
        <v>518</v>
      </c>
      <c r="W51" s="589">
        <v>209</v>
      </c>
      <c r="X51" s="590">
        <v>354</v>
      </c>
      <c r="Y51" s="589">
        <v>503</v>
      </c>
      <c r="Z51" s="590">
        <v>519</v>
      </c>
      <c r="AA51" s="589">
        <v>617</v>
      </c>
      <c r="AB51" s="590">
        <v>96</v>
      </c>
    </row>
    <row r="52" spans="1:28" ht="16.8" x14ac:dyDescent="0.25">
      <c r="A52" s="36">
        <v>8</v>
      </c>
      <c r="B52" s="240" t="s">
        <v>41</v>
      </c>
      <c r="C52" s="311">
        <v>177</v>
      </c>
      <c r="D52" s="312">
        <v>419</v>
      </c>
      <c r="E52" s="311">
        <v>189</v>
      </c>
      <c r="F52" s="312">
        <v>285</v>
      </c>
      <c r="G52" s="311">
        <v>63</v>
      </c>
      <c r="H52" s="312">
        <v>186</v>
      </c>
      <c r="I52" s="311">
        <v>227</v>
      </c>
      <c r="J52" s="312">
        <v>80</v>
      </c>
      <c r="K52" s="311">
        <v>315</v>
      </c>
      <c r="L52" s="312">
        <v>95</v>
      </c>
      <c r="M52" s="595">
        <v>333</v>
      </c>
      <c r="N52" s="596">
        <v>335</v>
      </c>
      <c r="O52" s="595">
        <v>197</v>
      </c>
      <c r="P52" s="596">
        <v>178</v>
      </c>
      <c r="Q52" s="595">
        <v>300</v>
      </c>
      <c r="R52" s="596">
        <v>85</v>
      </c>
      <c r="S52" s="595">
        <v>280</v>
      </c>
      <c r="T52" s="596">
        <v>207</v>
      </c>
      <c r="U52" s="595">
        <v>370</v>
      </c>
      <c r="V52" s="596">
        <v>18</v>
      </c>
      <c r="W52" s="595">
        <v>179</v>
      </c>
      <c r="X52" s="596">
        <v>292</v>
      </c>
      <c r="Y52" s="595">
        <v>435</v>
      </c>
      <c r="Z52" s="596">
        <v>176</v>
      </c>
      <c r="AA52" s="595">
        <v>147</v>
      </c>
      <c r="AB52" s="596">
        <v>306</v>
      </c>
    </row>
    <row r="53" spans="1:28" ht="15.6" customHeight="1" x14ac:dyDescent="0.25">
      <c r="A53" s="30">
        <v>9</v>
      </c>
      <c r="B53" s="240" t="s">
        <v>42</v>
      </c>
      <c r="C53" s="309">
        <v>10</v>
      </c>
      <c r="D53" s="310">
        <v>7</v>
      </c>
      <c r="E53" s="309">
        <v>10</v>
      </c>
      <c r="F53" s="312">
        <v>10</v>
      </c>
      <c r="G53" s="309">
        <v>10</v>
      </c>
      <c r="H53" s="310">
        <v>10</v>
      </c>
      <c r="I53" s="309">
        <v>10</v>
      </c>
      <c r="J53" s="310">
        <v>3</v>
      </c>
      <c r="K53" s="309">
        <v>10</v>
      </c>
      <c r="L53" s="310">
        <v>10</v>
      </c>
      <c r="M53" s="589">
        <v>10</v>
      </c>
      <c r="N53" s="590">
        <v>6</v>
      </c>
      <c r="O53" s="589">
        <v>10</v>
      </c>
      <c r="P53" s="596">
        <v>10</v>
      </c>
      <c r="Q53" s="589">
        <v>10</v>
      </c>
      <c r="R53" s="590">
        <v>3</v>
      </c>
      <c r="S53" s="589">
        <v>10</v>
      </c>
      <c r="T53" s="590">
        <v>6</v>
      </c>
      <c r="U53" s="589">
        <v>10</v>
      </c>
      <c r="V53" s="590">
        <v>1</v>
      </c>
      <c r="W53" s="589">
        <v>10</v>
      </c>
      <c r="X53" s="590">
        <v>10</v>
      </c>
      <c r="Y53" s="589">
        <v>10</v>
      </c>
      <c r="Z53" s="596">
        <v>5</v>
      </c>
      <c r="AA53" s="589">
        <v>10</v>
      </c>
      <c r="AB53" s="590">
        <v>10</v>
      </c>
    </row>
    <row r="54" spans="1:28" ht="17.399999999999999" thickBot="1" x14ac:dyDescent="0.3">
      <c r="A54" s="37">
        <v>10</v>
      </c>
      <c r="B54" s="241" t="s">
        <v>19</v>
      </c>
      <c r="C54" s="313">
        <v>249</v>
      </c>
      <c r="D54" s="314">
        <v>636</v>
      </c>
      <c r="E54" s="313">
        <v>357</v>
      </c>
      <c r="F54" s="314">
        <v>612</v>
      </c>
      <c r="G54" s="313">
        <v>140</v>
      </c>
      <c r="H54" s="314">
        <v>300</v>
      </c>
      <c r="I54" s="313">
        <v>312</v>
      </c>
      <c r="J54" s="314">
        <v>97</v>
      </c>
      <c r="K54" s="313">
        <v>483</v>
      </c>
      <c r="L54" s="314">
        <v>166</v>
      </c>
      <c r="M54" s="595">
        <v>490</v>
      </c>
      <c r="N54" s="596">
        <v>402</v>
      </c>
      <c r="O54" s="595">
        <v>389</v>
      </c>
      <c r="P54" s="596">
        <v>364</v>
      </c>
      <c r="Q54" s="595">
        <v>459</v>
      </c>
      <c r="R54" s="596">
        <v>89</v>
      </c>
      <c r="S54" s="595">
        <v>491</v>
      </c>
      <c r="T54" s="596">
        <v>318</v>
      </c>
      <c r="U54" s="595">
        <v>706</v>
      </c>
      <c r="V54" s="596">
        <v>23</v>
      </c>
      <c r="W54" s="595">
        <v>262</v>
      </c>
      <c r="X54" s="596">
        <v>457</v>
      </c>
      <c r="Y54" s="595">
        <v>702</v>
      </c>
      <c r="Z54" s="596">
        <v>212</v>
      </c>
      <c r="AA54" s="595">
        <v>419</v>
      </c>
      <c r="AB54" s="596">
        <v>453</v>
      </c>
    </row>
    <row r="55" spans="1:28" ht="18" customHeight="1" thickBot="1" x14ac:dyDescent="0.3">
      <c r="A55" s="349" t="s">
        <v>54</v>
      </c>
      <c r="B55" s="376" t="s">
        <v>0</v>
      </c>
      <c r="C55" s="466" t="s">
        <v>18</v>
      </c>
      <c r="D55" s="467"/>
      <c r="E55" s="467"/>
      <c r="F55" s="467"/>
      <c r="G55" s="467"/>
      <c r="H55" s="467"/>
      <c r="I55" s="467"/>
      <c r="J55" s="467"/>
      <c r="K55" s="467"/>
      <c r="L55" s="468"/>
      <c r="M55" s="383" t="s">
        <v>18</v>
      </c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84"/>
      <c r="AA55" s="384"/>
      <c r="AB55" s="385"/>
    </row>
    <row r="56" spans="1:28" ht="18" thickBot="1" x14ac:dyDescent="0.3">
      <c r="A56" s="350"/>
      <c r="B56" s="348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88" t="s">
        <v>55</v>
      </c>
      <c r="N56" s="289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</row>
    <row r="57" spans="1:28" ht="16.8" x14ac:dyDescent="0.25">
      <c r="A57" s="41">
        <v>11</v>
      </c>
      <c r="B57" s="232" t="s">
        <v>8</v>
      </c>
      <c r="C57" s="13">
        <v>1</v>
      </c>
      <c r="D57" s="231">
        <v>16</v>
      </c>
      <c r="E57" s="93" t="s">
        <v>52</v>
      </c>
      <c r="F57" s="267" t="s">
        <v>52</v>
      </c>
      <c r="G57" s="93" t="s">
        <v>52</v>
      </c>
      <c r="H57" s="267" t="s">
        <v>52</v>
      </c>
      <c r="I57" s="93" t="s">
        <v>52</v>
      </c>
      <c r="J57" s="267" t="s">
        <v>52</v>
      </c>
      <c r="K57" s="93" t="s">
        <v>52</v>
      </c>
      <c r="L57" s="267" t="s">
        <v>52</v>
      </c>
      <c r="M57" s="597">
        <v>66</v>
      </c>
      <c r="N57" s="598">
        <v>25</v>
      </c>
      <c r="O57" s="597">
        <v>76</v>
      </c>
      <c r="P57" s="598">
        <v>10</v>
      </c>
      <c r="Q57" s="597">
        <v>0</v>
      </c>
      <c r="R57" s="598">
        <v>40</v>
      </c>
      <c r="S57" s="597">
        <v>29</v>
      </c>
      <c r="T57" s="598">
        <v>7</v>
      </c>
      <c r="U57" s="597">
        <v>14</v>
      </c>
      <c r="V57" s="598">
        <v>22</v>
      </c>
      <c r="W57" s="599" t="s">
        <v>52</v>
      </c>
      <c r="X57" s="600" t="s">
        <v>52</v>
      </c>
      <c r="Y57" s="599" t="s">
        <v>52</v>
      </c>
      <c r="Z57" s="600" t="s">
        <v>52</v>
      </c>
      <c r="AA57" s="599" t="s">
        <v>52</v>
      </c>
      <c r="AB57" s="600" t="s">
        <v>52</v>
      </c>
    </row>
    <row r="58" spans="1:28" ht="16.8" x14ac:dyDescent="0.25">
      <c r="A58" s="30">
        <v>12</v>
      </c>
      <c r="B58" s="233" t="s">
        <v>9</v>
      </c>
      <c r="C58" s="17">
        <v>15</v>
      </c>
      <c r="D58" s="211">
        <v>64</v>
      </c>
      <c r="E58" s="44" t="s">
        <v>52</v>
      </c>
      <c r="F58" s="211" t="s">
        <v>52</v>
      </c>
      <c r="G58" s="44" t="s">
        <v>52</v>
      </c>
      <c r="H58" s="211" t="s">
        <v>52</v>
      </c>
      <c r="I58" s="44" t="s">
        <v>52</v>
      </c>
      <c r="J58" s="211" t="s">
        <v>52</v>
      </c>
      <c r="K58" s="44" t="s">
        <v>52</v>
      </c>
      <c r="L58" s="211" t="s">
        <v>52</v>
      </c>
      <c r="M58" s="599">
        <v>123</v>
      </c>
      <c r="N58" s="600">
        <v>58</v>
      </c>
      <c r="O58" s="599">
        <v>148</v>
      </c>
      <c r="P58" s="600">
        <v>27</v>
      </c>
      <c r="Q58" s="599">
        <v>2</v>
      </c>
      <c r="R58" s="600">
        <v>71</v>
      </c>
      <c r="S58" s="599">
        <v>59</v>
      </c>
      <c r="T58" s="600">
        <v>18</v>
      </c>
      <c r="U58" s="599">
        <v>41</v>
      </c>
      <c r="V58" s="600">
        <v>75</v>
      </c>
      <c r="W58" s="599" t="s">
        <v>52</v>
      </c>
      <c r="X58" s="600" t="s">
        <v>52</v>
      </c>
      <c r="Y58" s="599" t="s">
        <v>52</v>
      </c>
      <c r="Z58" s="600" t="s">
        <v>52</v>
      </c>
      <c r="AA58" s="599" t="s">
        <v>52</v>
      </c>
      <c r="AB58" s="600" t="s">
        <v>52</v>
      </c>
    </row>
    <row r="59" spans="1:28" ht="16.8" x14ac:dyDescent="0.25">
      <c r="A59" s="30">
        <v>13</v>
      </c>
      <c r="B59" s="233" t="s">
        <v>10</v>
      </c>
      <c r="C59" s="17">
        <v>2</v>
      </c>
      <c r="D59" s="211">
        <v>2</v>
      </c>
      <c r="E59" s="44" t="s">
        <v>52</v>
      </c>
      <c r="F59" s="211" t="s">
        <v>52</v>
      </c>
      <c r="G59" s="44" t="s">
        <v>52</v>
      </c>
      <c r="H59" s="211" t="s">
        <v>52</v>
      </c>
      <c r="I59" s="44" t="s">
        <v>52</v>
      </c>
      <c r="J59" s="211" t="s">
        <v>52</v>
      </c>
      <c r="K59" s="44" t="s">
        <v>52</v>
      </c>
      <c r="L59" s="211" t="s">
        <v>52</v>
      </c>
      <c r="M59" s="599">
        <v>2</v>
      </c>
      <c r="N59" s="600">
        <v>2</v>
      </c>
      <c r="O59" s="599">
        <v>2</v>
      </c>
      <c r="P59" s="600">
        <v>2</v>
      </c>
      <c r="Q59" s="599">
        <v>2</v>
      </c>
      <c r="R59" s="600">
        <v>2</v>
      </c>
      <c r="S59" s="599">
        <v>2</v>
      </c>
      <c r="T59" s="600">
        <v>2</v>
      </c>
      <c r="U59" s="599">
        <v>1</v>
      </c>
      <c r="V59" s="600">
        <v>1</v>
      </c>
      <c r="W59" s="599" t="s">
        <v>52</v>
      </c>
      <c r="X59" s="600" t="s">
        <v>52</v>
      </c>
      <c r="Y59" s="599" t="s">
        <v>52</v>
      </c>
      <c r="Z59" s="600" t="s">
        <v>52</v>
      </c>
      <c r="AA59" s="599" t="s">
        <v>52</v>
      </c>
      <c r="AB59" s="600" t="s">
        <v>52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51</v>
      </c>
      <c r="E60" s="44" t="s">
        <v>52</v>
      </c>
      <c r="F60" s="211" t="s">
        <v>52</v>
      </c>
      <c r="G60" s="44" t="s">
        <v>52</v>
      </c>
      <c r="H60" s="211" t="s">
        <v>52</v>
      </c>
      <c r="I60" s="44" t="s">
        <v>52</v>
      </c>
      <c r="J60" s="211" t="s">
        <v>52</v>
      </c>
      <c r="K60" s="44" t="s">
        <v>52</v>
      </c>
      <c r="L60" s="211" t="s">
        <v>52</v>
      </c>
      <c r="M60" s="599" t="s">
        <v>51</v>
      </c>
      <c r="N60" s="600" t="s">
        <v>51</v>
      </c>
      <c r="O60" s="599" t="s">
        <v>51</v>
      </c>
      <c r="P60" s="600" t="s">
        <v>51</v>
      </c>
      <c r="Q60" s="599" t="s">
        <v>51</v>
      </c>
      <c r="R60" s="600" t="s">
        <v>51</v>
      </c>
      <c r="S60" s="599" t="s">
        <v>51</v>
      </c>
      <c r="T60" s="600" t="s">
        <v>51</v>
      </c>
      <c r="U60" s="599" t="s">
        <v>51</v>
      </c>
      <c r="V60" s="600" t="s">
        <v>51</v>
      </c>
      <c r="W60" s="599" t="s">
        <v>52</v>
      </c>
      <c r="X60" s="600" t="s">
        <v>52</v>
      </c>
      <c r="Y60" s="599" t="s">
        <v>52</v>
      </c>
      <c r="Z60" s="600" t="s">
        <v>52</v>
      </c>
      <c r="AA60" s="599" t="s">
        <v>52</v>
      </c>
      <c r="AB60" s="600" t="s">
        <v>52</v>
      </c>
    </row>
    <row r="61" spans="1:28" ht="16.8" x14ac:dyDescent="0.25">
      <c r="A61" s="30">
        <v>15</v>
      </c>
      <c r="B61" s="233" t="s">
        <v>12</v>
      </c>
      <c r="C61" s="17" t="s">
        <v>52</v>
      </c>
      <c r="D61" s="211" t="s">
        <v>52</v>
      </c>
      <c r="E61" s="17" t="s">
        <v>52</v>
      </c>
      <c r="F61" s="211" t="s">
        <v>52</v>
      </c>
      <c r="G61" s="17" t="s">
        <v>52</v>
      </c>
      <c r="H61" s="211" t="s">
        <v>52</v>
      </c>
      <c r="I61" s="17" t="s">
        <v>52</v>
      </c>
      <c r="J61" s="211" t="s">
        <v>52</v>
      </c>
      <c r="K61" s="17" t="s">
        <v>52</v>
      </c>
      <c r="L61" s="211" t="s">
        <v>52</v>
      </c>
      <c r="M61" s="603" t="s">
        <v>20</v>
      </c>
      <c r="N61" s="602" t="s">
        <v>20</v>
      </c>
      <c r="O61" s="603" t="s">
        <v>20</v>
      </c>
      <c r="P61" s="602" t="s">
        <v>20</v>
      </c>
      <c r="Q61" s="603" t="s">
        <v>20</v>
      </c>
      <c r="R61" s="602" t="s">
        <v>20</v>
      </c>
      <c r="S61" s="603" t="s">
        <v>20</v>
      </c>
      <c r="T61" s="602" t="s">
        <v>20</v>
      </c>
      <c r="U61" s="603" t="s">
        <v>20</v>
      </c>
      <c r="V61" s="602" t="s">
        <v>20</v>
      </c>
      <c r="W61" s="599" t="s">
        <v>52</v>
      </c>
      <c r="X61" s="600" t="s">
        <v>52</v>
      </c>
      <c r="Y61" s="599" t="s">
        <v>52</v>
      </c>
      <c r="Z61" s="600" t="s">
        <v>52</v>
      </c>
      <c r="AA61" s="599" t="s">
        <v>52</v>
      </c>
      <c r="AB61" s="600" t="s">
        <v>52</v>
      </c>
    </row>
    <row r="62" spans="1:28" ht="16.2" x14ac:dyDescent="0.25">
      <c r="A62" s="42">
        <v>16</v>
      </c>
      <c r="B62" s="233" t="s">
        <v>13</v>
      </c>
      <c r="C62" s="17" t="s">
        <v>52</v>
      </c>
      <c r="D62" s="211" t="s">
        <v>52</v>
      </c>
      <c r="E62" s="17" t="s">
        <v>52</v>
      </c>
      <c r="F62" s="211" t="s">
        <v>52</v>
      </c>
      <c r="G62" s="17" t="s">
        <v>52</v>
      </c>
      <c r="H62" s="211" t="s">
        <v>52</v>
      </c>
      <c r="I62" s="17" t="s">
        <v>52</v>
      </c>
      <c r="J62" s="211" t="s">
        <v>52</v>
      </c>
      <c r="K62" s="17" t="s">
        <v>52</v>
      </c>
      <c r="L62" s="211" t="s">
        <v>52</v>
      </c>
      <c r="M62" s="599" t="s">
        <v>52</v>
      </c>
      <c r="N62" s="600" t="s">
        <v>52</v>
      </c>
      <c r="O62" s="599" t="s">
        <v>52</v>
      </c>
      <c r="P62" s="600" t="s">
        <v>52</v>
      </c>
      <c r="Q62" s="599" t="s">
        <v>52</v>
      </c>
      <c r="R62" s="600" t="s">
        <v>52</v>
      </c>
      <c r="S62" s="599" t="s">
        <v>52</v>
      </c>
      <c r="T62" s="600" t="s">
        <v>52</v>
      </c>
      <c r="U62" s="599" t="s">
        <v>52</v>
      </c>
      <c r="V62" s="600" t="s">
        <v>52</v>
      </c>
      <c r="W62" s="599" t="s">
        <v>52</v>
      </c>
      <c r="X62" s="600" t="s">
        <v>52</v>
      </c>
      <c r="Y62" s="599" t="s">
        <v>52</v>
      </c>
      <c r="Z62" s="600" t="s">
        <v>52</v>
      </c>
      <c r="AA62" s="599" t="s">
        <v>52</v>
      </c>
      <c r="AB62" s="600" t="s">
        <v>52</v>
      </c>
    </row>
    <row r="63" spans="1:28" ht="16.2" x14ac:dyDescent="0.25">
      <c r="A63" s="42">
        <v>17</v>
      </c>
      <c r="B63" s="233" t="s">
        <v>50</v>
      </c>
      <c r="C63" s="17" t="s">
        <v>52</v>
      </c>
      <c r="D63" s="211" t="s">
        <v>52</v>
      </c>
      <c r="E63" s="17" t="s">
        <v>52</v>
      </c>
      <c r="F63" s="211" t="s">
        <v>52</v>
      </c>
      <c r="G63" s="17" t="s">
        <v>52</v>
      </c>
      <c r="H63" s="211" t="s">
        <v>52</v>
      </c>
      <c r="I63" s="17" t="s">
        <v>52</v>
      </c>
      <c r="J63" s="211" t="s">
        <v>52</v>
      </c>
      <c r="K63" s="17" t="s">
        <v>52</v>
      </c>
      <c r="L63" s="211" t="s">
        <v>52</v>
      </c>
      <c r="M63" s="599" t="s">
        <v>52</v>
      </c>
      <c r="N63" s="600" t="s">
        <v>52</v>
      </c>
      <c r="O63" s="599" t="s">
        <v>52</v>
      </c>
      <c r="P63" s="600" t="s">
        <v>52</v>
      </c>
      <c r="Q63" s="599" t="s">
        <v>52</v>
      </c>
      <c r="R63" s="600" t="s">
        <v>52</v>
      </c>
      <c r="S63" s="599" t="s">
        <v>52</v>
      </c>
      <c r="T63" s="600" t="s">
        <v>52</v>
      </c>
      <c r="U63" s="599" t="s">
        <v>52</v>
      </c>
      <c r="V63" s="600" t="s">
        <v>52</v>
      </c>
      <c r="W63" s="599" t="s">
        <v>52</v>
      </c>
      <c r="X63" s="600" t="s">
        <v>52</v>
      </c>
      <c r="Y63" s="599" t="s">
        <v>52</v>
      </c>
      <c r="Z63" s="600" t="s">
        <v>52</v>
      </c>
      <c r="AA63" s="599" t="s">
        <v>52</v>
      </c>
      <c r="AB63" s="600" t="s">
        <v>52</v>
      </c>
    </row>
    <row r="64" spans="1:28" ht="16.2" x14ac:dyDescent="0.25">
      <c r="A64" s="42">
        <v>18</v>
      </c>
      <c r="B64" s="233" t="s">
        <v>14</v>
      </c>
      <c r="C64" s="17" t="s">
        <v>52</v>
      </c>
      <c r="D64" s="211" t="s">
        <v>52</v>
      </c>
      <c r="E64" s="17" t="s">
        <v>52</v>
      </c>
      <c r="F64" s="211" t="s">
        <v>52</v>
      </c>
      <c r="G64" s="17" t="s">
        <v>52</v>
      </c>
      <c r="H64" s="211" t="s">
        <v>52</v>
      </c>
      <c r="I64" s="17" t="s">
        <v>52</v>
      </c>
      <c r="J64" s="211" t="s">
        <v>52</v>
      </c>
      <c r="K64" s="17" t="s">
        <v>52</v>
      </c>
      <c r="L64" s="211" t="s">
        <v>52</v>
      </c>
      <c r="M64" s="599" t="s">
        <v>52</v>
      </c>
      <c r="N64" s="600" t="s">
        <v>52</v>
      </c>
      <c r="O64" s="599" t="s">
        <v>52</v>
      </c>
      <c r="P64" s="600" t="s">
        <v>52</v>
      </c>
      <c r="Q64" s="599" t="s">
        <v>52</v>
      </c>
      <c r="R64" s="600" t="s">
        <v>52</v>
      </c>
      <c r="S64" s="599" t="s">
        <v>52</v>
      </c>
      <c r="T64" s="600" t="s">
        <v>52</v>
      </c>
      <c r="U64" s="599" t="s">
        <v>52</v>
      </c>
      <c r="V64" s="600" t="s">
        <v>52</v>
      </c>
      <c r="W64" s="599" t="s">
        <v>52</v>
      </c>
      <c r="X64" s="600" t="s">
        <v>52</v>
      </c>
      <c r="Y64" s="599" t="s">
        <v>52</v>
      </c>
      <c r="Z64" s="600" t="s">
        <v>52</v>
      </c>
      <c r="AA64" s="599" t="s">
        <v>52</v>
      </c>
      <c r="AB64" s="600" t="s">
        <v>52</v>
      </c>
    </row>
    <row r="65" spans="1:28" ht="16.2" x14ac:dyDescent="0.25">
      <c r="A65" s="42">
        <v>19</v>
      </c>
      <c r="B65" s="233" t="s">
        <v>2</v>
      </c>
      <c r="C65" s="17" t="s">
        <v>52</v>
      </c>
      <c r="D65" s="211" t="s">
        <v>52</v>
      </c>
      <c r="E65" s="17" t="s">
        <v>52</v>
      </c>
      <c r="F65" s="211" t="s">
        <v>52</v>
      </c>
      <c r="G65" s="17" t="s">
        <v>52</v>
      </c>
      <c r="H65" s="211" t="s">
        <v>52</v>
      </c>
      <c r="I65" s="17" t="s">
        <v>52</v>
      </c>
      <c r="J65" s="211" t="s">
        <v>52</v>
      </c>
      <c r="K65" s="17" t="s">
        <v>52</v>
      </c>
      <c r="L65" s="211" t="s">
        <v>52</v>
      </c>
      <c r="M65" s="599" t="s">
        <v>52</v>
      </c>
      <c r="N65" s="600" t="s">
        <v>52</v>
      </c>
      <c r="O65" s="599" t="s">
        <v>52</v>
      </c>
      <c r="P65" s="600" t="s">
        <v>52</v>
      </c>
      <c r="Q65" s="599" t="s">
        <v>52</v>
      </c>
      <c r="R65" s="600" t="s">
        <v>52</v>
      </c>
      <c r="S65" s="599" t="s">
        <v>52</v>
      </c>
      <c r="T65" s="600" t="s">
        <v>52</v>
      </c>
      <c r="U65" s="599" t="s">
        <v>52</v>
      </c>
      <c r="V65" s="600" t="s">
        <v>52</v>
      </c>
      <c r="W65" s="599" t="s">
        <v>52</v>
      </c>
      <c r="X65" s="600" t="s">
        <v>52</v>
      </c>
      <c r="Y65" s="599" t="s">
        <v>52</v>
      </c>
      <c r="Z65" s="600" t="s">
        <v>52</v>
      </c>
      <c r="AA65" s="599" t="s">
        <v>52</v>
      </c>
      <c r="AB65" s="600" t="s">
        <v>52</v>
      </c>
    </row>
    <row r="66" spans="1:28" ht="16.2" x14ac:dyDescent="0.25">
      <c r="A66" s="42">
        <v>20</v>
      </c>
      <c r="B66" s="233" t="s">
        <v>15</v>
      </c>
      <c r="C66" s="17" t="s">
        <v>52</v>
      </c>
      <c r="D66" s="211" t="s">
        <v>52</v>
      </c>
      <c r="E66" s="17" t="s">
        <v>52</v>
      </c>
      <c r="F66" s="211" t="s">
        <v>52</v>
      </c>
      <c r="G66" s="17" t="s">
        <v>52</v>
      </c>
      <c r="H66" s="211" t="s">
        <v>52</v>
      </c>
      <c r="I66" s="17" t="s">
        <v>52</v>
      </c>
      <c r="J66" s="211" t="s">
        <v>52</v>
      </c>
      <c r="K66" s="17" t="s">
        <v>52</v>
      </c>
      <c r="L66" s="211" t="s">
        <v>52</v>
      </c>
      <c r="M66" s="599" t="s">
        <v>52</v>
      </c>
      <c r="N66" s="600" t="s">
        <v>52</v>
      </c>
      <c r="O66" s="599" t="s">
        <v>52</v>
      </c>
      <c r="P66" s="600" t="s">
        <v>52</v>
      </c>
      <c r="Q66" s="599" t="s">
        <v>52</v>
      </c>
      <c r="R66" s="600" t="s">
        <v>52</v>
      </c>
      <c r="S66" s="599" t="s">
        <v>52</v>
      </c>
      <c r="T66" s="600" t="s">
        <v>52</v>
      </c>
      <c r="U66" s="599" t="s">
        <v>52</v>
      </c>
      <c r="V66" s="600" t="s">
        <v>52</v>
      </c>
      <c r="W66" s="599" t="s">
        <v>52</v>
      </c>
      <c r="X66" s="600" t="s">
        <v>52</v>
      </c>
      <c r="Y66" s="599" t="s">
        <v>52</v>
      </c>
      <c r="Z66" s="600" t="s">
        <v>52</v>
      </c>
      <c r="AA66" s="599" t="s">
        <v>52</v>
      </c>
      <c r="AB66" s="600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52</v>
      </c>
      <c r="D67" s="109" t="s">
        <v>52</v>
      </c>
      <c r="E67" s="19" t="s">
        <v>52</v>
      </c>
      <c r="F67" s="109" t="s">
        <v>52</v>
      </c>
      <c r="G67" s="19" t="s">
        <v>52</v>
      </c>
      <c r="H67" s="109" t="s">
        <v>52</v>
      </c>
      <c r="I67" s="19" t="s">
        <v>52</v>
      </c>
      <c r="J67" s="109" t="s">
        <v>52</v>
      </c>
      <c r="K67" s="19" t="s">
        <v>52</v>
      </c>
      <c r="L67" s="109" t="s">
        <v>52</v>
      </c>
      <c r="M67" s="604" t="s">
        <v>52</v>
      </c>
      <c r="N67" s="605" t="s">
        <v>52</v>
      </c>
      <c r="O67" s="604" t="s">
        <v>52</v>
      </c>
      <c r="P67" s="605" t="s">
        <v>52</v>
      </c>
      <c r="Q67" s="604" t="s">
        <v>52</v>
      </c>
      <c r="R67" s="605" t="s">
        <v>52</v>
      </c>
      <c r="S67" s="604" t="s">
        <v>52</v>
      </c>
      <c r="T67" s="605" t="s">
        <v>52</v>
      </c>
      <c r="U67" s="604" t="s">
        <v>52</v>
      </c>
      <c r="V67" s="605" t="s">
        <v>52</v>
      </c>
      <c r="W67" s="604" t="s">
        <v>52</v>
      </c>
      <c r="X67" s="605" t="s">
        <v>52</v>
      </c>
      <c r="Y67" s="604" t="s">
        <v>52</v>
      </c>
      <c r="Z67" s="605" t="s">
        <v>52</v>
      </c>
      <c r="AA67" s="604" t="s">
        <v>52</v>
      </c>
      <c r="AB67" s="605" t="s">
        <v>52</v>
      </c>
    </row>
    <row r="68" spans="1:28" ht="13.8" thickBot="1" x14ac:dyDescent="0.3"/>
    <row r="69" spans="1:28" ht="21.6" customHeight="1" thickBot="1" x14ac:dyDescent="0.3">
      <c r="A69" s="410" t="s">
        <v>46</v>
      </c>
      <c r="B69" s="411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411"/>
      <c r="P69" s="411"/>
      <c r="Q69" s="412"/>
    </row>
    <row r="70" spans="1:28" ht="23.4" customHeight="1" x14ac:dyDescent="0.3">
      <c r="A70" s="560" t="s">
        <v>329</v>
      </c>
      <c r="B70" s="576"/>
      <c r="C70" s="242" t="s">
        <v>33</v>
      </c>
      <c r="D70" s="49" t="s">
        <v>27</v>
      </c>
      <c r="E70" s="49" t="s">
        <v>22</v>
      </c>
      <c r="F70" s="49" t="s">
        <v>28</v>
      </c>
      <c r="G70" s="49" t="s">
        <v>30</v>
      </c>
      <c r="H70" s="49" t="s">
        <v>29</v>
      </c>
      <c r="I70" s="49" t="s">
        <v>34</v>
      </c>
      <c r="J70" s="49" t="s">
        <v>1</v>
      </c>
      <c r="K70" s="49">
        <v>100</v>
      </c>
      <c r="L70" s="49">
        <v>50</v>
      </c>
      <c r="M70" s="49">
        <v>0</v>
      </c>
      <c r="N70" s="49" t="s">
        <v>31</v>
      </c>
      <c r="O70" s="49" t="s">
        <v>32</v>
      </c>
      <c r="P70" s="49" t="s">
        <v>35</v>
      </c>
      <c r="Q70" s="50" t="s">
        <v>36</v>
      </c>
    </row>
    <row r="71" spans="1:28" ht="16.2" thickBot="1" x14ac:dyDescent="0.35">
      <c r="A71" s="577"/>
      <c r="B71" s="578"/>
      <c r="C71" s="574">
        <v>3</v>
      </c>
      <c r="D71" s="575">
        <v>3</v>
      </c>
      <c r="E71" s="575" t="s">
        <v>48</v>
      </c>
      <c r="F71" s="575">
        <v>59</v>
      </c>
      <c r="G71" s="575">
        <v>96</v>
      </c>
      <c r="H71" s="575">
        <v>42</v>
      </c>
      <c r="I71" s="575">
        <v>19.66</v>
      </c>
      <c r="J71" s="575">
        <v>61.45</v>
      </c>
      <c r="K71" s="575" t="s">
        <v>48</v>
      </c>
      <c r="L71" s="575" t="s">
        <v>48</v>
      </c>
      <c r="M71" s="575">
        <v>1</v>
      </c>
      <c r="N71" s="575">
        <v>4</v>
      </c>
      <c r="O71" s="575">
        <v>2</v>
      </c>
      <c r="P71" s="116">
        <v>2</v>
      </c>
      <c r="Q71" s="117"/>
    </row>
    <row r="72" spans="1:28" ht="17.399999999999999" customHeight="1" thickBot="1" x14ac:dyDescent="0.3"/>
    <row r="73" spans="1:28" ht="15.6" x14ac:dyDescent="0.25">
      <c r="A73" s="356" t="s">
        <v>1</v>
      </c>
      <c r="B73" s="351" t="s">
        <v>0</v>
      </c>
      <c r="C73" s="565" t="s">
        <v>327</v>
      </c>
      <c r="D73" s="566"/>
      <c r="E73" s="566"/>
      <c r="F73" s="566"/>
      <c r="G73" s="566"/>
      <c r="H73" s="567"/>
    </row>
    <row r="74" spans="1:28" ht="31.8" thickBot="1" x14ac:dyDescent="0.3">
      <c r="A74" s="357"/>
      <c r="B74" s="369"/>
      <c r="C74" s="568" t="s">
        <v>319</v>
      </c>
      <c r="D74" s="568" t="s">
        <v>321</v>
      </c>
      <c r="E74" s="568" t="s">
        <v>324</v>
      </c>
      <c r="F74" s="568" t="s">
        <v>318</v>
      </c>
      <c r="G74" s="568" t="s">
        <v>325</v>
      </c>
      <c r="H74" s="568" t="s">
        <v>326</v>
      </c>
    </row>
    <row r="75" spans="1:28" ht="18" customHeight="1" thickBot="1" x14ac:dyDescent="0.3">
      <c r="A75" s="569" t="s">
        <v>17</v>
      </c>
      <c r="B75" s="570"/>
      <c r="C75" s="570"/>
      <c r="D75" s="570"/>
      <c r="E75" s="570"/>
      <c r="F75" s="570"/>
      <c r="G75" s="570"/>
      <c r="H75" s="571"/>
    </row>
    <row r="76" spans="1:28" ht="17.399999999999999" customHeight="1" x14ac:dyDescent="0.25">
      <c r="A76" s="29">
        <v>1</v>
      </c>
      <c r="B76" s="26" t="s">
        <v>3</v>
      </c>
      <c r="C76" s="659">
        <v>2</v>
      </c>
      <c r="D76" s="660">
        <v>5</v>
      </c>
      <c r="E76" s="660">
        <v>12</v>
      </c>
      <c r="F76" s="660">
        <v>16</v>
      </c>
      <c r="G76" s="661">
        <v>17</v>
      </c>
      <c r="H76" s="662">
        <v>19</v>
      </c>
    </row>
    <row r="77" spans="1:28" ht="15.6" customHeight="1" x14ac:dyDescent="0.25">
      <c r="A77" s="30">
        <v>2</v>
      </c>
      <c r="B77" s="27" t="s">
        <v>4</v>
      </c>
      <c r="C77" s="663">
        <v>1</v>
      </c>
      <c r="D77" s="664">
        <v>2</v>
      </c>
      <c r="E77" s="664">
        <v>1</v>
      </c>
      <c r="F77" s="664">
        <v>2</v>
      </c>
      <c r="G77" s="665">
        <v>1</v>
      </c>
      <c r="H77" s="666">
        <v>1</v>
      </c>
    </row>
    <row r="78" spans="1:28" ht="18" customHeight="1" x14ac:dyDescent="0.25">
      <c r="A78" s="31">
        <v>3</v>
      </c>
      <c r="B78" s="27" t="s">
        <v>5</v>
      </c>
      <c r="C78" s="663">
        <v>2</v>
      </c>
      <c r="D78" s="664">
        <v>2</v>
      </c>
      <c r="E78" s="664">
        <v>2</v>
      </c>
      <c r="F78" s="664">
        <v>2</v>
      </c>
      <c r="G78" s="665">
        <v>2</v>
      </c>
      <c r="H78" s="666">
        <v>2</v>
      </c>
    </row>
    <row r="79" spans="1:28" ht="18" customHeight="1" x14ac:dyDescent="0.25">
      <c r="A79" s="32">
        <v>4</v>
      </c>
      <c r="B79" s="27" t="s">
        <v>38</v>
      </c>
      <c r="C79" s="663">
        <v>5</v>
      </c>
      <c r="D79" s="664">
        <v>3</v>
      </c>
      <c r="E79" s="664">
        <v>1</v>
      </c>
      <c r="F79" s="664">
        <v>4</v>
      </c>
      <c r="G79" s="665">
        <v>1</v>
      </c>
      <c r="H79" s="666">
        <v>2</v>
      </c>
    </row>
    <row r="80" spans="1:28" ht="16.8" x14ac:dyDescent="0.25">
      <c r="A80" s="33" t="s">
        <v>39</v>
      </c>
      <c r="B80" s="27" t="s">
        <v>6</v>
      </c>
      <c r="C80" s="667">
        <v>306</v>
      </c>
      <c r="D80" s="665">
        <v>351</v>
      </c>
      <c r="E80" s="665">
        <v>249</v>
      </c>
      <c r="F80" s="665">
        <v>252</v>
      </c>
      <c r="G80" s="665">
        <v>333</v>
      </c>
      <c r="H80" s="666">
        <v>165</v>
      </c>
    </row>
    <row r="81" spans="1:8" ht="16.8" x14ac:dyDescent="0.25">
      <c r="A81" s="34">
        <v>6</v>
      </c>
      <c r="B81" s="27" t="s">
        <v>40</v>
      </c>
      <c r="C81" s="663">
        <v>8</v>
      </c>
      <c r="D81" s="664">
        <v>10</v>
      </c>
      <c r="E81" s="664">
        <v>9</v>
      </c>
      <c r="F81" s="664">
        <v>4</v>
      </c>
      <c r="G81" s="665">
        <v>6</v>
      </c>
      <c r="H81" s="666">
        <v>10</v>
      </c>
    </row>
    <row r="82" spans="1:8" ht="16.8" x14ac:dyDescent="0.25">
      <c r="A82" s="35">
        <v>7</v>
      </c>
      <c r="B82" s="27" t="s">
        <v>7</v>
      </c>
      <c r="C82" s="663">
        <v>300</v>
      </c>
      <c r="D82" s="664">
        <v>287</v>
      </c>
      <c r="E82" s="664">
        <v>270</v>
      </c>
      <c r="F82" s="664">
        <v>222</v>
      </c>
      <c r="G82" s="665">
        <v>300</v>
      </c>
      <c r="H82" s="666">
        <v>225</v>
      </c>
    </row>
    <row r="83" spans="1:8" ht="16.8" x14ac:dyDescent="0.25">
      <c r="A83" s="36">
        <v>8</v>
      </c>
      <c r="B83" s="27" t="s">
        <v>41</v>
      </c>
      <c r="C83" s="668">
        <v>273</v>
      </c>
      <c r="D83" s="669">
        <v>351</v>
      </c>
      <c r="E83" s="669">
        <v>156</v>
      </c>
      <c r="F83" s="669">
        <v>248</v>
      </c>
      <c r="G83" s="669">
        <v>259</v>
      </c>
      <c r="H83" s="666">
        <v>169</v>
      </c>
    </row>
    <row r="84" spans="1:8" ht="16.8" x14ac:dyDescent="0.25">
      <c r="A84" s="30">
        <v>9</v>
      </c>
      <c r="B84" s="27" t="s">
        <v>42</v>
      </c>
      <c r="C84" s="667">
        <v>3</v>
      </c>
      <c r="D84" s="670">
        <v>292</v>
      </c>
      <c r="E84" s="670">
        <v>9</v>
      </c>
      <c r="F84" s="670">
        <v>10</v>
      </c>
      <c r="G84" s="665">
        <v>10</v>
      </c>
      <c r="H84" s="666">
        <v>3</v>
      </c>
    </row>
    <row r="85" spans="1:8" ht="17.399999999999999" thickBot="1" x14ac:dyDescent="0.3">
      <c r="A85" s="37">
        <v>10</v>
      </c>
      <c r="B85" s="28" t="s">
        <v>19</v>
      </c>
      <c r="C85" s="671">
        <v>270</v>
      </c>
      <c r="D85" s="672">
        <v>10</v>
      </c>
      <c r="E85" s="672">
        <v>215</v>
      </c>
      <c r="F85" s="672">
        <v>266</v>
      </c>
      <c r="G85" s="673">
        <v>273</v>
      </c>
      <c r="H85" s="674">
        <v>262</v>
      </c>
    </row>
    <row r="86" spans="1:8" ht="18" thickBot="1" x14ac:dyDescent="0.3">
      <c r="A86" s="297" t="s">
        <v>18</v>
      </c>
      <c r="B86" s="298"/>
      <c r="C86" s="572"/>
      <c r="D86" s="572"/>
      <c r="E86" s="572"/>
      <c r="F86" s="572"/>
      <c r="G86" s="572"/>
      <c r="H86" s="573"/>
    </row>
    <row r="87" spans="1:8" ht="16.8" x14ac:dyDescent="0.25">
      <c r="A87" s="41">
        <v>11</v>
      </c>
      <c r="B87" s="232" t="s">
        <v>8</v>
      </c>
      <c r="C87" s="675" t="s">
        <v>52</v>
      </c>
      <c r="D87" s="676" t="s">
        <v>52</v>
      </c>
      <c r="E87" s="676" t="s">
        <v>52</v>
      </c>
      <c r="F87" s="676">
        <v>42</v>
      </c>
      <c r="G87" s="676">
        <v>0</v>
      </c>
      <c r="H87" s="677">
        <v>17</v>
      </c>
    </row>
    <row r="88" spans="1:8" ht="16.8" x14ac:dyDescent="0.25">
      <c r="A88" s="30">
        <v>12</v>
      </c>
      <c r="B88" s="233" t="s">
        <v>9</v>
      </c>
      <c r="C88" s="678" t="s">
        <v>52</v>
      </c>
      <c r="D88" s="679" t="s">
        <v>52</v>
      </c>
      <c r="E88" s="679" t="s">
        <v>52</v>
      </c>
      <c r="F88" s="679">
        <v>65</v>
      </c>
      <c r="G88" s="679">
        <v>6</v>
      </c>
      <c r="H88" s="680">
        <v>25</v>
      </c>
    </row>
    <row r="89" spans="1:8" ht="16.8" x14ac:dyDescent="0.25">
      <c r="A89" s="30">
        <v>13</v>
      </c>
      <c r="B89" s="233" t="s">
        <v>10</v>
      </c>
      <c r="C89" s="678" t="s">
        <v>52</v>
      </c>
      <c r="D89" s="679" t="s">
        <v>52</v>
      </c>
      <c r="E89" s="679" t="s">
        <v>52</v>
      </c>
      <c r="F89" s="679">
        <v>2</v>
      </c>
      <c r="G89" s="679">
        <v>2</v>
      </c>
      <c r="H89" s="680">
        <v>2</v>
      </c>
    </row>
    <row r="90" spans="1:8" ht="16.8" x14ac:dyDescent="0.25">
      <c r="A90" s="30">
        <v>14</v>
      </c>
      <c r="B90" s="233" t="s">
        <v>11</v>
      </c>
      <c r="C90" s="678" t="s">
        <v>52</v>
      </c>
      <c r="D90" s="679" t="s">
        <v>52</v>
      </c>
      <c r="E90" s="679" t="s">
        <v>52</v>
      </c>
      <c r="F90" s="679" t="s">
        <v>51</v>
      </c>
      <c r="G90" s="679" t="s">
        <v>51</v>
      </c>
      <c r="H90" s="680" t="s">
        <v>51</v>
      </c>
    </row>
    <row r="91" spans="1:8" ht="16.8" x14ac:dyDescent="0.25">
      <c r="A91" s="30">
        <v>15</v>
      </c>
      <c r="B91" s="233" t="s">
        <v>12</v>
      </c>
      <c r="C91" s="678" t="s">
        <v>52</v>
      </c>
      <c r="D91" s="679" t="s">
        <v>52</v>
      </c>
      <c r="E91" s="679" t="s">
        <v>52</v>
      </c>
      <c r="F91" s="679" t="s">
        <v>20</v>
      </c>
      <c r="G91" s="679" t="s">
        <v>20</v>
      </c>
      <c r="H91" s="680" t="s">
        <v>20</v>
      </c>
    </row>
    <row r="92" spans="1:8" ht="16.2" x14ac:dyDescent="0.25">
      <c r="A92" s="42">
        <v>16</v>
      </c>
      <c r="B92" s="233" t="s">
        <v>13</v>
      </c>
      <c r="C92" s="678" t="s">
        <v>52</v>
      </c>
      <c r="D92" s="679" t="s">
        <v>52</v>
      </c>
      <c r="E92" s="679" t="s">
        <v>52</v>
      </c>
      <c r="F92" s="679" t="s">
        <v>52</v>
      </c>
      <c r="G92" s="679" t="s">
        <v>52</v>
      </c>
      <c r="H92" s="680" t="s">
        <v>52</v>
      </c>
    </row>
    <row r="93" spans="1:8" ht="16.2" x14ac:dyDescent="0.25">
      <c r="A93" s="42">
        <v>17</v>
      </c>
      <c r="B93" s="233" t="s">
        <v>50</v>
      </c>
      <c r="C93" s="678" t="s">
        <v>52</v>
      </c>
      <c r="D93" s="679" t="s">
        <v>52</v>
      </c>
      <c r="E93" s="679" t="s">
        <v>52</v>
      </c>
      <c r="F93" s="679" t="s">
        <v>52</v>
      </c>
      <c r="G93" s="679" t="s">
        <v>52</v>
      </c>
      <c r="H93" s="680" t="s">
        <v>52</v>
      </c>
    </row>
    <row r="94" spans="1:8" ht="16.2" x14ac:dyDescent="0.25">
      <c r="A94" s="42">
        <v>18</v>
      </c>
      <c r="B94" s="233" t="s">
        <v>14</v>
      </c>
      <c r="C94" s="678" t="s">
        <v>52</v>
      </c>
      <c r="D94" s="679" t="s">
        <v>52</v>
      </c>
      <c r="E94" s="679" t="s">
        <v>52</v>
      </c>
      <c r="F94" s="679" t="s">
        <v>52</v>
      </c>
      <c r="G94" s="679" t="s">
        <v>52</v>
      </c>
      <c r="H94" s="680" t="s">
        <v>52</v>
      </c>
    </row>
    <row r="95" spans="1:8" ht="16.2" x14ac:dyDescent="0.25">
      <c r="A95" s="42">
        <v>19</v>
      </c>
      <c r="B95" s="233" t="s">
        <v>2</v>
      </c>
      <c r="C95" s="678" t="s">
        <v>52</v>
      </c>
      <c r="D95" s="679" t="s">
        <v>52</v>
      </c>
      <c r="E95" s="679" t="s">
        <v>52</v>
      </c>
      <c r="F95" s="679" t="s">
        <v>52</v>
      </c>
      <c r="G95" s="679" t="s">
        <v>52</v>
      </c>
      <c r="H95" s="680" t="s">
        <v>52</v>
      </c>
    </row>
    <row r="96" spans="1:8" ht="16.2" x14ac:dyDescent="0.25">
      <c r="A96" s="42">
        <v>20</v>
      </c>
      <c r="B96" s="233" t="s">
        <v>15</v>
      </c>
      <c r="C96" s="678" t="s">
        <v>52</v>
      </c>
      <c r="D96" s="679" t="s">
        <v>52</v>
      </c>
      <c r="E96" s="679" t="s">
        <v>52</v>
      </c>
      <c r="F96" s="679" t="s">
        <v>52</v>
      </c>
      <c r="G96" s="679" t="s">
        <v>52</v>
      </c>
      <c r="H96" s="680" t="s">
        <v>52</v>
      </c>
    </row>
    <row r="97" spans="1:8" ht="16.8" thickBot="1" x14ac:dyDescent="0.3">
      <c r="A97" s="77">
        <v>21</v>
      </c>
      <c r="B97" s="234" t="s">
        <v>16</v>
      </c>
      <c r="C97" s="681" t="s">
        <v>52</v>
      </c>
      <c r="D97" s="682" t="s">
        <v>52</v>
      </c>
      <c r="E97" s="682" t="s">
        <v>52</v>
      </c>
      <c r="F97" s="682" t="s">
        <v>52</v>
      </c>
      <c r="G97" s="682" t="s">
        <v>52</v>
      </c>
      <c r="H97" s="683" t="s">
        <v>52</v>
      </c>
    </row>
  </sheetData>
  <mergeCells count="85">
    <mergeCell ref="M55:AB55"/>
    <mergeCell ref="A39:B39"/>
    <mergeCell ref="A40:B40"/>
    <mergeCell ref="M44:AB44"/>
    <mergeCell ref="W47:X47"/>
    <mergeCell ref="Y47:Z47"/>
    <mergeCell ref="AA47:AB47"/>
    <mergeCell ref="M48:N48"/>
    <mergeCell ref="O48:P48"/>
    <mergeCell ref="Q48:R48"/>
    <mergeCell ref="S48:T48"/>
    <mergeCell ref="U48:V48"/>
    <mergeCell ref="W48:X48"/>
    <mergeCell ref="Y48:Z48"/>
    <mergeCell ref="AA48:AB48"/>
    <mergeCell ref="M47:N47"/>
    <mergeCell ref="O47:P47"/>
    <mergeCell ref="Q47:R47"/>
    <mergeCell ref="S47:T47"/>
    <mergeCell ref="U47:V47"/>
    <mergeCell ref="S45:T45"/>
    <mergeCell ref="U45:V45"/>
    <mergeCell ref="W45:X45"/>
    <mergeCell ref="Y45:Z45"/>
    <mergeCell ref="AA45:AB45"/>
    <mergeCell ref="A73:A74"/>
    <mergeCell ref="M42:AB42"/>
    <mergeCell ref="M43:N43"/>
    <mergeCell ref="O43:P43"/>
    <mergeCell ref="Q43:R43"/>
    <mergeCell ref="S43:T43"/>
    <mergeCell ref="U43:V43"/>
    <mergeCell ref="W43:X43"/>
    <mergeCell ref="Y43:Z43"/>
    <mergeCell ref="AA43:AB43"/>
    <mergeCell ref="M45:N45"/>
    <mergeCell ref="O45:P45"/>
    <mergeCell ref="Q45:R45"/>
    <mergeCell ref="A69:Q69"/>
    <mergeCell ref="A70:B71"/>
    <mergeCell ref="B73:B74"/>
    <mergeCell ref="C73:H73"/>
    <mergeCell ref="K45:L45"/>
    <mergeCell ref="A55:A56"/>
    <mergeCell ref="B55:B56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K47:L47"/>
    <mergeCell ref="C42:L42"/>
    <mergeCell ref="A44:L44"/>
    <mergeCell ref="C55:L55"/>
    <mergeCell ref="A36:Q36"/>
    <mergeCell ref="A37:B38"/>
    <mergeCell ref="B42:B43"/>
    <mergeCell ref="A42:A43"/>
    <mergeCell ref="C43:D43"/>
    <mergeCell ref="E43:F43"/>
    <mergeCell ref="G43:H43"/>
    <mergeCell ref="I43:J43"/>
    <mergeCell ref="K43:L43"/>
    <mergeCell ref="C45:D45"/>
    <mergeCell ref="E45:F45"/>
    <mergeCell ref="G45:H45"/>
    <mergeCell ref="I45:J45"/>
    <mergeCell ref="A1:Q1"/>
    <mergeCell ref="A4:Q4"/>
    <mergeCell ref="A5:B5"/>
    <mergeCell ref="A6:B6"/>
    <mergeCell ref="A7:B7"/>
    <mergeCell ref="A3:B3"/>
    <mergeCell ref="C3:Q3"/>
    <mergeCell ref="A8:B8"/>
    <mergeCell ref="C10:G10"/>
    <mergeCell ref="H10:L10"/>
    <mergeCell ref="A23:L23"/>
    <mergeCell ref="A12:L12"/>
    <mergeCell ref="A10:A11"/>
    <mergeCell ref="B10:B11"/>
  </mergeCells>
  <pageMargins left="0.7" right="0.7" top="0.75" bottom="0.75" header="0.3" footer="0.3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BC88-F617-4055-BF1F-1DB47FF99EC7}">
  <dimension ref="A1:Q97"/>
  <sheetViews>
    <sheetView zoomScaleNormal="10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12.6640625" style="1" bestFit="1" customWidth="1"/>
    <col min="11" max="16384" width="9.33203125" style="1"/>
  </cols>
  <sheetData>
    <row r="1" spans="1:17" ht="90.6" customHeight="1" thickBot="1" x14ac:dyDescent="0.3">
      <c r="A1" s="315" t="s">
        <v>132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127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6.2" thickBot="1" x14ac:dyDescent="0.3">
      <c r="A6" s="323" t="s">
        <v>24</v>
      </c>
      <c r="B6" s="324"/>
      <c r="C6" s="61" t="s">
        <v>48</v>
      </c>
      <c r="D6" s="62" t="s">
        <v>48</v>
      </c>
      <c r="E6" s="62" t="s">
        <v>48</v>
      </c>
      <c r="F6" s="62" t="s">
        <v>48</v>
      </c>
      <c r="G6" s="62" t="s">
        <v>48</v>
      </c>
      <c r="H6" s="62" t="s">
        <v>48</v>
      </c>
      <c r="I6" s="62" t="s">
        <v>48</v>
      </c>
      <c r="J6" s="62" t="s">
        <v>48</v>
      </c>
      <c r="K6" s="62" t="s">
        <v>48</v>
      </c>
      <c r="L6" s="62" t="s">
        <v>48</v>
      </c>
      <c r="M6" s="62" t="s">
        <v>48</v>
      </c>
      <c r="N6" s="62" t="s">
        <v>48</v>
      </c>
      <c r="O6" s="62" t="s">
        <v>48</v>
      </c>
      <c r="P6" s="62" t="s">
        <v>48</v>
      </c>
      <c r="Q6" s="63" t="s">
        <v>48</v>
      </c>
    </row>
    <row r="7" spans="1:17" ht="16.2" thickBot="1" x14ac:dyDescent="0.3">
      <c r="A7" s="325" t="s">
        <v>23</v>
      </c>
      <c r="B7" s="326"/>
      <c r="C7" s="61">
        <v>5</v>
      </c>
      <c r="D7" s="62">
        <v>5</v>
      </c>
      <c r="E7" s="62">
        <v>0</v>
      </c>
      <c r="F7" s="62">
        <v>92</v>
      </c>
      <c r="G7" s="62">
        <v>82</v>
      </c>
      <c r="H7" s="62">
        <v>37</v>
      </c>
      <c r="I7" s="62">
        <v>18.399999999999999</v>
      </c>
      <c r="J7" s="62">
        <v>112.2</v>
      </c>
      <c r="K7" s="62" t="s">
        <v>48</v>
      </c>
      <c r="L7" s="62" t="s">
        <v>48</v>
      </c>
      <c r="M7" s="62" t="s">
        <v>48</v>
      </c>
      <c r="N7" s="62">
        <v>14</v>
      </c>
      <c r="O7" s="62">
        <v>2</v>
      </c>
      <c r="P7" s="62">
        <v>2</v>
      </c>
      <c r="Q7" s="63" t="s">
        <v>48</v>
      </c>
    </row>
    <row r="8" spans="1:17" ht="16.2" thickBot="1" x14ac:dyDescent="0.35">
      <c r="A8" s="327" t="s">
        <v>37</v>
      </c>
      <c r="B8" s="328"/>
      <c r="C8" s="227">
        <v>5</v>
      </c>
      <c r="D8" s="156">
        <v>5</v>
      </c>
      <c r="E8" s="156">
        <v>0</v>
      </c>
      <c r="F8" s="156">
        <v>92</v>
      </c>
      <c r="G8" s="156">
        <v>82</v>
      </c>
      <c r="H8" s="156">
        <v>37</v>
      </c>
      <c r="I8" s="156">
        <v>18.399999999999999</v>
      </c>
      <c r="J8" s="156">
        <v>112.2</v>
      </c>
      <c r="K8" s="156" t="s">
        <v>48</v>
      </c>
      <c r="L8" s="156" t="s">
        <v>48</v>
      </c>
      <c r="M8" s="156" t="s">
        <v>48</v>
      </c>
      <c r="N8" s="156">
        <v>14</v>
      </c>
      <c r="O8" s="156">
        <v>2</v>
      </c>
      <c r="P8" s="156">
        <v>2</v>
      </c>
      <c r="Q8" s="197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407" t="s">
        <v>26</v>
      </c>
      <c r="D10" s="408"/>
      <c r="E10" s="408"/>
      <c r="F10" s="408"/>
      <c r="G10" s="408"/>
    </row>
    <row r="11" spans="1:17" ht="33" customHeight="1" thickBot="1" x14ac:dyDescent="0.3">
      <c r="A11" s="334"/>
      <c r="B11" s="334"/>
      <c r="C11" s="178" t="s">
        <v>177</v>
      </c>
      <c r="D11" s="213" t="s">
        <v>178</v>
      </c>
      <c r="E11" s="213" t="s">
        <v>179</v>
      </c>
      <c r="F11" s="213" t="s">
        <v>180</v>
      </c>
      <c r="G11" s="213" t="s">
        <v>181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79"/>
    </row>
    <row r="13" spans="1:17" ht="20.25" customHeight="1" x14ac:dyDescent="0.25">
      <c r="A13" s="29">
        <v>1</v>
      </c>
      <c r="B13" s="26" t="s">
        <v>3</v>
      </c>
      <c r="C13" s="222">
        <v>5</v>
      </c>
      <c r="D13" s="122">
        <v>18</v>
      </c>
      <c r="E13" s="122">
        <v>21</v>
      </c>
      <c r="F13" s="122">
        <v>33</v>
      </c>
      <c r="G13" s="125">
        <v>37</v>
      </c>
    </row>
    <row r="14" spans="1:17" ht="19.5" customHeight="1" x14ac:dyDescent="0.25">
      <c r="A14" s="30">
        <v>2</v>
      </c>
      <c r="B14" s="27" t="s">
        <v>4</v>
      </c>
      <c r="C14" s="220">
        <v>2</v>
      </c>
      <c r="D14" s="4">
        <v>1</v>
      </c>
      <c r="E14" s="4">
        <v>2</v>
      </c>
      <c r="F14" s="4">
        <v>2</v>
      </c>
      <c r="G14" s="126">
        <v>2</v>
      </c>
    </row>
    <row r="15" spans="1:17" ht="20.25" customHeight="1" x14ac:dyDescent="0.25">
      <c r="A15" s="31">
        <v>3</v>
      </c>
      <c r="B15" s="27" t="s">
        <v>5</v>
      </c>
      <c r="C15" s="216" t="s">
        <v>140</v>
      </c>
      <c r="D15" s="215" t="s">
        <v>140</v>
      </c>
      <c r="E15" s="215" t="s">
        <v>140</v>
      </c>
      <c r="F15" s="215" t="s">
        <v>134</v>
      </c>
      <c r="G15" s="217" t="s">
        <v>134</v>
      </c>
    </row>
    <row r="16" spans="1:17" ht="19.5" customHeight="1" x14ac:dyDescent="0.25">
      <c r="A16" s="32">
        <v>4</v>
      </c>
      <c r="B16" s="27" t="s">
        <v>38</v>
      </c>
      <c r="C16" s="216" t="s">
        <v>141</v>
      </c>
      <c r="D16" s="215" t="s">
        <v>138</v>
      </c>
      <c r="E16" s="215" t="s">
        <v>136</v>
      </c>
      <c r="F16" s="215" t="s">
        <v>136</v>
      </c>
      <c r="G16" s="18" t="s">
        <v>182</v>
      </c>
    </row>
    <row r="17" spans="1:10" ht="19.5" customHeight="1" x14ac:dyDescent="0.25">
      <c r="A17" s="33" t="s">
        <v>39</v>
      </c>
      <c r="B17" s="27" t="s">
        <v>6</v>
      </c>
      <c r="C17" s="220">
        <v>105</v>
      </c>
      <c r="D17" s="4">
        <v>127</v>
      </c>
      <c r="E17" s="4">
        <v>135</v>
      </c>
      <c r="F17" s="4">
        <v>131</v>
      </c>
      <c r="G17" s="126">
        <v>187</v>
      </c>
    </row>
    <row r="18" spans="1:10" ht="19.5" customHeight="1" x14ac:dyDescent="0.25">
      <c r="A18" s="34">
        <v>6</v>
      </c>
      <c r="B18" s="27" t="s">
        <v>40</v>
      </c>
      <c r="C18" s="220">
        <v>3</v>
      </c>
      <c r="D18" s="4">
        <v>10</v>
      </c>
      <c r="E18" s="4">
        <v>2</v>
      </c>
      <c r="F18" s="4">
        <v>4</v>
      </c>
      <c r="G18" s="126">
        <v>8</v>
      </c>
    </row>
    <row r="19" spans="1:10" ht="19.5" customHeight="1" x14ac:dyDescent="0.25">
      <c r="A19" s="35">
        <v>7</v>
      </c>
      <c r="B19" s="27" t="s">
        <v>7</v>
      </c>
      <c r="C19" s="220">
        <v>79</v>
      </c>
      <c r="D19" s="4">
        <v>117</v>
      </c>
      <c r="E19" s="4">
        <v>98</v>
      </c>
      <c r="F19" s="4">
        <v>107</v>
      </c>
      <c r="G19" s="126">
        <v>120</v>
      </c>
    </row>
    <row r="20" spans="1:10" ht="19.5" customHeight="1" x14ac:dyDescent="0.25">
      <c r="A20" s="36">
        <v>8</v>
      </c>
      <c r="B20" s="27" t="s">
        <v>41</v>
      </c>
      <c r="C20" s="220">
        <v>104</v>
      </c>
      <c r="D20" s="4">
        <v>131</v>
      </c>
      <c r="E20" s="4">
        <v>134</v>
      </c>
      <c r="F20" s="4">
        <v>130</v>
      </c>
      <c r="G20" s="126">
        <v>243</v>
      </c>
    </row>
    <row r="21" spans="1:10" ht="19.5" customHeight="1" x14ac:dyDescent="0.25">
      <c r="A21" s="30">
        <v>9</v>
      </c>
      <c r="B21" s="27" t="s">
        <v>42</v>
      </c>
      <c r="C21" s="220">
        <v>10</v>
      </c>
      <c r="D21" s="4">
        <v>3</v>
      </c>
      <c r="E21" s="4">
        <v>10</v>
      </c>
      <c r="F21" s="4">
        <v>5</v>
      </c>
      <c r="G21" s="126">
        <v>3</v>
      </c>
    </row>
    <row r="22" spans="1:10" ht="19.5" customHeight="1" thickBot="1" x14ac:dyDescent="0.3">
      <c r="A22" s="37">
        <v>10</v>
      </c>
      <c r="B22" s="28" t="s">
        <v>19</v>
      </c>
      <c r="C22" s="223">
        <v>111</v>
      </c>
      <c r="D22" s="224">
        <v>83</v>
      </c>
      <c r="E22" s="224">
        <v>118</v>
      </c>
      <c r="F22" s="224">
        <v>120</v>
      </c>
      <c r="G22" s="225">
        <v>120</v>
      </c>
    </row>
    <row r="23" spans="1:10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80"/>
    </row>
    <row r="24" spans="1:10" ht="19.5" customHeight="1" x14ac:dyDescent="0.25">
      <c r="A24" s="41">
        <v>11</v>
      </c>
      <c r="B24" s="46" t="s">
        <v>8</v>
      </c>
      <c r="C24" s="23">
        <v>16</v>
      </c>
      <c r="D24" s="15">
        <v>29</v>
      </c>
      <c r="E24" s="15">
        <v>1</v>
      </c>
      <c r="F24" s="15">
        <v>9</v>
      </c>
      <c r="G24" s="16">
        <v>37</v>
      </c>
    </row>
    <row r="25" spans="1:10" ht="19.5" customHeight="1" x14ac:dyDescent="0.25">
      <c r="A25" s="30">
        <v>12</v>
      </c>
      <c r="B25" s="47" t="s">
        <v>9</v>
      </c>
      <c r="C25" s="24">
        <v>12</v>
      </c>
      <c r="D25" s="2">
        <v>32</v>
      </c>
      <c r="E25" s="2">
        <v>8</v>
      </c>
      <c r="F25" s="2">
        <v>8</v>
      </c>
      <c r="G25" s="18">
        <v>22</v>
      </c>
    </row>
    <row r="26" spans="1:10" ht="19.5" customHeight="1" x14ac:dyDescent="0.25">
      <c r="A26" s="30">
        <v>13</v>
      </c>
      <c r="B26" s="47" t="s">
        <v>10</v>
      </c>
      <c r="C26" s="24">
        <v>1</v>
      </c>
      <c r="D26" s="2">
        <v>1</v>
      </c>
      <c r="E26" s="2">
        <v>1</v>
      </c>
      <c r="F26" s="2">
        <v>1</v>
      </c>
      <c r="G26" s="18">
        <v>2</v>
      </c>
    </row>
    <row r="27" spans="1:10" ht="19.5" customHeight="1" x14ac:dyDescent="0.25">
      <c r="A27" s="30">
        <v>14</v>
      </c>
      <c r="B27" s="47" t="s">
        <v>11</v>
      </c>
      <c r="C27" s="24" t="s">
        <v>51</v>
      </c>
      <c r="D27" s="2" t="s">
        <v>51</v>
      </c>
      <c r="E27" s="2" t="s">
        <v>51</v>
      </c>
      <c r="F27" s="2" t="s">
        <v>51</v>
      </c>
      <c r="G27" s="18" t="s">
        <v>51</v>
      </c>
      <c r="H27" s="5"/>
      <c r="I27" s="5"/>
      <c r="J27" s="5"/>
    </row>
    <row r="28" spans="1:10" ht="19.5" customHeight="1" x14ac:dyDescent="0.25">
      <c r="A28" s="30">
        <v>15</v>
      </c>
      <c r="B28" s="47" t="s">
        <v>12</v>
      </c>
      <c r="C28" s="24" t="s">
        <v>20</v>
      </c>
      <c r="D28" s="2" t="s">
        <v>20</v>
      </c>
      <c r="E28" s="2" t="s">
        <v>20</v>
      </c>
      <c r="F28" s="2" t="s">
        <v>20</v>
      </c>
      <c r="G28" s="18" t="s">
        <v>20</v>
      </c>
    </row>
    <row r="29" spans="1:10" ht="18.75" customHeight="1" x14ac:dyDescent="0.25">
      <c r="A29" s="42">
        <v>16</v>
      </c>
      <c r="B29" s="47" t="s">
        <v>13</v>
      </c>
      <c r="C29" s="24" t="s">
        <v>20</v>
      </c>
      <c r="D29" s="2" t="s">
        <v>20</v>
      </c>
      <c r="E29" s="2" t="s">
        <v>20</v>
      </c>
      <c r="F29" s="2" t="s">
        <v>20</v>
      </c>
      <c r="G29" s="18" t="s">
        <v>20</v>
      </c>
    </row>
    <row r="30" spans="1:10" ht="18.75" customHeight="1" x14ac:dyDescent="0.25">
      <c r="A30" s="42">
        <v>17</v>
      </c>
      <c r="B30" s="47" t="s">
        <v>50</v>
      </c>
      <c r="C30" s="24" t="s">
        <v>20</v>
      </c>
      <c r="D30" s="2" t="s">
        <v>20</v>
      </c>
      <c r="E30" s="2" t="s">
        <v>20</v>
      </c>
      <c r="F30" s="2" t="s">
        <v>20</v>
      </c>
      <c r="G30" s="18" t="s">
        <v>20</v>
      </c>
    </row>
    <row r="31" spans="1:10" ht="19.5" customHeight="1" x14ac:dyDescent="0.25">
      <c r="A31" s="42">
        <v>18</v>
      </c>
      <c r="B31" s="47" t="s">
        <v>14</v>
      </c>
      <c r="C31" s="24" t="s">
        <v>20</v>
      </c>
      <c r="D31" s="2" t="s">
        <v>20</v>
      </c>
      <c r="E31" s="2" t="s">
        <v>20</v>
      </c>
      <c r="F31" s="2" t="s">
        <v>20</v>
      </c>
      <c r="G31" s="18" t="s">
        <v>20</v>
      </c>
    </row>
    <row r="32" spans="1:10" ht="19.5" customHeight="1" x14ac:dyDescent="0.25">
      <c r="A32" s="42">
        <v>19</v>
      </c>
      <c r="B32" s="47" t="s">
        <v>2</v>
      </c>
      <c r="C32" s="24" t="s">
        <v>20</v>
      </c>
      <c r="D32" s="2" t="s">
        <v>20</v>
      </c>
      <c r="E32" s="2" t="s">
        <v>20</v>
      </c>
      <c r="F32" s="2" t="s">
        <v>20</v>
      </c>
      <c r="G32" s="18" t="s">
        <v>20</v>
      </c>
    </row>
    <row r="33" spans="1:17" ht="19.5" customHeight="1" x14ac:dyDescent="0.25">
      <c r="A33" s="42">
        <v>20</v>
      </c>
      <c r="B33" s="47" t="s">
        <v>15</v>
      </c>
      <c r="C33" s="24" t="s">
        <v>20</v>
      </c>
      <c r="D33" s="2" t="s">
        <v>20</v>
      </c>
      <c r="E33" s="2" t="s">
        <v>20</v>
      </c>
      <c r="F33" s="2" t="s">
        <v>20</v>
      </c>
      <c r="G33" s="18" t="s">
        <v>20</v>
      </c>
    </row>
    <row r="34" spans="1:17" ht="19.5" customHeight="1" thickBot="1" x14ac:dyDescent="0.3">
      <c r="A34" s="42">
        <v>21</v>
      </c>
      <c r="B34" s="48" t="s">
        <v>16</v>
      </c>
      <c r="C34" s="25" t="s">
        <v>20</v>
      </c>
      <c r="D34" s="21" t="s">
        <v>20</v>
      </c>
      <c r="E34" s="21" t="s">
        <v>20</v>
      </c>
      <c r="F34" s="21" t="s">
        <v>20</v>
      </c>
      <c r="G34" s="22" t="s">
        <v>20</v>
      </c>
    </row>
    <row r="35" spans="1:17" ht="19.5" customHeight="1" thickBot="1" x14ac:dyDescent="0.3"/>
    <row r="36" spans="1:17" ht="19.5" customHeight="1" thickBot="1" x14ac:dyDescent="0.3">
      <c r="A36" s="410" t="s">
        <v>46</v>
      </c>
      <c r="B36" s="411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559" t="s">
        <v>53</v>
      </c>
      <c r="B37" s="559"/>
      <c r="C37" s="79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x14ac:dyDescent="0.3">
      <c r="A38" s="559"/>
      <c r="B38" s="559"/>
      <c r="C38" s="558">
        <v>3</v>
      </c>
      <c r="D38" s="551">
        <v>3</v>
      </c>
      <c r="E38" s="551">
        <v>1</v>
      </c>
      <c r="F38" s="551">
        <v>12</v>
      </c>
      <c r="G38" s="551">
        <v>12</v>
      </c>
      <c r="H38" s="551" t="s">
        <v>111</v>
      </c>
      <c r="I38" s="551">
        <v>6</v>
      </c>
      <c r="J38" s="551">
        <v>100</v>
      </c>
      <c r="K38" s="551" t="s">
        <v>48</v>
      </c>
      <c r="L38" s="551" t="s">
        <v>48</v>
      </c>
      <c r="M38" s="551">
        <v>1</v>
      </c>
      <c r="N38" s="551">
        <v>1</v>
      </c>
      <c r="O38" s="551">
        <v>1</v>
      </c>
      <c r="P38" s="552">
        <v>6</v>
      </c>
      <c r="Q38" s="553"/>
    </row>
    <row r="39" spans="1:17" ht="20.25" customHeight="1" x14ac:dyDescent="0.3">
      <c r="A39" s="559" t="s">
        <v>421</v>
      </c>
      <c r="B39" s="559"/>
      <c r="C39" s="262">
        <v>3</v>
      </c>
      <c r="D39" s="262">
        <v>3</v>
      </c>
      <c r="E39" s="262" t="s">
        <v>48</v>
      </c>
      <c r="F39" s="262">
        <v>56</v>
      </c>
      <c r="G39" s="262">
        <v>43</v>
      </c>
      <c r="H39" s="262">
        <v>36</v>
      </c>
      <c r="I39" s="262">
        <v>18.66</v>
      </c>
      <c r="J39" s="262">
        <v>130.22999999999999</v>
      </c>
      <c r="K39" s="262" t="s">
        <v>48</v>
      </c>
      <c r="L39" s="262" t="s">
        <v>48</v>
      </c>
      <c r="M39" s="262" t="s">
        <v>48</v>
      </c>
      <c r="N39" s="262">
        <v>8</v>
      </c>
      <c r="O39" s="262">
        <v>3</v>
      </c>
      <c r="P39" s="52">
        <v>4</v>
      </c>
      <c r="Q39" s="52"/>
    </row>
    <row r="40" spans="1:17" ht="20.25" customHeight="1" x14ac:dyDescent="0.3">
      <c r="A40" s="559" t="s">
        <v>37</v>
      </c>
      <c r="B40" s="559"/>
      <c r="C40" s="6">
        <f>SUM(C38:C39)</f>
        <v>6</v>
      </c>
      <c r="D40" s="6">
        <f>SUM(D38:D39)</f>
        <v>6</v>
      </c>
      <c r="E40" s="6">
        <f>SUM(E38:E39)</f>
        <v>1</v>
      </c>
      <c r="F40" s="6">
        <f>SUM(F38:F39)</f>
        <v>68</v>
      </c>
      <c r="G40" s="6">
        <f>SUM(G38:G39)</f>
        <v>55</v>
      </c>
      <c r="H40" s="6">
        <f>SUM(H38:H39)</f>
        <v>36</v>
      </c>
      <c r="I40" s="6">
        <f>F40/5</f>
        <v>13.6</v>
      </c>
      <c r="J40" s="1157">
        <f>F40*100/G40</f>
        <v>123.63636363636364</v>
      </c>
      <c r="K40" s="6"/>
      <c r="L40" s="6"/>
      <c r="M40" s="6">
        <f>SUM(M38:M39)</f>
        <v>1</v>
      </c>
      <c r="N40" s="6">
        <f>SUM(N38:N39)</f>
        <v>9</v>
      </c>
      <c r="O40" s="6">
        <f>SUM(O38:O39)</f>
        <v>4</v>
      </c>
      <c r="P40" s="52">
        <f>SUM(P38:P39)</f>
        <v>10</v>
      </c>
      <c r="Q40" s="52"/>
    </row>
    <row r="41" spans="1:17" ht="13.8" thickBot="1" x14ac:dyDescent="0.3"/>
    <row r="42" spans="1:17" ht="20.25" customHeight="1" x14ac:dyDescent="0.25">
      <c r="A42" s="72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6"/>
      <c r="I42" s="1140" t="s">
        <v>317</v>
      </c>
      <c r="J42" s="1141"/>
      <c r="K42" s="1141"/>
      <c r="L42" s="1142"/>
    </row>
    <row r="43" spans="1:17" ht="31.8" thickBot="1" x14ac:dyDescent="0.3">
      <c r="A43" s="74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021" t="s">
        <v>215</v>
      </c>
      <c r="I43" s="1143" t="s">
        <v>320</v>
      </c>
      <c r="J43" s="1144" t="s">
        <v>318</v>
      </c>
      <c r="K43" s="1144" t="s">
        <v>319</v>
      </c>
      <c r="L43" s="1145" t="s">
        <v>324</v>
      </c>
    </row>
    <row r="44" spans="1:17" ht="20.25" customHeight="1" thickBot="1" x14ac:dyDescent="0.3">
      <c r="A44" s="329" t="s">
        <v>17</v>
      </c>
      <c r="B44" s="330"/>
      <c r="C44" s="330"/>
      <c r="D44" s="330"/>
      <c r="E44" s="330"/>
      <c r="F44" s="330"/>
      <c r="G44" s="330"/>
      <c r="H44" s="330"/>
      <c r="I44" s="1146" t="s">
        <v>17</v>
      </c>
      <c r="J44" s="1147"/>
      <c r="K44" s="1147"/>
      <c r="L44" s="1148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69">
        <v>13</v>
      </c>
      <c r="I45" s="1008">
        <v>5</v>
      </c>
      <c r="J45" s="939">
        <v>8</v>
      </c>
      <c r="K45" s="939">
        <v>14</v>
      </c>
      <c r="L45" s="1009">
        <v>15</v>
      </c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1010" t="s">
        <v>216</v>
      </c>
      <c r="I46" s="945">
        <v>1</v>
      </c>
      <c r="J46" s="938">
        <v>2</v>
      </c>
      <c r="K46" s="938">
        <v>2</v>
      </c>
      <c r="L46" s="944">
        <v>1</v>
      </c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1011" t="s">
        <v>138</v>
      </c>
      <c r="I47" s="945">
        <v>3</v>
      </c>
      <c r="J47" s="938">
        <v>3</v>
      </c>
      <c r="K47" s="938">
        <v>3</v>
      </c>
      <c r="L47" s="944">
        <v>3</v>
      </c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1011" t="s">
        <v>182</v>
      </c>
      <c r="I48" s="945">
        <v>2</v>
      </c>
      <c r="J48" s="938">
        <v>4</v>
      </c>
      <c r="K48" s="938">
        <v>5</v>
      </c>
      <c r="L48" s="944">
        <v>1</v>
      </c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1010" t="s">
        <v>216</v>
      </c>
      <c r="I49" s="945">
        <v>351</v>
      </c>
      <c r="J49" s="938">
        <v>297</v>
      </c>
      <c r="K49" s="938">
        <v>178</v>
      </c>
      <c r="L49" s="944">
        <v>220</v>
      </c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1010" t="s">
        <v>216</v>
      </c>
      <c r="I50" s="945">
        <v>10</v>
      </c>
      <c r="J50" s="938">
        <v>5</v>
      </c>
      <c r="K50" s="938">
        <v>10</v>
      </c>
      <c r="L50" s="944">
        <v>10</v>
      </c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1010" t="s">
        <v>216</v>
      </c>
      <c r="I51" s="945">
        <v>292</v>
      </c>
      <c r="J51" s="938">
        <v>282</v>
      </c>
      <c r="K51" s="938">
        <v>232</v>
      </c>
      <c r="L51" s="944">
        <v>265</v>
      </c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1010" t="s">
        <v>216</v>
      </c>
      <c r="I52" s="946">
        <v>351</v>
      </c>
      <c r="J52" s="940">
        <v>295</v>
      </c>
      <c r="K52" s="940">
        <v>182</v>
      </c>
      <c r="L52" s="947">
        <v>224</v>
      </c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1010" t="s">
        <v>216</v>
      </c>
      <c r="I53" s="848">
        <v>10</v>
      </c>
      <c r="J53" s="841">
        <v>8</v>
      </c>
      <c r="K53" s="841">
        <v>5</v>
      </c>
      <c r="L53" s="849">
        <v>8</v>
      </c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1012" t="s">
        <v>216</v>
      </c>
      <c r="I54" s="1149">
        <v>287</v>
      </c>
      <c r="J54" s="1150">
        <v>300</v>
      </c>
      <c r="K54" s="1150">
        <v>199</v>
      </c>
      <c r="L54" s="1151">
        <v>258</v>
      </c>
      <c r="M54" s="5"/>
      <c r="N54" s="5"/>
      <c r="O54" s="5"/>
      <c r="P54" s="5"/>
      <c r="Q54" s="5"/>
    </row>
    <row r="55" spans="1:17" ht="18" customHeight="1" thickBot="1" x14ac:dyDescent="0.3">
      <c r="A55" s="331" t="s">
        <v>18</v>
      </c>
      <c r="B55" s="332"/>
      <c r="C55" s="332"/>
      <c r="D55" s="332"/>
      <c r="E55" s="332"/>
      <c r="F55" s="332"/>
      <c r="G55" s="332"/>
      <c r="H55" s="332"/>
      <c r="I55" s="1154" t="s">
        <v>420</v>
      </c>
      <c r="J55" s="1155"/>
      <c r="K55" s="1155"/>
      <c r="L55" s="1156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>
        <v>0</v>
      </c>
      <c r="D56" s="13">
        <v>6</v>
      </c>
      <c r="E56" s="13" t="s">
        <v>111</v>
      </c>
      <c r="F56" s="13" t="s">
        <v>52</v>
      </c>
      <c r="G56" s="13" t="s">
        <v>52</v>
      </c>
      <c r="H56" s="66" t="s">
        <v>52</v>
      </c>
      <c r="I56" s="1152" t="s">
        <v>52</v>
      </c>
      <c r="J56" s="1153">
        <v>2</v>
      </c>
      <c r="K56" s="1153">
        <v>36</v>
      </c>
      <c r="L56" s="917">
        <v>18</v>
      </c>
      <c r="M56" s="5"/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>
        <v>4</v>
      </c>
      <c r="D57" s="17">
        <v>4</v>
      </c>
      <c r="E57" s="17">
        <v>4</v>
      </c>
      <c r="F57" s="17" t="s">
        <v>52</v>
      </c>
      <c r="G57" s="17" t="s">
        <v>52</v>
      </c>
      <c r="H57" s="67" t="s">
        <v>52</v>
      </c>
      <c r="I57" s="687" t="s">
        <v>52</v>
      </c>
      <c r="J57" s="688">
        <v>6</v>
      </c>
      <c r="K57" s="688">
        <v>16</v>
      </c>
      <c r="L57" s="689">
        <v>21</v>
      </c>
      <c r="M57" s="5"/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>
        <v>1</v>
      </c>
      <c r="D58" s="17">
        <v>1</v>
      </c>
      <c r="E58" s="17">
        <v>8</v>
      </c>
      <c r="F58" s="17" t="s">
        <v>52</v>
      </c>
      <c r="G58" s="17" t="s">
        <v>52</v>
      </c>
      <c r="H58" s="67" t="s">
        <v>52</v>
      </c>
      <c r="I58" s="687" t="s">
        <v>52</v>
      </c>
      <c r="J58" s="688">
        <v>1</v>
      </c>
      <c r="K58" s="688">
        <v>1</v>
      </c>
      <c r="L58" s="689">
        <v>1</v>
      </c>
      <c r="M58" s="5"/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51</v>
      </c>
      <c r="D59" s="17" t="s">
        <v>51</v>
      </c>
      <c r="E59" s="17" t="s">
        <v>22</v>
      </c>
      <c r="F59" s="17" t="s">
        <v>52</v>
      </c>
      <c r="G59" s="17" t="s">
        <v>52</v>
      </c>
      <c r="H59" s="67" t="s">
        <v>52</v>
      </c>
      <c r="I59" s="687" t="s">
        <v>52</v>
      </c>
      <c r="J59" s="688" t="s">
        <v>51</v>
      </c>
      <c r="K59" s="688" t="s">
        <v>51</v>
      </c>
      <c r="L59" s="689" t="s">
        <v>51</v>
      </c>
      <c r="M59" s="5"/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20</v>
      </c>
      <c r="D60" s="17" t="s">
        <v>20</v>
      </c>
      <c r="E60" s="17" t="s">
        <v>20</v>
      </c>
      <c r="F60" s="17" t="s">
        <v>52</v>
      </c>
      <c r="G60" s="17" t="s">
        <v>52</v>
      </c>
      <c r="H60" s="67" t="s">
        <v>52</v>
      </c>
      <c r="I60" s="687" t="s">
        <v>52</v>
      </c>
      <c r="J60" s="688" t="s">
        <v>20</v>
      </c>
      <c r="K60" s="688" t="s">
        <v>20</v>
      </c>
      <c r="L60" s="689" t="s">
        <v>20</v>
      </c>
      <c r="M60" s="5"/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 t="s">
        <v>52</v>
      </c>
      <c r="D61" s="17" t="s">
        <v>52</v>
      </c>
      <c r="E61" s="17" t="s">
        <v>52</v>
      </c>
      <c r="F61" s="17" t="s">
        <v>52</v>
      </c>
      <c r="G61" s="17" t="s">
        <v>52</v>
      </c>
      <c r="H61" s="67" t="s">
        <v>52</v>
      </c>
      <c r="I61" s="687" t="s">
        <v>52</v>
      </c>
      <c r="J61" s="688" t="s">
        <v>52</v>
      </c>
      <c r="K61" s="688" t="s">
        <v>52</v>
      </c>
      <c r="L61" s="689" t="s">
        <v>52</v>
      </c>
      <c r="M61" s="5"/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 t="s">
        <v>52</v>
      </c>
      <c r="D62" s="17" t="s">
        <v>52</v>
      </c>
      <c r="E62" s="17" t="s">
        <v>52</v>
      </c>
      <c r="F62" s="17" t="s">
        <v>52</v>
      </c>
      <c r="G62" s="17" t="s">
        <v>52</v>
      </c>
      <c r="H62" s="67" t="s">
        <v>52</v>
      </c>
      <c r="I62" s="687" t="s">
        <v>52</v>
      </c>
      <c r="J62" s="688" t="s">
        <v>52</v>
      </c>
      <c r="K62" s="688" t="s">
        <v>52</v>
      </c>
      <c r="L62" s="689" t="s">
        <v>52</v>
      </c>
      <c r="M62" s="5"/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 t="s">
        <v>52</v>
      </c>
      <c r="D63" s="17" t="s">
        <v>52</v>
      </c>
      <c r="E63" s="17" t="s">
        <v>52</v>
      </c>
      <c r="F63" s="17" t="s">
        <v>52</v>
      </c>
      <c r="G63" s="17" t="s">
        <v>52</v>
      </c>
      <c r="H63" s="67" t="s">
        <v>52</v>
      </c>
      <c r="I63" s="687" t="s">
        <v>52</v>
      </c>
      <c r="J63" s="688" t="s">
        <v>52</v>
      </c>
      <c r="K63" s="688" t="s">
        <v>52</v>
      </c>
      <c r="L63" s="689" t="s">
        <v>52</v>
      </c>
      <c r="M63" s="5"/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 t="s">
        <v>52</v>
      </c>
      <c r="D64" s="17" t="s">
        <v>52</v>
      </c>
      <c r="E64" s="17" t="s">
        <v>52</v>
      </c>
      <c r="F64" s="17" t="s">
        <v>52</v>
      </c>
      <c r="G64" s="17" t="s">
        <v>52</v>
      </c>
      <c r="H64" s="67" t="s">
        <v>52</v>
      </c>
      <c r="I64" s="687" t="s">
        <v>52</v>
      </c>
      <c r="J64" s="688" t="s">
        <v>52</v>
      </c>
      <c r="K64" s="688" t="s">
        <v>52</v>
      </c>
      <c r="L64" s="689" t="s">
        <v>52</v>
      </c>
      <c r="M64" s="5"/>
      <c r="N64" s="5"/>
      <c r="O64" s="5"/>
      <c r="P64" s="5"/>
      <c r="Q64" s="5"/>
    </row>
    <row r="65" spans="1:17" ht="16.2" x14ac:dyDescent="0.25">
      <c r="A65" s="42">
        <v>20</v>
      </c>
      <c r="B65" s="47" t="s">
        <v>15</v>
      </c>
      <c r="C65" s="17" t="s">
        <v>52</v>
      </c>
      <c r="D65" s="17" t="s">
        <v>52</v>
      </c>
      <c r="E65" s="17" t="s">
        <v>52</v>
      </c>
      <c r="F65" s="17" t="s">
        <v>52</v>
      </c>
      <c r="G65" s="17" t="s">
        <v>52</v>
      </c>
      <c r="H65" s="67" t="s">
        <v>52</v>
      </c>
      <c r="I65" s="687" t="s">
        <v>52</v>
      </c>
      <c r="J65" s="688" t="s">
        <v>52</v>
      </c>
      <c r="K65" s="688" t="s">
        <v>52</v>
      </c>
      <c r="L65" s="689" t="s">
        <v>52</v>
      </c>
      <c r="M65" s="5"/>
      <c r="N65" s="5"/>
      <c r="O65" s="5"/>
      <c r="P65" s="5"/>
      <c r="Q65" s="5"/>
    </row>
    <row r="66" spans="1:17" ht="16.8" thickBot="1" x14ac:dyDescent="0.3">
      <c r="A66" s="77">
        <v>21</v>
      </c>
      <c r="B66" s="48" t="s">
        <v>16</v>
      </c>
      <c r="C66" s="19" t="s">
        <v>52</v>
      </c>
      <c r="D66" s="19" t="s">
        <v>52</v>
      </c>
      <c r="E66" s="19" t="s">
        <v>52</v>
      </c>
      <c r="F66" s="19" t="s">
        <v>52</v>
      </c>
      <c r="G66" s="19" t="s">
        <v>52</v>
      </c>
      <c r="H66" s="238" t="s">
        <v>52</v>
      </c>
      <c r="I66" s="694" t="s">
        <v>52</v>
      </c>
      <c r="J66" s="695" t="s">
        <v>52</v>
      </c>
      <c r="K66" s="695" t="s">
        <v>52</v>
      </c>
      <c r="L66" s="696" t="s">
        <v>52</v>
      </c>
      <c r="M66" s="5"/>
      <c r="N66" s="5"/>
      <c r="O66" s="5"/>
      <c r="P66" s="5"/>
      <c r="Q66" s="5"/>
    </row>
    <row r="67" spans="1:17" ht="13.8" thickBot="1" x14ac:dyDescent="0.3"/>
    <row r="68" spans="1:17" ht="23.4" thickBot="1" x14ac:dyDescent="0.3">
      <c r="A68" s="318" t="s">
        <v>44</v>
      </c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20"/>
    </row>
    <row r="69" spans="1:17" ht="21.6" customHeight="1" x14ac:dyDescent="0.3">
      <c r="A69" s="352" t="s">
        <v>47</v>
      </c>
      <c r="B69" s="370"/>
      <c r="C69" s="243" t="s">
        <v>33</v>
      </c>
      <c r="D69" s="244" t="s">
        <v>27</v>
      </c>
      <c r="E69" s="244" t="s">
        <v>22</v>
      </c>
      <c r="F69" s="244" t="s">
        <v>28</v>
      </c>
      <c r="G69" s="244" t="s">
        <v>30</v>
      </c>
      <c r="H69" s="244" t="s">
        <v>29</v>
      </c>
      <c r="I69" s="244" t="s">
        <v>34</v>
      </c>
      <c r="J69" s="244" t="s">
        <v>1</v>
      </c>
      <c r="K69" s="244">
        <v>100</v>
      </c>
      <c r="L69" s="244">
        <v>50</v>
      </c>
      <c r="M69" s="244">
        <v>0</v>
      </c>
      <c r="N69" s="244" t="s">
        <v>31</v>
      </c>
      <c r="O69" s="244" t="s">
        <v>32</v>
      </c>
      <c r="P69" s="244" t="s">
        <v>35</v>
      </c>
      <c r="Q69" s="245" t="s">
        <v>36</v>
      </c>
    </row>
    <row r="70" spans="1:17" ht="23.4" customHeight="1" thickBot="1" x14ac:dyDescent="0.3">
      <c r="A70" s="354"/>
      <c r="B70" s="371"/>
      <c r="C70" s="280">
        <v>1</v>
      </c>
      <c r="D70" s="281">
        <v>2</v>
      </c>
      <c r="E70" s="281" t="s">
        <v>48</v>
      </c>
      <c r="F70" s="281">
        <v>16</v>
      </c>
      <c r="G70" s="281">
        <v>26</v>
      </c>
      <c r="H70" s="281">
        <v>11</v>
      </c>
      <c r="I70" s="281">
        <v>8</v>
      </c>
      <c r="J70" s="281">
        <v>61.53</v>
      </c>
      <c r="K70" s="281" t="s">
        <v>48</v>
      </c>
      <c r="L70" s="281" t="s">
        <v>48</v>
      </c>
      <c r="M70" s="281" t="s">
        <v>48</v>
      </c>
      <c r="N70" s="281">
        <v>3</v>
      </c>
      <c r="O70" s="281">
        <v>0</v>
      </c>
      <c r="P70" s="130">
        <v>2</v>
      </c>
      <c r="Q70" s="272"/>
    </row>
    <row r="71" spans="1:17" ht="13.8" thickBot="1" x14ac:dyDescent="0.3"/>
    <row r="72" spans="1:17" ht="17.399999999999999" customHeight="1" thickBot="1" x14ac:dyDescent="0.3">
      <c r="A72" s="356" t="s">
        <v>1</v>
      </c>
      <c r="B72" s="392" t="s">
        <v>0</v>
      </c>
      <c r="C72" s="340" t="s">
        <v>47</v>
      </c>
      <c r="D72" s="341"/>
      <c r="E72" s="341"/>
      <c r="F72" s="341"/>
      <c r="G72" s="341"/>
      <c r="H72" s="341"/>
      <c r="I72" s="341"/>
      <c r="J72" s="341"/>
      <c r="K72" s="341"/>
      <c r="L72" s="342"/>
    </row>
    <row r="73" spans="1:17" ht="31.8" customHeight="1" thickBot="1" x14ac:dyDescent="0.3">
      <c r="A73" s="357"/>
      <c r="B73" s="348"/>
      <c r="C73" s="417" t="s">
        <v>273</v>
      </c>
      <c r="D73" s="418"/>
      <c r="E73" s="419" t="s">
        <v>179</v>
      </c>
      <c r="F73" s="420"/>
      <c r="G73" s="417" t="s">
        <v>275</v>
      </c>
      <c r="H73" s="418"/>
      <c r="I73" s="346" t="s">
        <v>303</v>
      </c>
      <c r="J73" s="347"/>
      <c r="K73" s="346" t="s">
        <v>189</v>
      </c>
      <c r="L73" s="347"/>
    </row>
    <row r="74" spans="1:17" ht="18" customHeight="1" thickBot="1" x14ac:dyDescent="0.3">
      <c r="A74" s="343" t="s">
        <v>17</v>
      </c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5"/>
    </row>
    <row r="75" spans="1:17" ht="18" x14ac:dyDescent="0.3">
      <c r="A75" s="29">
        <v>1</v>
      </c>
      <c r="B75" s="239" t="s">
        <v>3</v>
      </c>
      <c r="C75" s="469">
        <v>4</v>
      </c>
      <c r="D75" s="470"/>
      <c r="E75" s="469">
        <v>13</v>
      </c>
      <c r="F75" s="470"/>
      <c r="G75" s="469">
        <v>22</v>
      </c>
      <c r="H75" s="470"/>
      <c r="I75" s="469">
        <v>34</v>
      </c>
      <c r="J75" s="470"/>
      <c r="K75" s="469">
        <v>37</v>
      </c>
      <c r="L75" s="470"/>
    </row>
    <row r="76" spans="1:17" ht="17.399999999999999" customHeight="1" x14ac:dyDescent="0.25">
      <c r="A76" s="30">
        <v>2</v>
      </c>
      <c r="B76" s="240" t="s">
        <v>4</v>
      </c>
      <c r="C76" s="309">
        <v>2</v>
      </c>
      <c r="D76" s="310">
        <v>4</v>
      </c>
      <c r="E76" s="309">
        <v>1</v>
      </c>
      <c r="F76" s="310">
        <v>3</v>
      </c>
      <c r="G76" s="309">
        <v>2</v>
      </c>
      <c r="H76" s="310">
        <v>4</v>
      </c>
      <c r="I76" s="309">
        <v>1</v>
      </c>
      <c r="J76" s="310">
        <v>3</v>
      </c>
      <c r="K76" s="309">
        <v>1</v>
      </c>
      <c r="L76" s="310">
        <v>3</v>
      </c>
    </row>
    <row r="77" spans="1:17" ht="15.6" customHeight="1" x14ac:dyDescent="0.3">
      <c r="A77" s="31">
        <v>3</v>
      </c>
      <c r="B77" s="240" t="s">
        <v>5</v>
      </c>
      <c r="C77" s="471">
        <v>3</v>
      </c>
      <c r="D77" s="472"/>
      <c r="E77" s="471">
        <v>3</v>
      </c>
      <c r="F77" s="472"/>
      <c r="G77" s="471">
        <v>3</v>
      </c>
      <c r="H77" s="472"/>
      <c r="I77" s="471">
        <v>3</v>
      </c>
      <c r="J77" s="472"/>
      <c r="K77" s="471">
        <v>3</v>
      </c>
      <c r="L77" s="472"/>
    </row>
    <row r="78" spans="1:17" ht="18" customHeight="1" x14ac:dyDescent="0.3">
      <c r="A78" s="32">
        <v>4</v>
      </c>
      <c r="B78" s="240" t="s">
        <v>38</v>
      </c>
      <c r="C78" s="471">
        <v>2</v>
      </c>
      <c r="D78" s="472"/>
      <c r="E78" s="471">
        <v>4</v>
      </c>
      <c r="F78" s="472"/>
      <c r="G78" s="471">
        <v>6</v>
      </c>
      <c r="H78" s="472"/>
      <c r="I78" s="471">
        <v>1</v>
      </c>
      <c r="J78" s="472"/>
      <c r="K78" s="471">
        <v>5</v>
      </c>
      <c r="L78" s="472"/>
    </row>
    <row r="79" spans="1:17" ht="18" customHeight="1" x14ac:dyDescent="0.25">
      <c r="A79" s="33" t="s">
        <v>39</v>
      </c>
      <c r="B79" s="240" t="s">
        <v>6</v>
      </c>
      <c r="C79" s="309">
        <v>100</v>
      </c>
      <c r="D79" s="310">
        <v>110</v>
      </c>
      <c r="E79" s="309">
        <v>405</v>
      </c>
      <c r="F79" s="310">
        <v>203</v>
      </c>
      <c r="G79" s="309">
        <v>231</v>
      </c>
      <c r="H79" s="310">
        <v>19</v>
      </c>
      <c r="I79" s="309">
        <v>174</v>
      </c>
      <c r="J79" s="310">
        <v>131</v>
      </c>
      <c r="K79" s="309">
        <v>290</v>
      </c>
      <c r="L79" s="310">
        <v>369</v>
      </c>
    </row>
    <row r="80" spans="1:17" ht="16.8" x14ac:dyDescent="0.25">
      <c r="A80" s="34">
        <v>6</v>
      </c>
      <c r="B80" s="240" t="s">
        <v>40</v>
      </c>
      <c r="C80" s="309">
        <v>10</v>
      </c>
      <c r="D80" s="310">
        <v>10</v>
      </c>
      <c r="E80" s="309">
        <v>10</v>
      </c>
      <c r="F80" s="310">
        <v>8</v>
      </c>
      <c r="G80" s="309">
        <v>10</v>
      </c>
      <c r="H80" s="310">
        <v>0</v>
      </c>
      <c r="I80" s="309">
        <v>10</v>
      </c>
      <c r="J80" s="310">
        <v>9</v>
      </c>
      <c r="K80" s="309">
        <v>10</v>
      </c>
      <c r="L80" s="310">
        <v>10</v>
      </c>
    </row>
    <row r="81" spans="1:12" ht="16.8" x14ac:dyDescent="0.25">
      <c r="A81" s="35">
        <v>7</v>
      </c>
      <c r="B81" s="240" t="s">
        <v>7</v>
      </c>
      <c r="C81" s="309">
        <v>237</v>
      </c>
      <c r="D81" s="310">
        <v>244</v>
      </c>
      <c r="E81" s="309">
        <v>602</v>
      </c>
      <c r="F81" s="310">
        <v>296</v>
      </c>
      <c r="G81" s="309">
        <v>342</v>
      </c>
      <c r="H81" s="310">
        <v>18</v>
      </c>
      <c r="I81" s="309">
        <v>322</v>
      </c>
      <c r="J81" s="310">
        <v>204</v>
      </c>
      <c r="K81" s="309">
        <v>377</v>
      </c>
      <c r="L81" s="310">
        <v>517</v>
      </c>
    </row>
    <row r="82" spans="1:12" ht="16.8" x14ac:dyDescent="0.25">
      <c r="A82" s="36">
        <v>8</v>
      </c>
      <c r="B82" s="240" t="s">
        <v>41</v>
      </c>
      <c r="C82" s="311">
        <v>177</v>
      </c>
      <c r="D82" s="312">
        <v>419</v>
      </c>
      <c r="E82" s="311">
        <v>189</v>
      </c>
      <c r="F82" s="312">
        <v>285</v>
      </c>
      <c r="G82" s="311">
        <v>63</v>
      </c>
      <c r="H82" s="312">
        <v>186</v>
      </c>
      <c r="I82" s="311">
        <v>227</v>
      </c>
      <c r="J82" s="312">
        <v>80</v>
      </c>
      <c r="K82" s="311">
        <v>315</v>
      </c>
      <c r="L82" s="312">
        <v>95</v>
      </c>
    </row>
    <row r="83" spans="1:12" ht="16.8" x14ac:dyDescent="0.25">
      <c r="A83" s="30">
        <v>9</v>
      </c>
      <c r="B83" s="240" t="s">
        <v>42</v>
      </c>
      <c r="C83" s="309">
        <v>10</v>
      </c>
      <c r="D83" s="310">
        <v>7</v>
      </c>
      <c r="E83" s="309">
        <v>10</v>
      </c>
      <c r="F83" s="312">
        <v>10</v>
      </c>
      <c r="G83" s="309">
        <v>10</v>
      </c>
      <c r="H83" s="310">
        <v>10</v>
      </c>
      <c r="I83" s="309">
        <v>10</v>
      </c>
      <c r="J83" s="310">
        <v>3</v>
      </c>
      <c r="K83" s="309">
        <v>10</v>
      </c>
      <c r="L83" s="310">
        <v>10</v>
      </c>
    </row>
    <row r="84" spans="1:12" ht="17.399999999999999" thickBot="1" x14ac:dyDescent="0.3">
      <c r="A84" s="37">
        <v>10</v>
      </c>
      <c r="B84" s="241" t="s">
        <v>19</v>
      </c>
      <c r="C84" s="313">
        <v>249</v>
      </c>
      <c r="D84" s="314">
        <v>636</v>
      </c>
      <c r="E84" s="313">
        <v>357</v>
      </c>
      <c r="F84" s="314">
        <v>612</v>
      </c>
      <c r="G84" s="313">
        <v>140</v>
      </c>
      <c r="H84" s="314">
        <v>300</v>
      </c>
      <c r="I84" s="313">
        <v>312</v>
      </c>
      <c r="J84" s="314">
        <v>97</v>
      </c>
      <c r="K84" s="313">
        <v>483</v>
      </c>
      <c r="L84" s="314">
        <v>166</v>
      </c>
    </row>
    <row r="85" spans="1:12" ht="18" thickBot="1" x14ac:dyDescent="0.3">
      <c r="A85" s="349" t="s">
        <v>54</v>
      </c>
      <c r="B85" s="376" t="s">
        <v>0</v>
      </c>
      <c r="C85" s="297" t="s">
        <v>18</v>
      </c>
      <c r="D85" s="298"/>
      <c r="E85" s="298"/>
      <c r="F85" s="298"/>
      <c r="G85" s="298"/>
      <c r="H85" s="298"/>
      <c r="I85" s="298"/>
      <c r="J85" s="298"/>
      <c r="K85" s="298"/>
      <c r="L85" s="299"/>
    </row>
    <row r="86" spans="1:12" ht="18" thickBot="1" x14ac:dyDescent="0.3">
      <c r="A86" s="350"/>
      <c r="B86" s="348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  <c r="I86" s="270" t="s">
        <v>55</v>
      </c>
      <c r="J86" s="271" t="s">
        <v>56</v>
      </c>
      <c r="K86" s="270" t="s">
        <v>55</v>
      </c>
      <c r="L86" s="271" t="s">
        <v>56</v>
      </c>
    </row>
    <row r="87" spans="1:12" ht="16.8" x14ac:dyDescent="0.25">
      <c r="A87" s="41">
        <v>11</v>
      </c>
      <c r="B87" s="232" t="s">
        <v>8</v>
      </c>
      <c r="C87" s="13">
        <v>11</v>
      </c>
      <c r="D87" s="231">
        <v>5</v>
      </c>
      <c r="E87" s="93" t="s">
        <v>52</v>
      </c>
      <c r="F87" s="267" t="s">
        <v>52</v>
      </c>
      <c r="G87" s="93" t="s">
        <v>52</v>
      </c>
      <c r="H87" s="267" t="s">
        <v>52</v>
      </c>
      <c r="I87" s="93" t="s">
        <v>52</v>
      </c>
      <c r="J87" s="267" t="s">
        <v>52</v>
      </c>
      <c r="K87" s="93" t="s">
        <v>52</v>
      </c>
      <c r="L87" s="267" t="s">
        <v>52</v>
      </c>
    </row>
    <row r="88" spans="1:12" ht="16.8" x14ac:dyDescent="0.25">
      <c r="A88" s="30">
        <v>12</v>
      </c>
      <c r="B88" s="233" t="s">
        <v>9</v>
      </c>
      <c r="C88" s="17">
        <v>17</v>
      </c>
      <c r="D88" s="211">
        <v>9</v>
      </c>
      <c r="E88" s="44" t="s">
        <v>52</v>
      </c>
      <c r="F88" s="211" t="s">
        <v>52</v>
      </c>
      <c r="G88" s="44" t="s">
        <v>52</v>
      </c>
      <c r="H88" s="211" t="s">
        <v>52</v>
      </c>
      <c r="I88" s="44" t="s">
        <v>52</v>
      </c>
      <c r="J88" s="211" t="s">
        <v>52</v>
      </c>
      <c r="K88" s="44" t="s">
        <v>52</v>
      </c>
      <c r="L88" s="211" t="s">
        <v>52</v>
      </c>
    </row>
    <row r="89" spans="1:12" ht="16.8" x14ac:dyDescent="0.25">
      <c r="A89" s="30">
        <v>13</v>
      </c>
      <c r="B89" s="233" t="s">
        <v>10</v>
      </c>
      <c r="C89" s="17">
        <v>1</v>
      </c>
      <c r="D89" s="211">
        <v>1</v>
      </c>
      <c r="E89" s="44" t="s">
        <v>52</v>
      </c>
      <c r="F89" s="211" t="s">
        <v>52</v>
      </c>
      <c r="G89" s="44" t="s">
        <v>52</v>
      </c>
      <c r="H89" s="211" t="s">
        <v>52</v>
      </c>
      <c r="I89" s="44" t="s">
        <v>52</v>
      </c>
      <c r="J89" s="211" t="s">
        <v>52</v>
      </c>
      <c r="K89" s="44" t="s">
        <v>52</v>
      </c>
      <c r="L89" s="211" t="s">
        <v>52</v>
      </c>
    </row>
    <row r="90" spans="1:12" ht="16.8" x14ac:dyDescent="0.25">
      <c r="A90" s="30">
        <v>14</v>
      </c>
      <c r="B90" s="233" t="s">
        <v>11</v>
      </c>
      <c r="C90" s="17" t="s">
        <v>51</v>
      </c>
      <c r="D90" s="211" t="s">
        <v>51</v>
      </c>
      <c r="E90" s="44" t="s">
        <v>52</v>
      </c>
      <c r="F90" s="211" t="s">
        <v>52</v>
      </c>
      <c r="G90" s="44" t="s">
        <v>52</v>
      </c>
      <c r="H90" s="211" t="s">
        <v>52</v>
      </c>
      <c r="I90" s="44" t="s">
        <v>52</v>
      </c>
      <c r="J90" s="211" t="s">
        <v>52</v>
      </c>
      <c r="K90" s="44" t="s">
        <v>52</v>
      </c>
      <c r="L90" s="211" t="s">
        <v>52</v>
      </c>
    </row>
    <row r="91" spans="1:12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52</v>
      </c>
      <c r="F91" s="211" t="s">
        <v>52</v>
      </c>
      <c r="G91" s="44" t="s">
        <v>52</v>
      </c>
      <c r="H91" s="211" t="s">
        <v>52</v>
      </c>
      <c r="I91" s="44" t="s">
        <v>52</v>
      </c>
      <c r="J91" s="211" t="s">
        <v>52</v>
      </c>
      <c r="K91" s="44" t="s">
        <v>52</v>
      </c>
      <c r="L91" s="211" t="s">
        <v>52</v>
      </c>
    </row>
    <row r="92" spans="1:12" ht="16.2" x14ac:dyDescent="0.25">
      <c r="A92" s="42">
        <v>16</v>
      </c>
      <c r="B92" s="233" t="s">
        <v>13</v>
      </c>
      <c r="C92" s="17" t="s">
        <v>52</v>
      </c>
      <c r="D92" s="211" t="s">
        <v>52</v>
      </c>
      <c r="E92" s="44" t="s">
        <v>52</v>
      </c>
      <c r="F92" s="211" t="s">
        <v>52</v>
      </c>
      <c r="G92" s="44" t="s">
        <v>52</v>
      </c>
      <c r="H92" s="211" t="s">
        <v>52</v>
      </c>
      <c r="I92" s="44" t="s">
        <v>52</v>
      </c>
      <c r="J92" s="211" t="s">
        <v>52</v>
      </c>
      <c r="K92" s="44" t="s">
        <v>52</v>
      </c>
      <c r="L92" s="211" t="s">
        <v>52</v>
      </c>
    </row>
    <row r="93" spans="1:12" ht="16.2" x14ac:dyDescent="0.25">
      <c r="A93" s="42">
        <v>17</v>
      </c>
      <c r="B93" s="233" t="s">
        <v>50</v>
      </c>
      <c r="C93" s="17" t="s">
        <v>52</v>
      </c>
      <c r="D93" s="211" t="s">
        <v>52</v>
      </c>
      <c r="E93" s="44" t="s">
        <v>52</v>
      </c>
      <c r="F93" s="211" t="s">
        <v>52</v>
      </c>
      <c r="G93" s="44" t="s">
        <v>52</v>
      </c>
      <c r="H93" s="211" t="s">
        <v>52</v>
      </c>
      <c r="I93" s="44" t="s">
        <v>52</v>
      </c>
      <c r="J93" s="211" t="s">
        <v>52</v>
      </c>
      <c r="K93" s="44" t="s">
        <v>52</v>
      </c>
      <c r="L93" s="211" t="s">
        <v>52</v>
      </c>
    </row>
    <row r="94" spans="1:12" ht="16.2" x14ac:dyDescent="0.25">
      <c r="A94" s="42">
        <v>18</v>
      </c>
      <c r="B94" s="233" t="s">
        <v>14</v>
      </c>
      <c r="C94" s="17" t="s">
        <v>52</v>
      </c>
      <c r="D94" s="211" t="s">
        <v>52</v>
      </c>
      <c r="E94" s="44" t="s">
        <v>52</v>
      </c>
      <c r="F94" s="211" t="s">
        <v>52</v>
      </c>
      <c r="G94" s="44" t="s">
        <v>52</v>
      </c>
      <c r="H94" s="211" t="s">
        <v>52</v>
      </c>
      <c r="I94" s="44" t="s">
        <v>52</v>
      </c>
      <c r="J94" s="211" t="s">
        <v>52</v>
      </c>
      <c r="K94" s="44" t="s">
        <v>52</v>
      </c>
      <c r="L94" s="211" t="s">
        <v>52</v>
      </c>
    </row>
    <row r="95" spans="1:12" ht="16.2" x14ac:dyDescent="0.25">
      <c r="A95" s="42">
        <v>19</v>
      </c>
      <c r="B95" s="233" t="s">
        <v>2</v>
      </c>
      <c r="C95" s="17" t="s">
        <v>52</v>
      </c>
      <c r="D95" s="211" t="s">
        <v>52</v>
      </c>
      <c r="E95" s="44" t="s">
        <v>52</v>
      </c>
      <c r="F95" s="211" t="s">
        <v>52</v>
      </c>
      <c r="G95" s="44" t="s">
        <v>52</v>
      </c>
      <c r="H95" s="211" t="s">
        <v>52</v>
      </c>
      <c r="I95" s="44" t="s">
        <v>52</v>
      </c>
      <c r="J95" s="211" t="s">
        <v>52</v>
      </c>
      <c r="K95" s="44" t="s">
        <v>52</v>
      </c>
      <c r="L95" s="211" t="s">
        <v>52</v>
      </c>
    </row>
    <row r="96" spans="1:12" ht="16.2" x14ac:dyDescent="0.25">
      <c r="A96" s="42">
        <v>20</v>
      </c>
      <c r="B96" s="233" t="s">
        <v>15</v>
      </c>
      <c r="C96" s="17" t="s">
        <v>52</v>
      </c>
      <c r="D96" s="211" t="s">
        <v>52</v>
      </c>
      <c r="E96" s="44" t="s">
        <v>52</v>
      </c>
      <c r="F96" s="211" t="s">
        <v>52</v>
      </c>
      <c r="G96" s="44" t="s">
        <v>52</v>
      </c>
      <c r="H96" s="211" t="s">
        <v>52</v>
      </c>
      <c r="I96" s="44" t="s">
        <v>52</v>
      </c>
      <c r="J96" s="211" t="s">
        <v>52</v>
      </c>
      <c r="K96" s="44" t="s">
        <v>52</v>
      </c>
      <c r="L96" s="211" t="s">
        <v>52</v>
      </c>
    </row>
    <row r="97" spans="1:12" ht="16.8" thickBot="1" x14ac:dyDescent="0.3">
      <c r="A97" s="42">
        <v>21</v>
      </c>
      <c r="B97" s="234" t="s">
        <v>16</v>
      </c>
      <c r="C97" s="19" t="s">
        <v>52</v>
      </c>
      <c r="D97" s="109" t="s">
        <v>52</v>
      </c>
      <c r="E97" s="45" t="s">
        <v>52</v>
      </c>
      <c r="F97" s="109" t="s">
        <v>52</v>
      </c>
      <c r="G97" s="45" t="s">
        <v>52</v>
      </c>
      <c r="H97" s="109" t="s">
        <v>52</v>
      </c>
      <c r="I97" s="45" t="s">
        <v>52</v>
      </c>
      <c r="J97" s="109" t="s">
        <v>52</v>
      </c>
      <c r="K97" s="45" t="s">
        <v>52</v>
      </c>
      <c r="L97" s="109" t="s">
        <v>52</v>
      </c>
    </row>
  </sheetData>
  <mergeCells count="52">
    <mergeCell ref="I42:L42"/>
    <mergeCell ref="I44:L44"/>
    <mergeCell ref="I55:L55"/>
    <mergeCell ref="A39:B39"/>
    <mergeCell ref="A40:B40"/>
    <mergeCell ref="I78:J78"/>
    <mergeCell ref="K78:L78"/>
    <mergeCell ref="C77:D77"/>
    <mergeCell ref="E77:F77"/>
    <mergeCell ref="G77:H77"/>
    <mergeCell ref="I77:J77"/>
    <mergeCell ref="K77:L77"/>
    <mergeCell ref="A85:A86"/>
    <mergeCell ref="B85:B86"/>
    <mergeCell ref="C78:D78"/>
    <mergeCell ref="E78:F78"/>
    <mergeCell ref="G78:H78"/>
    <mergeCell ref="K73:L73"/>
    <mergeCell ref="C75:D75"/>
    <mergeCell ref="E75:F75"/>
    <mergeCell ref="G75:H75"/>
    <mergeCell ref="I75:J75"/>
    <mergeCell ref="K75:L75"/>
    <mergeCell ref="A74:L74"/>
    <mergeCell ref="B72:B73"/>
    <mergeCell ref="C73:D73"/>
    <mergeCell ref="E73:F73"/>
    <mergeCell ref="G73:H73"/>
    <mergeCell ref="I73:J73"/>
    <mergeCell ref="A1:Q1"/>
    <mergeCell ref="A4:Q4"/>
    <mergeCell ref="A5:B5"/>
    <mergeCell ref="A6:B6"/>
    <mergeCell ref="A7:B7"/>
    <mergeCell ref="A3:B3"/>
    <mergeCell ref="C3:Q3"/>
    <mergeCell ref="A8:B8"/>
    <mergeCell ref="C10:G10"/>
    <mergeCell ref="A23:G23"/>
    <mergeCell ref="A12:G12"/>
    <mergeCell ref="C72:L72"/>
    <mergeCell ref="A55:H55"/>
    <mergeCell ref="A10:A11"/>
    <mergeCell ref="B10:B11"/>
    <mergeCell ref="A36:Q36"/>
    <mergeCell ref="A37:B38"/>
    <mergeCell ref="B42:B43"/>
    <mergeCell ref="C42:H42"/>
    <mergeCell ref="A44:H44"/>
    <mergeCell ref="A68:Q68"/>
    <mergeCell ref="A69:B70"/>
    <mergeCell ref="A72:A73"/>
  </mergeCells>
  <pageMargins left="0.7" right="0.7" top="0.75" bottom="0.75" header="0.3" footer="0.3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815A-FB5C-4E6D-AE43-16B115A9FC86}">
  <dimension ref="A1:Q77"/>
  <sheetViews>
    <sheetView zoomScaleNormal="100" workbookViewId="0">
      <selection activeCell="C3" sqref="C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0" width="9.33203125" style="1"/>
    <col min="11" max="11" width="9.109375" style="1" customWidth="1"/>
    <col min="12" max="16384" width="9.33203125" style="1"/>
  </cols>
  <sheetData>
    <row r="1" spans="1:17" ht="90.6" customHeight="1" thickBot="1" x14ac:dyDescent="0.3">
      <c r="A1" s="315" t="s">
        <v>117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128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137"/>
    </row>
    <row r="5" spans="1:17" ht="22.2" customHeight="1" thickBot="1" x14ac:dyDescent="0.35">
      <c r="A5" s="452"/>
      <c r="B5" s="453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62" t="s">
        <v>36</v>
      </c>
      <c r="Q5" s="135"/>
    </row>
    <row r="6" spans="1:17" ht="15.6" x14ac:dyDescent="0.3">
      <c r="A6" s="323" t="s">
        <v>94</v>
      </c>
      <c r="B6" s="363"/>
      <c r="C6" s="59">
        <v>2</v>
      </c>
      <c r="D6" s="60">
        <v>2</v>
      </c>
      <c r="E6" s="60">
        <v>7</v>
      </c>
      <c r="F6" s="60">
        <v>0</v>
      </c>
      <c r="G6" s="60">
        <v>56</v>
      </c>
      <c r="H6" s="60">
        <v>2</v>
      </c>
      <c r="I6" s="193" t="s">
        <v>118</v>
      </c>
      <c r="J6" s="60">
        <v>28</v>
      </c>
      <c r="K6" s="60">
        <v>8</v>
      </c>
      <c r="L6" s="60">
        <v>21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325" t="s">
        <v>84</v>
      </c>
      <c r="B7" s="364"/>
      <c r="C7" s="61">
        <v>5</v>
      </c>
      <c r="D7" s="62">
        <v>5</v>
      </c>
      <c r="E7" s="62">
        <v>17.399999999999999</v>
      </c>
      <c r="F7" s="62">
        <v>0</v>
      </c>
      <c r="G7" s="62">
        <v>148</v>
      </c>
      <c r="H7" s="62">
        <v>6</v>
      </c>
      <c r="I7" s="142" t="s">
        <v>119</v>
      </c>
      <c r="J7" s="62">
        <v>24.67</v>
      </c>
      <c r="K7" s="62">
        <v>8.8800000000000008</v>
      </c>
      <c r="L7" s="171">
        <v>16.670000000000002</v>
      </c>
      <c r="M7" s="171" t="s">
        <v>48</v>
      </c>
      <c r="N7" s="171" t="s">
        <v>48</v>
      </c>
      <c r="O7" s="171">
        <v>2</v>
      </c>
      <c r="P7" s="172" t="s">
        <v>48</v>
      </c>
      <c r="Q7" s="81"/>
    </row>
    <row r="8" spans="1:17" ht="16.2" thickBot="1" x14ac:dyDescent="0.35">
      <c r="A8" s="327" t="s">
        <v>37</v>
      </c>
      <c r="B8" s="449"/>
      <c r="C8" s="166">
        <f t="shared" ref="C8:H8" si="0">SUM(C6:C7)</f>
        <v>7</v>
      </c>
      <c r="D8" s="133">
        <f t="shared" si="0"/>
        <v>7</v>
      </c>
      <c r="E8" s="133">
        <f t="shared" si="0"/>
        <v>24.4</v>
      </c>
      <c r="F8" s="133">
        <f t="shared" si="0"/>
        <v>0</v>
      </c>
      <c r="G8" s="133">
        <f t="shared" si="0"/>
        <v>204</v>
      </c>
      <c r="H8" s="133">
        <f t="shared" si="0"/>
        <v>8</v>
      </c>
      <c r="I8" s="192" t="s">
        <v>119</v>
      </c>
      <c r="J8" s="133">
        <f>204/8</f>
        <v>25.5</v>
      </c>
      <c r="K8" s="143">
        <f>204/24.4</f>
        <v>8.3606557377049189</v>
      </c>
      <c r="L8" s="173">
        <f>148/8</f>
        <v>18.5</v>
      </c>
      <c r="M8" s="173" t="s">
        <v>48</v>
      </c>
      <c r="N8" s="173" t="s">
        <v>48</v>
      </c>
      <c r="O8" s="173">
        <v>2</v>
      </c>
      <c r="P8" s="174"/>
      <c r="Q8" s="136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450" t="s">
        <v>25</v>
      </c>
      <c r="D10" s="451"/>
      <c r="E10" s="407" t="s">
        <v>26</v>
      </c>
      <c r="F10" s="408"/>
      <c r="G10" s="408"/>
      <c r="H10" s="408"/>
      <c r="I10" s="409"/>
    </row>
    <row r="11" spans="1:17" ht="33" customHeight="1" thickBot="1" x14ac:dyDescent="0.3">
      <c r="A11" s="334"/>
      <c r="B11" s="334"/>
      <c r="C11" s="10" t="s">
        <v>153</v>
      </c>
      <c r="D11" s="12" t="s">
        <v>157</v>
      </c>
      <c r="E11" s="178" t="s">
        <v>177</v>
      </c>
      <c r="F11" s="213" t="s">
        <v>178</v>
      </c>
      <c r="G11" s="213" t="s">
        <v>179</v>
      </c>
      <c r="H11" s="213" t="s">
        <v>180</v>
      </c>
      <c r="I11" s="213" t="s">
        <v>181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30"/>
      <c r="I12" s="330"/>
    </row>
    <row r="13" spans="1:17" ht="20.25" customHeight="1" x14ac:dyDescent="0.25">
      <c r="A13" s="29">
        <v>1</v>
      </c>
      <c r="B13" s="26" t="s">
        <v>3</v>
      </c>
      <c r="C13" s="15">
        <v>18</v>
      </c>
      <c r="D13" s="16">
        <v>21</v>
      </c>
      <c r="E13" s="222">
        <v>5</v>
      </c>
      <c r="F13" s="122">
        <v>18</v>
      </c>
      <c r="G13" s="122">
        <v>21</v>
      </c>
      <c r="H13" s="122">
        <v>33</v>
      </c>
      <c r="I13" s="125">
        <v>37</v>
      </c>
    </row>
    <row r="14" spans="1:17" ht="19.5" customHeight="1" x14ac:dyDescent="0.25">
      <c r="A14" s="30">
        <v>2</v>
      </c>
      <c r="B14" s="27" t="s">
        <v>4</v>
      </c>
      <c r="C14" s="2">
        <v>2</v>
      </c>
      <c r="D14" s="18">
        <v>2</v>
      </c>
      <c r="E14" s="220">
        <v>2</v>
      </c>
      <c r="F14" s="4">
        <v>1</v>
      </c>
      <c r="G14" s="4">
        <v>2</v>
      </c>
      <c r="H14" s="4">
        <v>2</v>
      </c>
      <c r="I14" s="126">
        <v>2</v>
      </c>
    </row>
    <row r="15" spans="1:17" ht="20.25" customHeight="1" x14ac:dyDescent="0.25">
      <c r="A15" s="31">
        <v>3</v>
      </c>
      <c r="B15" s="27" t="s">
        <v>5</v>
      </c>
      <c r="C15" s="2">
        <v>4</v>
      </c>
      <c r="D15" s="18">
        <v>4</v>
      </c>
      <c r="E15" s="216" t="s">
        <v>140</v>
      </c>
      <c r="F15" s="215" t="s">
        <v>140</v>
      </c>
      <c r="G15" s="215" t="s">
        <v>140</v>
      </c>
      <c r="H15" s="215" t="s">
        <v>134</v>
      </c>
      <c r="I15" s="217" t="s">
        <v>134</v>
      </c>
    </row>
    <row r="16" spans="1:17" ht="19.5" customHeight="1" x14ac:dyDescent="0.25">
      <c r="A16" s="32">
        <v>4</v>
      </c>
      <c r="B16" s="27" t="s">
        <v>38</v>
      </c>
      <c r="C16" s="2">
        <v>5</v>
      </c>
      <c r="D16" s="18">
        <v>2</v>
      </c>
      <c r="E16" s="216" t="s">
        <v>141</v>
      </c>
      <c r="F16" s="215" t="s">
        <v>138</v>
      </c>
      <c r="G16" s="215" t="s">
        <v>136</v>
      </c>
      <c r="H16" s="215" t="s">
        <v>136</v>
      </c>
      <c r="I16" s="18" t="s">
        <v>182</v>
      </c>
    </row>
    <row r="17" spans="1:9" ht="19.5" customHeight="1" x14ac:dyDescent="0.25">
      <c r="A17" s="33" t="s">
        <v>39</v>
      </c>
      <c r="B17" s="27" t="s">
        <v>6</v>
      </c>
      <c r="C17" s="2">
        <v>72</v>
      </c>
      <c r="D17" s="18">
        <v>151</v>
      </c>
      <c r="E17" s="220">
        <v>105</v>
      </c>
      <c r="F17" s="4">
        <v>127</v>
      </c>
      <c r="G17" s="4">
        <v>135</v>
      </c>
      <c r="H17" s="4">
        <v>131</v>
      </c>
      <c r="I17" s="126">
        <v>187</v>
      </c>
    </row>
    <row r="18" spans="1:9" ht="19.5" customHeight="1" x14ac:dyDescent="0.25">
      <c r="A18" s="34">
        <v>6</v>
      </c>
      <c r="B18" s="27" t="s">
        <v>40</v>
      </c>
      <c r="C18" s="2">
        <v>3</v>
      </c>
      <c r="D18" s="18">
        <v>9</v>
      </c>
      <c r="E18" s="220">
        <v>3</v>
      </c>
      <c r="F18" s="4">
        <v>10</v>
      </c>
      <c r="G18" s="4">
        <v>2</v>
      </c>
      <c r="H18" s="4">
        <v>4</v>
      </c>
      <c r="I18" s="126">
        <v>8</v>
      </c>
    </row>
    <row r="19" spans="1:9" ht="19.5" customHeight="1" x14ac:dyDescent="0.25">
      <c r="A19" s="35">
        <v>7</v>
      </c>
      <c r="B19" s="27" t="s">
        <v>7</v>
      </c>
      <c r="C19" s="2">
        <v>54</v>
      </c>
      <c r="D19" s="18">
        <v>120</v>
      </c>
      <c r="E19" s="220">
        <v>79</v>
      </c>
      <c r="F19" s="4">
        <v>117</v>
      </c>
      <c r="G19" s="4">
        <v>98</v>
      </c>
      <c r="H19" s="4">
        <v>107</v>
      </c>
      <c r="I19" s="126">
        <v>120</v>
      </c>
    </row>
    <row r="20" spans="1:9" ht="19.5" customHeight="1" x14ac:dyDescent="0.25">
      <c r="A20" s="36">
        <v>8</v>
      </c>
      <c r="B20" s="27" t="s">
        <v>41</v>
      </c>
      <c r="C20" s="2">
        <v>71</v>
      </c>
      <c r="D20" s="18">
        <v>180</v>
      </c>
      <c r="E20" s="220">
        <v>104</v>
      </c>
      <c r="F20" s="4">
        <v>131</v>
      </c>
      <c r="G20" s="4">
        <v>134</v>
      </c>
      <c r="H20" s="4">
        <v>130</v>
      </c>
      <c r="I20" s="126">
        <v>243</v>
      </c>
    </row>
    <row r="21" spans="1:9" ht="19.5" customHeight="1" x14ac:dyDescent="0.25">
      <c r="A21" s="30">
        <v>9</v>
      </c>
      <c r="B21" s="27" t="s">
        <v>42</v>
      </c>
      <c r="C21" s="2">
        <v>10</v>
      </c>
      <c r="D21" s="18">
        <v>6</v>
      </c>
      <c r="E21" s="220">
        <v>10</v>
      </c>
      <c r="F21" s="4">
        <v>3</v>
      </c>
      <c r="G21" s="4">
        <v>10</v>
      </c>
      <c r="H21" s="4">
        <v>5</v>
      </c>
      <c r="I21" s="126">
        <v>3</v>
      </c>
    </row>
    <row r="22" spans="1:9" ht="19.5" customHeight="1" thickBot="1" x14ac:dyDescent="0.3">
      <c r="A22" s="37">
        <v>10</v>
      </c>
      <c r="B22" s="28" t="s">
        <v>19</v>
      </c>
      <c r="C22" s="21">
        <v>96</v>
      </c>
      <c r="D22" s="22">
        <v>120</v>
      </c>
      <c r="E22" s="223">
        <v>111</v>
      </c>
      <c r="F22" s="224">
        <v>83</v>
      </c>
      <c r="G22" s="224">
        <v>118</v>
      </c>
      <c r="H22" s="224">
        <v>120</v>
      </c>
      <c r="I22" s="225">
        <v>120</v>
      </c>
    </row>
    <row r="23" spans="1:9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32"/>
      <c r="I23" s="332"/>
    </row>
    <row r="24" spans="1:9" ht="19.5" customHeight="1" x14ac:dyDescent="0.25">
      <c r="A24" s="41">
        <v>11</v>
      </c>
      <c r="B24" s="46" t="s">
        <v>8</v>
      </c>
      <c r="C24" s="15" t="s">
        <v>21</v>
      </c>
      <c r="D24" s="69">
        <v>4</v>
      </c>
      <c r="E24" s="23" t="s">
        <v>21</v>
      </c>
      <c r="F24" s="15">
        <v>19</v>
      </c>
      <c r="G24" s="15" t="s">
        <v>21</v>
      </c>
      <c r="H24" s="15" t="s">
        <v>21</v>
      </c>
      <c r="I24" s="16" t="s">
        <v>186</v>
      </c>
    </row>
    <row r="25" spans="1:9" ht="19.5" customHeight="1" x14ac:dyDescent="0.25">
      <c r="A25" s="30">
        <v>12</v>
      </c>
      <c r="B25" s="47" t="s">
        <v>9</v>
      </c>
      <c r="C25" s="2" t="s">
        <v>21</v>
      </c>
      <c r="D25" s="70">
        <v>9</v>
      </c>
      <c r="E25" s="24" t="s">
        <v>21</v>
      </c>
      <c r="F25" s="2">
        <v>10</v>
      </c>
      <c r="G25" s="2" t="s">
        <v>21</v>
      </c>
      <c r="H25" s="2" t="s">
        <v>21</v>
      </c>
      <c r="I25" s="18">
        <v>17</v>
      </c>
    </row>
    <row r="26" spans="1:9" ht="19.5" customHeight="1" x14ac:dyDescent="0.25">
      <c r="A26" s="30">
        <v>13</v>
      </c>
      <c r="B26" s="47" t="s">
        <v>10</v>
      </c>
      <c r="C26" s="2" t="s">
        <v>21</v>
      </c>
      <c r="D26" s="70">
        <v>6</v>
      </c>
      <c r="E26" s="24" t="s">
        <v>21</v>
      </c>
      <c r="F26" s="2">
        <v>5</v>
      </c>
      <c r="G26" s="2" t="s">
        <v>21</v>
      </c>
      <c r="H26" s="2" t="s">
        <v>21</v>
      </c>
      <c r="I26" s="18">
        <v>9</v>
      </c>
    </row>
    <row r="27" spans="1:9" ht="19.5" customHeight="1" x14ac:dyDescent="0.25">
      <c r="A27" s="30">
        <v>14</v>
      </c>
      <c r="B27" s="47" t="s">
        <v>11</v>
      </c>
      <c r="C27" s="2" t="s">
        <v>21</v>
      </c>
      <c r="D27" s="70" t="s">
        <v>51</v>
      </c>
      <c r="E27" s="24" t="s">
        <v>21</v>
      </c>
      <c r="F27" s="2" t="s">
        <v>51</v>
      </c>
      <c r="G27" s="2" t="s">
        <v>21</v>
      </c>
      <c r="H27" s="2" t="s">
        <v>21</v>
      </c>
      <c r="I27" s="18" t="s">
        <v>22</v>
      </c>
    </row>
    <row r="28" spans="1:9" ht="19.5" customHeight="1" x14ac:dyDescent="0.25">
      <c r="A28" s="30">
        <v>15</v>
      </c>
      <c r="B28" s="47" t="s">
        <v>12</v>
      </c>
      <c r="C28" s="3" t="s">
        <v>20</v>
      </c>
      <c r="D28" s="53" t="s">
        <v>20</v>
      </c>
      <c r="E28" s="24" t="s">
        <v>20</v>
      </c>
      <c r="F28" s="2" t="s">
        <v>20</v>
      </c>
      <c r="G28" s="2" t="s">
        <v>20</v>
      </c>
      <c r="H28" s="2" t="s">
        <v>20</v>
      </c>
      <c r="I28" s="18" t="s">
        <v>20</v>
      </c>
    </row>
    <row r="29" spans="1:9" ht="18.75" customHeight="1" x14ac:dyDescent="0.25">
      <c r="A29" s="42">
        <v>16</v>
      </c>
      <c r="B29" s="47" t="s">
        <v>13</v>
      </c>
      <c r="C29" s="3">
        <v>18</v>
      </c>
      <c r="D29" s="53">
        <v>24</v>
      </c>
      <c r="E29" s="24">
        <v>24</v>
      </c>
      <c r="F29" s="2">
        <v>6</v>
      </c>
      <c r="G29" s="2">
        <v>22</v>
      </c>
      <c r="H29" s="2">
        <v>24</v>
      </c>
      <c r="I29" s="18">
        <v>24</v>
      </c>
    </row>
    <row r="30" spans="1:9" ht="18.75" customHeight="1" x14ac:dyDescent="0.25">
      <c r="A30" s="42">
        <v>17</v>
      </c>
      <c r="B30" s="47" t="s">
        <v>50</v>
      </c>
      <c r="C30" s="3">
        <v>20</v>
      </c>
      <c r="D30" s="53">
        <v>36</v>
      </c>
      <c r="E30" s="24">
        <v>21</v>
      </c>
      <c r="F30" s="2">
        <v>8</v>
      </c>
      <c r="G30" s="2">
        <v>22</v>
      </c>
      <c r="H30" s="2">
        <v>41</v>
      </c>
      <c r="I30" s="18">
        <v>56</v>
      </c>
    </row>
    <row r="31" spans="1:9" ht="19.5" customHeight="1" x14ac:dyDescent="0.25">
      <c r="A31" s="42">
        <v>18</v>
      </c>
      <c r="B31" s="47" t="s">
        <v>14</v>
      </c>
      <c r="C31" s="3">
        <v>0</v>
      </c>
      <c r="D31" s="53">
        <v>2</v>
      </c>
      <c r="E31" s="24">
        <v>3</v>
      </c>
      <c r="F31" s="2">
        <v>0</v>
      </c>
      <c r="G31" s="2">
        <v>2</v>
      </c>
      <c r="H31" s="2">
        <v>0</v>
      </c>
      <c r="I31" s="18">
        <v>1</v>
      </c>
    </row>
    <row r="32" spans="1:9" ht="19.5" customHeight="1" x14ac:dyDescent="0.25">
      <c r="A32" s="42">
        <v>19</v>
      </c>
      <c r="B32" s="47" t="s">
        <v>2</v>
      </c>
      <c r="C32" s="3">
        <v>0</v>
      </c>
      <c r="D32" s="53">
        <v>0</v>
      </c>
      <c r="E32" s="24">
        <v>0</v>
      </c>
      <c r="F32" s="2">
        <v>0</v>
      </c>
      <c r="G32" s="2">
        <v>0</v>
      </c>
      <c r="H32" s="2">
        <v>0</v>
      </c>
      <c r="I32" s="18">
        <v>0</v>
      </c>
    </row>
    <row r="33" spans="1:16" ht="19.5" customHeight="1" x14ac:dyDescent="0.25">
      <c r="A33" s="42">
        <v>20</v>
      </c>
      <c r="B33" s="47" t="s">
        <v>15</v>
      </c>
      <c r="C33" s="3">
        <v>0</v>
      </c>
      <c r="D33" s="53" t="s">
        <v>120</v>
      </c>
      <c r="E33" s="24" t="s">
        <v>184</v>
      </c>
      <c r="F33" s="2">
        <v>0</v>
      </c>
      <c r="G33" s="2" t="s">
        <v>185</v>
      </c>
      <c r="H33" s="2">
        <v>0</v>
      </c>
      <c r="I33" s="18">
        <v>1</v>
      </c>
    </row>
    <row r="34" spans="1:16" ht="19.5" customHeight="1" thickBot="1" x14ac:dyDescent="0.3">
      <c r="A34" s="42">
        <v>21</v>
      </c>
      <c r="B34" s="48" t="s">
        <v>16</v>
      </c>
      <c r="C34" s="3" t="s">
        <v>20</v>
      </c>
      <c r="D34" s="53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22" t="s">
        <v>20</v>
      </c>
    </row>
    <row r="35" spans="1:16" ht="19.5" customHeight="1" thickBot="1" x14ac:dyDescent="0.3"/>
    <row r="36" spans="1:16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16" ht="19.5" customHeight="1" x14ac:dyDescent="0.3">
      <c r="A37" s="352" t="s">
        <v>47</v>
      </c>
      <c r="B37" s="370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16" ht="20.25" customHeight="1" thickBot="1" x14ac:dyDescent="0.3">
      <c r="A38" s="354"/>
      <c r="B38" s="371"/>
      <c r="C38" s="280"/>
      <c r="D38" s="281"/>
      <c r="E38" s="281"/>
      <c r="F38" s="281"/>
      <c r="G38" s="281"/>
      <c r="H38" s="281"/>
      <c r="I38" s="282"/>
      <c r="J38" s="281"/>
      <c r="K38" s="281"/>
      <c r="L38" s="281"/>
      <c r="M38" s="281"/>
      <c r="N38" s="281"/>
      <c r="O38" s="281"/>
      <c r="P38" s="294"/>
    </row>
    <row r="39" spans="1:16" ht="13.8" thickBot="1" x14ac:dyDescent="0.3"/>
    <row r="40" spans="1:16" ht="20.25" customHeight="1" thickBot="1" x14ac:dyDescent="0.3">
      <c r="A40" s="356" t="s">
        <v>1</v>
      </c>
      <c r="B40" s="392" t="s">
        <v>0</v>
      </c>
      <c r="C40" s="340" t="s">
        <v>47</v>
      </c>
      <c r="D40" s="341"/>
      <c r="E40" s="341"/>
      <c r="F40" s="341"/>
      <c r="G40" s="341"/>
      <c r="H40" s="341"/>
      <c r="I40" s="341"/>
      <c r="J40" s="341"/>
      <c r="K40" s="341"/>
      <c r="L40" s="342"/>
    </row>
    <row r="41" spans="1:16" ht="31.2" customHeight="1" thickBot="1" x14ac:dyDescent="0.3">
      <c r="A41" s="357"/>
      <c r="B41" s="348"/>
      <c r="C41" s="417" t="s">
        <v>273</v>
      </c>
      <c r="D41" s="418"/>
      <c r="E41" s="419" t="s">
        <v>179</v>
      </c>
      <c r="F41" s="420"/>
      <c r="G41" s="417" t="s">
        <v>275</v>
      </c>
      <c r="H41" s="418"/>
      <c r="I41" s="346" t="s">
        <v>303</v>
      </c>
      <c r="J41" s="347"/>
      <c r="K41" s="346" t="s">
        <v>189</v>
      </c>
      <c r="L41" s="347"/>
    </row>
    <row r="42" spans="1:16" ht="19.8" customHeight="1" thickBot="1" x14ac:dyDescent="0.3">
      <c r="A42" s="343" t="s">
        <v>17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5"/>
    </row>
    <row r="43" spans="1:16" ht="18" x14ac:dyDescent="0.3">
      <c r="A43" s="29">
        <v>1</v>
      </c>
      <c r="B43" s="239" t="s">
        <v>3</v>
      </c>
      <c r="C43" s="469">
        <v>4</v>
      </c>
      <c r="D43" s="470"/>
      <c r="E43" s="469">
        <v>13</v>
      </c>
      <c r="F43" s="470"/>
      <c r="G43" s="469">
        <v>22</v>
      </c>
      <c r="H43" s="470"/>
      <c r="I43" s="469">
        <v>34</v>
      </c>
      <c r="J43" s="470"/>
      <c r="K43" s="469">
        <v>37</v>
      </c>
      <c r="L43" s="470"/>
    </row>
    <row r="44" spans="1:16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1</v>
      </c>
      <c r="F44" s="310">
        <v>3</v>
      </c>
      <c r="G44" s="309">
        <v>2</v>
      </c>
      <c r="H44" s="310">
        <v>4</v>
      </c>
      <c r="I44" s="309">
        <v>1</v>
      </c>
      <c r="J44" s="310">
        <v>3</v>
      </c>
      <c r="K44" s="309">
        <v>1</v>
      </c>
      <c r="L44" s="310">
        <v>3</v>
      </c>
    </row>
    <row r="45" spans="1:16" ht="18" x14ac:dyDescent="0.3">
      <c r="A45" s="31">
        <v>3</v>
      </c>
      <c r="B45" s="240" t="s">
        <v>5</v>
      </c>
      <c r="C45" s="471">
        <v>3</v>
      </c>
      <c r="D45" s="472"/>
      <c r="E45" s="471">
        <v>3</v>
      </c>
      <c r="F45" s="472"/>
      <c r="G45" s="471">
        <v>3</v>
      </c>
      <c r="H45" s="472"/>
      <c r="I45" s="471">
        <v>3</v>
      </c>
      <c r="J45" s="472"/>
      <c r="K45" s="471">
        <v>3</v>
      </c>
      <c r="L45" s="472"/>
    </row>
    <row r="46" spans="1:16" ht="16.8" x14ac:dyDescent="0.3">
      <c r="A46" s="32">
        <v>4</v>
      </c>
      <c r="B46" s="240" t="s">
        <v>38</v>
      </c>
      <c r="C46" s="471">
        <v>2</v>
      </c>
      <c r="D46" s="472"/>
      <c r="E46" s="471">
        <v>4</v>
      </c>
      <c r="F46" s="472"/>
      <c r="G46" s="471">
        <v>6</v>
      </c>
      <c r="H46" s="472"/>
      <c r="I46" s="471">
        <v>1</v>
      </c>
      <c r="J46" s="472"/>
      <c r="K46" s="471">
        <v>5</v>
      </c>
      <c r="L46" s="472"/>
    </row>
    <row r="47" spans="1:16" ht="16.8" x14ac:dyDescent="0.25">
      <c r="A47" s="33" t="s">
        <v>39</v>
      </c>
      <c r="B47" s="240" t="s">
        <v>6</v>
      </c>
      <c r="C47" s="309">
        <v>100</v>
      </c>
      <c r="D47" s="310">
        <v>110</v>
      </c>
      <c r="E47" s="309">
        <v>405</v>
      </c>
      <c r="F47" s="310">
        <v>203</v>
      </c>
      <c r="G47" s="309">
        <v>231</v>
      </c>
      <c r="H47" s="310">
        <v>19</v>
      </c>
      <c r="I47" s="309">
        <v>174</v>
      </c>
      <c r="J47" s="310">
        <v>131</v>
      </c>
      <c r="K47" s="309">
        <v>290</v>
      </c>
      <c r="L47" s="310">
        <v>369</v>
      </c>
    </row>
    <row r="48" spans="1:16" ht="16.8" x14ac:dyDescent="0.25">
      <c r="A48" s="34">
        <v>6</v>
      </c>
      <c r="B48" s="240" t="s">
        <v>40</v>
      </c>
      <c r="C48" s="309">
        <v>10</v>
      </c>
      <c r="D48" s="310">
        <v>10</v>
      </c>
      <c r="E48" s="309">
        <v>10</v>
      </c>
      <c r="F48" s="310">
        <v>8</v>
      </c>
      <c r="G48" s="309">
        <v>10</v>
      </c>
      <c r="H48" s="310">
        <v>0</v>
      </c>
      <c r="I48" s="309">
        <v>10</v>
      </c>
      <c r="J48" s="310">
        <v>9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237</v>
      </c>
      <c r="D49" s="310">
        <v>244</v>
      </c>
      <c r="E49" s="309">
        <v>602</v>
      </c>
      <c r="F49" s="310">
        <v>296</v>
      </c>
      <c r="G49" s="309">
        <v>342</v>
      </c>
      <c r="H49" s="310">
        <v>18</v>
      </c>
      <c r="I49" s="309">
        <v>322</v>
      </c>
      <c r="J49" s="310">
        <v>204</v>
      </c>
      <c r="K49" s="309">
        <v>377</v>
      </c>
      <c r="L49" s="310">
        <v>517</v>
      </c>
    </row>
    <row r="50" spans="1:12" ht="16.8" x14ac:dyDescent="0.25">
      <c r="A50" s="36">
        <v>8</v>
      </c>
      <c r="B50" s="240" t="s">
        <v>41</v>
      </c>
      <c r="C50" s="311">
        <v>177</v>
      </c>
      <c r="D50" s="312">
        <v>419</v>
      </c>
      <c r="E50" s="311">
        <v>189</v>
      </c>
      <c r="F50" s="312">
        <v>285</v>
      </c>
      <c r="G50" s="311">
        <v>63</v>
      </c>
      <c r="H50" s="312">
        <v>186</v>
      </c>
      <c r="I50" s="311">
        <v>227</v>
      </c>
      <c r="J50" s="312">
        <v>80</v>
      </c>
      <c r="K50" s="311">
        <v>315</v>
      </c>
      <c r="L50" s="312">
        <v>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7</v>
      </c>
      <c r="E51" s="309">
        <v>10</v>
      </c>
      <c r="F51" s="312">
        <v>10</v>
      </c>
      <c r="G51" s="309">
        <v>10</v>
      </c>
      <c r="H51" s="310">
        <v>10</v>
      </c>
      <c r="I51" s="309">
        <v>10</v>
      </c>
      <c r="J51" s="310">
        <v>3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249</v>
      </c>
      <c r="D52" s="314">
        <v>636</v>
      </c>
      <c r="E52" s="313">
        <v>357</v>
      </c>
      <c r="F52" s="314">
        <v>612</v>
      </c>
      <c r="G52" s="313">
        <v>140</v>
      </c>
      <c r="H52" s="314">
        <v>300</v>
      </c>
      <c r="I52" s="313">
        <v>312</v>
      </c>
      <c r="J52" s="314">
        <v>97</v>
      </c>
      <c r="K52" s="313">
        <v>483</v>
      </c>
      <c r="L52" s="314">
        <v>166</v>
      </c>
    </row>
    <row r="53" spans="1:12" ht="18" customHeight="1" thickBot="1" x14ac:dyDescent="0.3">
      <c r="A53" s="349" t="s">
        <v>54</v>
      </c>
      <c r="B53" s="376" t="s">
        <v>0</v>
      </c>
      <c r="C53" s="466" t="s">
        <v>18</v>
      </c>
      <c r="D53" s="467"/>
      <c r="E53" s="467"/>
      <c r="F53" s="467"/>
      <c r="G53" s="467"/>
      <c r="H53" s="467"/>
      <c r="I53" s="467"/>
      <c r="J53" s="467"/>
      <c r="K53" s="467"/>
      <c r="L53" s="468"/>
    </row>
    <row r="54" spans="1:12" ht="18" thickBot="1" x14ac:dyDescent="0.3">
      <c r="A54" s="350"/>
      <c r="B54" s="348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/>
      <c r="D55" s="231"/>
      <c r="E55" s="93"/>
      <c r="F55" s="267"/>
      <c r="G55" s="266">
        <v>35</v>
      </c>
      <c r="H55" s="94" t="s">
        <v>21</v>
      </c>
      <c r="I55" s="23">
        <v>13</v>
      </c>
      <c r="J55" s="16">
        <v>8</v>
      </c>
      <c r="K55" s="23">
        <v>28</v>
      </c>
      <c r="L55" s="16" t="s">
        <v>306</v>
      </c>
    </row>
    <row r="56" spans="1:12" ht="16.8" x14ac:dyDescent="0.25">
      <c r="A56" s="30">
        <v>12</v>
      </c>
      <c r="B56" s="233" t="s">
        <v>9</v>
      </c>
      <c r="C56" s="17"/>
      <c r="D56" s="211"/>
      <c r="E56" s="44"/>
      <c r="F56" s="211"/>
      <c r="G56" s="266">
        <v>38</v>
      </c>
      <c r="H56" s="18" t="s">
        <v>21</v>
      </c>
      <c r="I56" s="24">
        <v>14</v>
      </c>
      <c r="J56" s="18">
        <v>12</v>
      </c>
      <c r="K56" s="24">
        <v>43</v>
      </c>
      <c r="L56" s="18">
        <v>54</v>
      </c>
    </row>
    <row r="57" spans="1:12" ht="16.8" x14ac:dyDescent="0.25">
      <c r="A57" s="30">
        <v>13</v>
      </c>
      <c r="B57" s="233" t="s">
        <v>10</v>
      </c>
      <c r="C57" s="17"/>
      <c r="D57" s="211"/>
      <c r="E57" s="44"/>
      <c r="F57" s="211"/>
      <c r="G57" s="266">
        <v>8</v>
      </c>
      <c r="H57" s="18" t="s">
        <v>21</v>
      </c>
      <c r="I57" s="24">
        <v>9</v>
      </c>
      <c r="J57" s="18">
        <v>8</v>
      </c>
      <c r="K57" s="24">
        <v>9</v>
      </c>
      <c r="L57" s="18">
        <v>9</v>
      </c>
    </row>
    <row r="58" spans="1:12" ht="16.8" x14ac:dyDescent="0.25">
      <c r="A58" s="30">
        <v>14</v>
      </c>
      <c r="B58" s="233" t="s">
        <v>11</v>
      </c>
      <c r="C58" s="17"/>
      <c r="D58" s="211"/>
      <c r="E58" s="44"/>
      <c r="F58" s="211"/>
      <c r="G58" s="266" t="s">
        <v>51</v>
      </c>
      <c r="H58" s="18" t="s">
        <v>21</v>
      </c>
      <c r="I58" s="24" t="s">
        <v>51</v>
      </c>
      <c r="J58" s="18" t="s">
        <v>51</v>
      </c>
      <c r="K58" s="24" t="s">
        <v>51</v>
      </c>
      <c r="L58" s="248" t="s">
        <v>22</v>
      </c>
    </row>
    <row r="59" spans="1:12" ht="16.8" x14ac:dyDescent="0.25">
      <c r="A59" s="30">
        <v>15</v>
      </c>
      <c r="B59" s="233" t="s">
        <v>12</v>
      </c>
      <c r="C59" s="17"/>
      <c r="D59" s="211"/>
      <c r="E59" s="44"/>
      <c r="F59" s="211"/>
      <c r="G59" s="266" t="s">
        <v>20</v>
      </c>
      <c r="H59" s="18" t="s">
        <v>20</v>
      </c>
      <c r="I59" s="24" t="s">
        <v>20</v>
      </c>
      <c r="J59" s="18" t="s">
        <v>20</v>
      </c>
      <c r="K59" s="24" t="s">
        <v>20</v>
      </c>
      <c r="L59" s="18" t="s">
        <v>20</v>
      </c>
    </row>
    <row r="60" spans="1:12" ht="16.2" x14ac:dyDescent="0.25">
      <c r="A60" s="42">
        <v>16</v>
      </c>
      <c r="B60" s="233" t="s">
        <v>13</v>
      </c>
      <c r="C60" s="17"/>
      <c r="D60" s="211"/>
      <c r="E60" s="44"/>
      <c r="F60" s="211"/>
      <c r="G60" s="266">
        <v>6</v>
      </c>
      <c r="H60" s="18">
        <v>60</v>
      </c>
      <c r="I60" s="24">
        <v>84</v>
      </c>
      <c r="J60" s="18">
        <v>10</v>
      </c>
      <c r="K60" s="24">
        <v>60</v>
      </c>
      <c r="L60" s="18">
        <v>18</v>
      </c>
    </row>
    <row r="61" spans="1:12" ht="16.2" x14ac:dyDescent="0.25">
      <c r="A61" s="42">
        <v>17</v>
      </c>
      <c r="B61" s="233" t="s">
        <v>50</v>
      </c>
      <c r="C61" s="17"/>
      <c r="D61" s="211"/>
      <c r="E61" s="44"/>
      <c r="F61" s="211"/>
      <c r="G61" s="266">
        <v>12</v>
      </c>
      <c r="H61" s="18">
        <v>39</v>
      </c>
      <c r="I61" s="24">
        <v>70</v>
      </c>
      <c r="J61" s="18">
        <v>7</v>
      </c>
      <c r="K61" s="24">
        <v>49</v>
      </c>
      <c r="L61" s="18">
        <v>10</v>
      </c>
    </row>
    <row r="62" spans="1:12" ht="16.2" x14ac:dyDescent="0.25">
      <c r="A62" s="42">
        <v>18</v>
      </c>
      <c r="B62" s="233" t="s">
        <v>14</v>
      </c>
      <c r="C62" s="17"/>
      <c r="D62" s="211"/>
      <c r="E62" s="44"/>
      <c r="F62" s="211"/>
      <c r="G62" s="266">
        <v>0</v>
      </c>
      <c r="H62" s="18">
        <v>2</v>
      </c>
      <c r="I62" s="24">
        <v>3</v>
      </c>
      <c r="J62" s="18">
        <v>0</v>
      </c>
      <c r="K62" s="24">
        <v>0</v>
      </c>
      <c r="L62" s="18">
        <v>0</v>
      </c>
    </row>
    <row r="63" spans="1:12" ht="16.2" x14ac:dyDescent="0.25">
      <c r="A63" s="42">
        <v>19</v>
      </c>
      <c r="B63" s="233" t="s">
        <v>2</v>
      </c>
      <c r="C63" s="17"/>
      <c r="D63" s="211"/>
      <c r="E63" s="44"/>
      <c r="F63" s="211"/>
      <c r="G63" s="266">
        <v>0</v>
      </c>
      <c r="H63" s="18">
        <v>0</v>
      </c>
      <c r="I63" s="24">
        <v>2</v>
      </c>
      <c r="J63" s="18">
        <v>0</v>
      </c>
      <c r="K63" s="24">
        <v>1</v>
      </c>
      <c r="L63" s="18">
        <v>0</v>
      </c>
    </row>
    <row r="64" spans="1:12" ht="16.2" x14ac:dyDescent="0.25">
      <c r="A64" s="42">
        <v>20</v>
      </c>
      <c r="B64" s="233" t="s">
        <v>15</v>
      </c>
      <c r="C64" s="17"/>
      <c r="D64" s="211"/>
      <c r="E64" s="44"/>
      <c r="F64" s="211"/>
      <c r="G64" s="266">
        <v>0</v>
      </c>
      <c r="H64" s="18" t="s">
        <v>304</v>
      </c>
      <c r="I64" s="24" t="s">
        <v>305</v>
      </c>
      <c r="J64" s="248">
        <v>0</v>
      </c>
      <c r="K64" s="24">
        <v>0</v>
      </c>
      <c r="L64" s="18">
        <v>0</v>
      </c>
    </row>
    <row r="65" spans="1:12" ht="16.8" thickBot="1" x14ac:dyDescent="0.3">
      <c r="A65" s="42">
        <v>21</v>
      </c>
      <c r="B65" s="234" t="s">
        <v>16</v>
      </c>
      <c r="C65" s="19" t="s">
        <v>20</v>
      </c>
      <c r="D65" s="109" t="s">
        <v>20</v>
      </c>
      <c r="E65" s="45" t="s">
        <v>295</v>
      </c>
      <c r="F65" s="109" t="s">
        <v>20</v>
      </c>
      <c r="G65" s="19" t="s">
        <v>20</v>
      </c>
      <c r="H65" s="22" t="s">
        <v>20</v>
      </c>
      <c r="I65" s="25" t="s">
        <v>20</v>
      </c>
      <c r="J65" s="22" t="s">
        <v>20</v>
      </c>
      <c r="K65" s="25" t="s">
        <v>20</v>
      </c>
      <c r="L65" s="22" t="s">
        <v>20</v>
      </c>
    </row>
    <row r="67" spans="1:12" ht="21.6" customHeight="1" x14ac:dyDescent="0.25"/>
    <row r="68" spans="1:12" ht="23.4" customHeight="1" x14ac:dyDescent="0.25"/>
    <row r="70" spans="1:12" ht="17.399999999999999" customHeight="1" x14ac:dyDescent="0.25"/>
    <row r="71" spans="1:12" ht="31.8" customHeight="1" x14ac:dyDescent="0.25"/>
    <row r="74" spans="1:12" ht="17.399999999999999" customHeight="1" x14ac:dyDescent="0.25"/>
    <row r="75" spans="1:12" ht="15.6" customHeight="1" x14ac:dyDescent="0.25"/>
    <row r="76" spans="1:12" ht="18" customHeight="1" x14ac:dyDescent="0.25"/>
    <row r="77" spans="1:12" ht="18" customHeight="1" x14ac:dyDescent="0.25"/>
  </sheetData>
  <mergeCells count="43">
    <mergeCell ref="A23:I23"/>
    <mergeCell ref="A36:P36"/>
    <mergeCell ref="C40:L40"/>
    <mergeCell ref="A42:L42"/>
    <mergeCell ref="C53:L53"/>
    <mergeCell ref="A37:B38"/>
    <mergeCell ref="B40:B41"/>
    <mergeCell ref="A40:A41"/>
    <mergeCell ref="C41:D41"/>
    <mergeCell ref="E41:F41"/>
    <mergeCell ref="G41:H41"/>
    <mergeCell ref="I41:J41"/>
    <mergeCell ref="K41:L41"/>
    <mergeCell ref="K45:L45"/>
    <mergeCell ref="A53:A54"/>
    <mergeCell ref="B53:B54"/>
    <mergeCell ref="A1:Q1"/>
    <mergeCell ref="A5:B5"/>
    <mergeCell ref="A6:B6"/>
    <mergeCell ref="A7:B7"/>
    <mergeCell ref="A10:A11"/>
    <mergeCell ref="B10:B11"/>
    <mergeCell ref="A3:B3"/>
    <mergeCell ref="C3:Q3"/>
    <mergeCell ref="A8:B8"/>
    <mergeCell ref="A4:P4"/>
    <mergeCell ref="C10:D10"/>
    <mergeCell ref="E10:I10"/>
    <mergeCell ref="A12:I12"/>
    <mergeCell ref="K46:L46"/>
    <mergeCell ref="C43:D43"/>
    <mergeCell ref="E43:F43"/>
    <mergeCell ref="G43:H43"/>
    <mergeCell ref="I43:J43"/>
    <mergeCell ref="K43:L43"/>
    <mergeCell ref="C45:D45"/>
    <mergeCell ref="E45:F45"/>
    <mergeCell ref="G45:H45"/>
    <mergeCell ref="C46:D46"/>
    <mergeCell ref="E46:F46"/>
    <mergeCell ref="G46:H46"/>
    <mergeCell ref="I45:J45"/>
    <mergeCell ref="I46:J46"/>
  </mergeCells>
  <pageMargins left="0.7" right="0.7" top="0.75" bottom="0.75" header="0.3" footer="0.3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F4C8-D1BA-4433-9ADB-0454BDEF3AA3}">
  <dimension ref="A1:AB97"/>
  <sheetViews>
    <sheetView zoomScale="70" zoomScaleNormal="70" workbookViewId="0">
      <selection activeCell="A3" sqref="A3:B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8" width="9.33203125" style="1"/>
    <col min="9" max="9" width="10.5546875" style="1" customWidth="1"/>
    <col min="10" max="10" width="10.21875" style="1" customWidth="1"/>
    <col min="11" max="16384" width="9.33203125" style="1"/>
  </cols>
  <sheetData>
    <row r="1" spans="1:17" ht="90.6" customHeight="1" thickBot="1" x14ac:dyDescent="0.3">
      <c r="A1" s="315" t="s">
        <v>79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129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323" t="s">
        <v>24</v>
      </c>
      <c r="B6" s="363"/>
      <c r="C6" s="127">
        <v>5</v>
      </c>
      <c r="D6" s="127">
        <v>5</v>
      </c>
      <c r="E6" s="127">
        <v>2</v>
      </c>
      <c r="F6" s="127">
        <v>59</v>
      </c>
      <c r="G6" s="127">
        <v>52</v>
      </c>
      <c r="H6" s="127" t="s">
        <v>80</v>
      </c>
      <c r="I6" s="127">
        <v>19.66</v>
      </c>
      <c r="J6" s="127">
        <v>113.46</v>
      </c>
      <c r="K6" s="127" t="s">
        <v>48</v>
      </c>
      <c r="L6" s="127" t="s">
        <v>48</v>
      </c>
      <c r="M6" s="127" t="s">
        <v>48</v>
      </c>
      <c r="N6" s="127">
        <v>7</v>
      </c>
      <c r="O6" s="127">
        <v>0</v>
      </c>
      <c r="P6" s="56">
        <v>6</v>
      </c>
      <c r="Q6" s="127" t="s">
        <v>48</v>
      </c>
    </row>
    <row r="7" spans="1:17" ht="16.2" thickBot="1" x14ac:dyDescent="0.3">
      <c r="A7" s="325" t="s">
        <v>23</v>
      </c>
      <c r="B7" s="326"/>
      <c r="C7" s="61">
        <v>4</v>
      </c>
      <c r="D7" s="62">
        <v>4</v>
      </c>
      <c r="E7" s="62" t="s">
        <v>48</v>
      </c>
      <c r="F7" s="62">
        <v>127</v>
      </c>
      <c r="G7" s="62">
        <v>97</v>
      </c>
      <c r="H7" s="62">
        <v>87</v>
      </c>
      <c r="I7" s="62">
        <v>42.33</v>
      </c>
      <c r="J7" s="62">
        <v>130.93</v>
      </c>
      <c r="K7" s="62" t="s">
        <v>48</v>
      </c>
      <c r="L7" s="62">
        <v>1</v>
      </c>
      <c r="M7" s="62" t="s">
        <v>48</v>
      </c>
      <c r="N7" s="62">
        <v>10</v>
      </c>
      <c r="O7" s="62">
        <v>7</v>
      </c>
      <c r="P7" s="62">
        <v>2</v>
      </c>
      <c r="Q7" s="63" t="s">
        <v>48</v>
      </c>
    </row>
    <row r="8" spans="1:17" ht="16.2" thickBot="1" x14ac:dyDescent="0.35">
      <c r="A8" s="327" t="s">
        <v>37</v>
      </c>
      <c r="B8" s="328"/>
      <c r="C8" s="166">
        <f>SUM(C6:C7)</f>
        <v>9</v>
      </c>
      <c r="D8" s="133">
        <f>SUM(D6:D7)</f>
        <v>9</v>
      </c>
      <c r="E8" s="133">
        <v>2</v>
      </c>
      <c r="F8" s="133">
        <f>SUM(F6:F7)</f>
        <v>186</v>
      </c>
      <c r="G8" s="133">
        <f>SUM(G6:G7)</f>
        <v>149</v>
      </c>
      <c r="H8" s="133">
        <v>87</v>
      </c>
      <c r="I8" s="133">
        <v>26.57</v>
      </c>
      <c r="J8" s="133">
        <v>124.83</v>
      </c>
      <c r="K8" s="156" t="s">
        <v>48</v>
      </c>
      <c r="L8" s="133">
        <v>1</v>
      </c>
      <c r="M8" s="133"/>
      <c r="N8" s="133">
        <f>SUM(N6:N7)</f>
        <v>17</v>
      </c>
      <c r="O8" s="133">
        <f>SUM(O6:O7)</f>
        <v>7</v>
      </c>
      <c r="P8" s="196">
        <f>SUM(P6:P7)</f>
        <v>8</v>
      </c>
      <c r="Q8" s="1089" t="s">
        <v>48</v>
      </c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7"/>
      <c r="H10" s="407" t="s">
        <v>26</v>
      </c>
      <c r="I10" s="408"/>
      <c r="J10" s="408"/>
      <c r="K10" s="409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78" t="s">
        <v>189</v>
      </c>
      <c r="I11" s="213" t="s">
        <v>177</v>
      </c>
      <c r="J11" s="213" t="s">
        <v>188</v>
      </c>
      <c r="K11" s="213" t="s">
        <v>187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231">
        <v>12</v>
      </c>
      <c r="H13" s="23">
        <v>7</v>
      </c>
      <c r="I13" s="15">
        <v>15</v>
      </c>
      <c r="J13" s="15">
        <v>21</v>
      </c>
      <c r="K13" s="16">
        <v>35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211">
        <v>1</v>
      </c>
      <c r="H14" s="24">
        <v>1</v>
      </c>
      <c r="I14" s="2">
        <v>1</v>
      </c>
      <c r="J14" s="2">
        <v>1</v>
      </c>
      <c r="K14" s="18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211">
        <v>4</v>
      </c>
      <c r="H15" s="216" t="s">
        <v>136</v>
      </c>
      <c r="I15" s="215" t="s">
        <v>136</v>
      </c>
      <c r="J15" s="215" t="s">
        <v>136</v>
      </c>
      <c r="K15" s="217" t="s">
        <v>136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211">
        <v>2</v>
      </c>
      <c r="H16" s="216" t="s">
        <v>138</v>
      </c>
      <c r="I16" s="215" t="s">
        <v>141</v>
      </c>
      <c r="J16" s="215" t="s">
        <v>140</v>
      </c>
      <c r="K16" s="217" t="s">
        <v>182</v>
      </c>
    </row>
    <row r="17" spans="1:11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211">
        <v>187</v>
      </c>
      <c r="H17" s="24">
        <v>199</v>
      </c>
      <c r="I17" s="2">
        <v>207</v>
      </c>
      <c r="J17" s="2">
        <v>134</v>
      </c>
      <c r="K17" s="18">
        <v>138</v>
      </c>
    </row>
    <row r="18" spans="1:11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211">
        <v>7</v>
      </c>
      <c r="H18" s="24">
        <v>4</v>
      </c>
      <c r="I18" s="2">
        <v>3</v>
      </c>
      <c r="J18" s="2">
        <v>10</v>
      </c>
      <c r="K18" s="18">
        <v>7</v>
      </c>
    </row>
    <row r="19" spans="1:11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211">
        <v>120</v>
      </c>
      <c r="H19" s="24">
        <v>120</v>
      </c>
      <c r="I19" s="2">
        <v>120</v>
      </c>
      <c r="J19" s="2">
        <v>118</v>
      </c>
      <c r="K19" s="18">
        <v>120</v>
      </c>
    </row>
    <row r="20" spans="1:11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211">
        <v>189</v>
      </c>
      <c r="H20" s="24">
        <v>137</v>
      </c>
      <c r="I20" s="2">
        <v>183</v>
      </c>
      <c r="J20" s="2">
        <v>135</v>
      </c>
      <c r="K20" s="18">
        <v>140</v>
      </c>
    </row>
    <row r="21" spans="1:11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211">
        <v>7</v>
      </c>
      <c r="H21" s="24">
        <v>8</v>
      </c>
      <c r="I21" s="2">
        <v>10</v>
      </c>
      <c r="J21" s="2">
        <v>2</v>
      </c>
      <c r="K21" s="18">
        <v>7</v>
      </c>
    </row>
    <row r="22" spans="1:11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109">
        <v>120</v>
      </c>
      <c r="H22" s="25">
        <v>120</v>
      </c>
      <c r="I22" s="21">
        <v>116</v>
      </c>
      <c r="J22" s="21">
        <v>99</v>
      </c>
      <c r="K22" s="22">
        <v>116</v>
      </c>
    </row>
    <row r="23" spans="1:11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5"/>
    </row>
    <row r="24" spans="1:11" ht="19.5" customHeight="1" x14ac:dyDescent="0.25">
      <c r="A24" s="41">
        <v>11</v>
      </c>
      <c r="B24" s="232" t="s">
        <v>8</v>
      </c>
      <c r="C24" s="13" t="s">
        <v>80</v>
      </c>
      <c r="D24" s="14">
        <v>3</v>
      </c>
      <c r="E24" s="235" t="s">
        <v>60</v>
      </c>
      <c r="F24" s="14">
        <v>2</v>
      </c>
      <c r="G24" s="231">
        <v>10</v>
      </c>
      <c r="H24" s="23">
        <v>27</v>
      </c>
      <c r="I24" s="15" t="s">
        <v>190</v>
      </c>
      <c r="J24" s="15">
        <v>9</v>
      </c>
      <c r="K24" s="16">
        <v>4</v>
      </c>
    </row>
    <row r="25" spans="1:11" ht="19.5" customHeight="1" x14ac:dyDescent="0.25">
      <c r="A25" s="30">
        <v>12</v>
      </c>
      <c r="B25" s="233" t="s">
        <v>9</v>
      </c>
      <c r="C25" s="17">
        <v>34</v>
      </c>
      <c r="D25" s="3">
        <v>3</v>
      </c>
      <c r="E25" s="3">
        <v>1</v>
      </c>
      <c r="F25" s="3">
        <v>2</v>
      </c>
      <c r="G25" s="211">
        <v>12</v>
      </c>
      <c r="H25" s="24">
        <v>25</v>
      </c>
      <c r="I25" s="2">
        <v>55</v>
      </c>
      <c r="J25" s="2">
        <v>8</v>
      </c>
      <c r="K25" s="18">
        <v>9</v>
      </c>
    </row>
    <row r="26" spans="1:11" ht="19.5" customHeight="1" x14ac:dyDescent="0.25">
      <c r="A26" s="30">
        <v>13</v>
      </c>
      <c r="B26" s="233" t="s">
        <v>10</v>
      </c>
      <c r="C26" s="17">
        <v>6</v>
      </c>
      <c r="D26" s="3">
        <v>6</v>
      </c>
      <c r="E26" s="3">
        <v>4</v>
      </c>
      <c r="F26" s="3">
        <v>4</v>
      </c>
      <c r="G26" s="211">
        <v>6</v>
      </c>
      <c r="H26" s="24">
        <v>3</v>
      </c>
      <c r="I26" s="2">
        <v>3</v>
      </c>
      <c r="J26" s="2">
        <v>3</v>
      </c>
      <c r="K26" s="18">
        <v>3</v>
      </c>
    </row>
    <row r="27" spans="1:11" ht="19.5" customHeight="1" x14ac:dyDescent="0.25">
      <c r="A27" s="30">
        <v>14</v>
      </c>
      <c r="B27" s="233" t="s">
        <v>11</v>
      </c>
      <c r="C27" s="17" t="s">
        <v>74</v>
      </c>
      <c r="D27" s="3" t="s">
        <v>51</v>
      </c>
      <c r="E27" s="3" t="s">
        <v>74</v>
      </c>
      <c r="F27" s="3" t="s">
        <v>51</v>
      </c>
      <c r="G27" s="211" t="s">
        <v>51</v>
      </c>
      <c r="H27" s="24" t="s">
        <v>51</v>
      </c>
      <c r="I27" s="2" t="s">
        <v>22</v>
      </c>
      <c r="J27" s="2" t="s">
        <v>51</v>
      </c>
      <c r="K27" s="18" t="s">
        <v>51</v>
      </c>
    </row>
    <row r="28" spans="1:11" ht="19.5" customHeight="1" x14ac:dyDescent="0.25">
      <c r="A28" s="30">
        <v>15</v>
      </c>
      <c r="B28" s="233" t="s">
        <v>12</v>
      </c>
      <c r="C28" s="24" t="s">
        <v>52</v>
      </c>
      <c r="D28" s="2" t="s">
        <v>52</v>
      </c>
      <c r="E28" s="2" t="s">
        <v>52</v>
      </c>
      <c r="F28" s="2" t="s">
        <v>52</v>
      </c>
      <c r="G28" s="18" t="s">
        <v>52</v>
      </c>
      <c r="H28" s="24" t="s">
        <v>52</v>
      </c>
      <c r="I28" s="2" t="s">
        <v>52</v>
      </c>
      <c r="J28" s="2" t="s">
        <v>52</v>
      </c>
      <c r="K28" s="18" t="s">
        <v>52</v>
      </c>
    </row>
    <row r="29" spans="1:11" ht="18.75" customHeight="1" x14ac:dyDescent="0.25">
      <c r="A29" s="42">
        <v>16</v>
      </c>
      <c r="B29" s="233" t="s">
        <v>13</v>
      </c>
      <c r="C29" s="24" t="s">
        <v>52</v>
      </c>
      <c r="D29" s="2" t="s">
        <v>52</v>
      </c>
      <c r="E29" s="2" t="s">
        <v>52</v>
      </c>
      <c r="F29" s="2" t="s">
        <v>52</v>
      </c>
      <c r="G29" s="18" t="s">
        <v>52</v>
      </c>
      <c r="H29" s="24" t="s">
        <v>52</v>
      </c>
      <c r="I29" s="2" t="s">
        <v>52</v>
      </c>
      <c r="J29" s="2" t="s">
        <v>52</v>
      </c>
      <c r="K29" s="18" t="s">
        <v>52</v>
      </c>
    </row>
    <row r="30" spans="1:11" ht="18.75" customHeight="1" x14ac:dyDescent="0.25">
      <c r="A30" s="42">
        <v>17</v>
      </c>
      <c r="B30" s="233" t="s">
        <v>50</v>
      </c>
      <c r="C30" s="24" t="s">
        <v>52</v>
      </c>
      <c r="D30" s="2" t="s">
        <v>52</v>
      </c>
      <c r="E30" s="2" t="s">
        <v>52</v>
      </c>
      <c r="F30" s="2" t="s">
        <v>52</v>
      </c>
      <c r="G30" s="18" t="s">
        <v>52</v>
      </c>
      <c r="H30" s="24" t="s">
        <v>52</v>
      </c>
      <c r="I30" s="2" t="s">
        <v>52</v>
      </c>
      <c r="J30" s="2" t="s">
        <v>52</v>
      </c>
      <c r="K30" s="18" t="s">
        <v>52</v>
      </c>
    </row>
    <row r="31" spans="1:11" ht="19.5" customHeight="1" x14ac:dyDescent="0.25">
      <c r="A31" s="42">
        <v>18</v>
      </c>
      <c r="B31" s="233" t="s">
        <v>14</v>
      </c>
      <c r="C31" s="24" t="s">
        <v>52</v>
      </c>
      <c r="D31" s="2" t="s">
        <v>52</v>
      </c>
      <c r="E31" s="2" t="s">
        <v>52</v>
      </c>
      <c r="F31" s="2" t="s">
        <v>52</v>
      </c>
      <c r="G31" s="18" t="s">
        <v>52</v>
      </c>
      <c r="H31" s="24" t="s">
        <v>52</v>
      </c>
      <c r="I31" s="2" t="s">
        <v>52</v>
      </c>
      <c r="J31" s="2" t="s">
        <v>52</v>
      </c>
      <c r="K31" s="18" t="s">
        <v>52</v>
      </c>
    </row>
    <row r="32" spans="1:11" ht="19.5" customHeight="1" x14ac:dyDescent="0.25">
      <c r="A32" s="42">
        <v>19</v>
      </c>
      <c r="B32" s="233" t="s">
        <v>2</v>
      </c>
      <c r="C32" s="24" t="s">
        <v>52</v>
      </c>
      <c r="D32" s="2" t="s">
        <v>52</v>
      </c>
      <c r="E32" s="2" t="s">
        <v>52</v>
      </c>
      <c r="F32" s="2" t="s">
        <v>52</v>
      </c>
      <c r="G32" s="18" t="s">
        <v>52</v>
      </c>
      <c r="H32" s="24" t="s">
        <v>52</v>
      </c>
      <c r="I32" s="2" t="s">
        <v>52</v>
      </c>
      <c r="J32" s="2" t="s">
        <v>52</v>
      </c>
      <c r="K32" s="18" t="s">
        <v>52</v>
      </c>
    </row>
    <row r="33" spans="1:28" ht="19.5" customHeight="1" x14ac:dyDescent="0.25">
      <c r="A33" s="42">
        <v>20</v>
      </c>
      <c r="B33" s="233" t="s">
        <v>15</v>
      </c>
      <c r="C33" s="24" t="s">
        <v>52</v>
      </c>
      <c r="D33" s="2" t="s">
        <v>52</v>
      </c>
      <c r="E33" s="2" t="s">
        <v>52</v>
      </c>
      <c r="F33" s="2" t="s">
        <v>52</v>
      </c>
      <c r="G33" s="18" t="s">
        <v>52</v>
      </c>
      <c r="H33" s="24" t="s">
        <v>52</v>
      </c>
      <c r="I33" s="2" t="s">
        <v>52</v>
      </c>
      <c r="J33" s="2" t="s">
        <v>52</v>
      </c>
      <c r="K33" s="18" t="s">
        <v>52</v>
      </c>
    </row>
    <row r="34" spans="1:28" ht="19.5" customHeight="1" thickBot="1" x14ac:dyDescent="0.3">
      <c r="A34" s="42">
        <v>21</v>
      </c>
      <c r="B34" s="234" t="s">
        <v>16</v>
      </c>
      <c r="C34" s="25" t="s">
        <v>52</v>
      </c>
      <c r="D34" s="21" t="s">
        <v>52</v>
      </c>
      <c r="E34" s="21" t="s">
        <v>52</v>
      </c>
      <c r="F34" s="21" t="s">
        <v>52</v>
      </c>
      <c r="G34" s="22" t="s">
        <v>52</v>
      </c>
      <c r="H34" s="25" t="s">
        <v>52</v>
      </c>
      <c r="I34" s="21" t="s">
        <v>52</v>
      </c>
      <c r="J34" s="21" t="s">
        <v>52</v>
      </c>
      <c r="K34" s="22" t="s">
        <v>52</v>
      </c>
    </row>
    <row r="35" spans="1:28" ht="19.5" customHeight="1" thickBot="1" x14ac:dyDescent="0.3"/>
    <row r="36" spans="1:28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28" ht="19.5" customHeight="1" thickBot="1" x14ac:dyDescent="0.35">
      <c r="A37" s="352" t="s">
        <v>47</v>
      </c>
      <c r="B37" s="835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8" ht="20.25" customHeight="1" x14ac:dyDescent="0.25">
      <c r="A38" s="391"/>
      <c r="B38" s="864"/>
      <c r="C38" s="653">
        <v>5</v>
      </c>
      <c r="D38" s="654">
        <v>9</v>
      </c>
      <c r="E38" s="654">
        <v>0</v>
      </c>
      <c r="F38" s="654">
        <v>334</v>
      </c>
      <c r="G38" s="654">
        <v>426</v>
      </c>
      <c r="H38" s="654">
        <v>145</v>
      </c>
      <c r="I38" s="654">
        <v>37.11</v>
      </c>
      <c r="J38" s="654">
        <v>78.400000000000006</v>
      </c>
      <c r="K38" s="654">
        <v>1</v>
      </c>
      <c r="L38" s="654">
        <v>1</v>
      </c>
      <c r="M38" s="654">
        <v>1</v>
      </c>
      <c r="N38" s="654">
        <v>43</v>
      </c>
      <c r="O38" s="654">
        <v>4</v>
      </c>
      <c r="P38" s="655"/>
      <c r="Q38" s="656"/>
    </row>
    <row r="39" spans="1:28" ht="20.25" customHeight="1" thickBot="1" x14ac:dyDescent="0.3">
      <c r="A39" s="837" t="s">
        <v>333</v>
      </c>
      <c r="B39" s="1077"/>
      <c r="C39" s="280">
        <v>6</v>
      </c>
      <c r="D39" s="281">
        <v>10</v>
      </c>
      <c r="E39" s="281">
        <v>3</v>
      </c>
      <c r="F39" s="281">
        <v>520</v>
      </c>
      <c r="G39" s="281">
        <v>757</v>
      </c>
      <c r="H39" s="281" t="s">
        <v>403</v>
      </c>
      <c r="I39" s="281">
        <v>74.28</v>
      </c>
      <c r="J39" s="281">
        <v>68.69</v>
      </c>
      <c r="K39" s="281">
        <v>2</v>
      </c>
      <c r="L39" s="281">
        <v>2</v>
      </c>
      <c r="M39" s="281" t="s">
        <v>48</v>
      </c>
      <c r="N39" s="281">
        <v>55</v>
      </c>
      <c r="O39" s="281">
        <v>16</v>
      </c>
      <c r="P39" s="130">
        <v>5</v>
      </c>
      <c r="Q39" s="272"/>
    </row>
    <row r="40" spans="1:28" ht="20.25" customHeight="1" thickBot="1" x14ac:dyDescent="0.3">
      <c r="A40" s="616" t="s">
        <v>37</v>
      </c>
      <c r="B40" s="617"/>
      <c r="C40" s="556">
        <f>SUM(C38:C39)</f>
        <v>11</v>
      </c>
      <c r="D40" s="556">
        <f>SUM(D38:D39)</f>
        <v>19</v>
      </c>
      <c r="E40" s="556">
        <f>SUM(E38:E39)</f>
        <v>3</v>
      </c>
      <c r="F40" s="556">
        <f>SUM(F38:F39)</f>
        <v>854</v>
      </c>
      <c r="G40" s="556">
        <f>SUM(G38:G39)</f>
        <v>1183</v>
      </c>
      <c r="H40" s="556">
        <f>SUM(H38:H39)</f>
        <v>145</v>
      </c>
      <c r="I40" s="556">
        <f>F40/16</f>
        <v>53.375</v>
      </c>
      <c r="J40" s="622">
        <f>F40*100/G40</f>
        <v>72.189349112426029</v>
      </c>
      <c r="K40" s="556">
        <f>SUM(K38:K39)</f>
        <v>3</v>
      </c>
      <c r="L40" s="556">
        <f>SUM(L38:L39)</f>
        <v>3</v>
      </c>
      <c r="M40" s="556">
        <f>SUM(M38:M39)</f>
        <v>1</v>
      </c>
      <c r="N40" s="556">
        <f>SUM(N38:N39)</f>
        <v>98</v>
      </c>
      <c r="O40" s="556">
        <f>SUM(O38:O39)</f>
        <v>20</v>
      </c>
      <c r="P40" s="651">
        <f>SUM(P38:P39)</f>
        <v>5</v>
      </c>
      <c r="Q40" s="652"/>
    </row>
    <row r="41" spans="1:28" ht="13.8" thickBot="1" x14ac:dyDescent="0.3"/>
    <row r="42" spans="1:28" ht="20.25" customHeight="1" thickBot="1" x14ac:dyDescent="0.3">
      <c r="A42" s="356" t="s">
        <v>1</v>
      </c>
      <c r="B42" s="351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2"/>
      <c r="M42" s="958" t="s">
        <v>333</v>
      </c>
      <c r="N42" s="959"/>
      <c r="O42" s="959"/>
      <c r="P42" s="959"/>
      <c r="Q42" s="959"/>
      <c r="R42" s="959"/>
      <c r="S42" s="959"/>
      <c r="T42" s="959"/>
      <c r="U42" s="959"/>
      <c r="V42" s="959"/>
      <c r="W42" s="959"/>
      <c r="X42" s="959"/>
      <c r="Y42" s="959"/>
      <c r="Z42" s="959"/>
      <c r="AA42" s="959"/>
      <c r="AB42" s="960"/>
    </row>
    <row r="43" spans="1:28" ht="33.6" customHeight="1" thickBot="1" x14ac:dyDescent="0.3">
      <c r="A43" s="357"/>
      <c r="B43" s="348"/>
      <c r="C43" s="372" t="s">
        <v>289</v>
      </c>
      <c r="D43" s="373"/>
      <c r="E43" s="346" t="s">
        <v>290</v>
      </c>
      <c r="F43" s="347"/>
      <c r="G43" s="372" t="s">
        <v>291</v>
      </c>
      <c r="H43" s="373"/>
      <c r="I43" s="346" t="s">
        <v>199</v>
      </c>
      <c r="J43" s="347"/>
      <c r="K43" s="346" t="s">
        <v>292</v>
      </c>
      <c r="L43" s="347"/>
      <c r="M43" s="1001" t="s">
        <v>382</v>
      </c>
      <c r="N43" s="1002"/>
      <c r="O43" s="1001" t="s">
        <v>383</v>
      </c>
      <c r="P43" s="1002"/>
      <c r="Q43" s="1001" t="s">
        <v>384</v>
      </c>
      <c r="R43" s="1002"/>
      <c r="S43" s="1001" t="s">
        <v>385</v>
      </c>
      <c r="T43" s="1002"/>
      <c r="U43" s="1001" t="s">
        <v>386</v>
      </c>
      <c r="V43" s="1002"/>
      <c r="W43" s="1001" t="s">
        <v>387</v>
      </c>
      <c r="X43" s="1002"/>
      <c r="Y43" s="1001" t="s">
        <v>388</v>
      </c>
      <c r="Z43" s="1002"/>
      <c r="AA43" s="1001" t="s">
        <v>389</v>
      </c>
      <c r="AB43" s="1002"/>
    </row>
    <row r="44" spans="1:28" ht="20.25" customHeight="1" thickBot="1" x14ac:dyDescent="0.3">
      <c r="A44" s="711" t="s">
        <v>17</v>
      </c>
      <c r="B44" s="712"/>
      <c r="C44" s="712"/>
      <c r="D44" s="712"/>
      <c r="E44" s="712"/>
      <c r="F44" s="712"/>
      <c r="G44" s="712"/>
      <c r="H44" s="712"/>
      <c r="I44" s="712"/>
      <c r="J44" s="712"/>
      <c r="K44" s="712"/>
      <c r="L44" s="713"/>
      <c r="M44" s="961" t="s">
        <v>17</v>
      </c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962"/>
      <c r="AB44" s="963"/>
    </row>
    <row r="45" spans="1:28" ht="18" x14ac:dyDescent="0.25">
      <c r="A45" s="29">
        <v>1</v>
      </c>
      <c r="B45" s="239" t="s">
        <v>3</v>
      </c>
      <c r="C45" s="338">
        <v>3</v>
      </c>
      <c r="D45" s="339"/>
      <c r="E45" s="338">
        <v>14</v>
      </c>
      <c r="F45" s="339"/>
      <c r="G45" s="338">
        <v>19</v>
      </c>
      <c r="H45" s="339"/>
      <c r="I45" s="460">
        <v>30</v>
      </c>
      <c r="J45" s="461"/>
      <c r="K45" s="460">
        <v>44</v>
      </c>
      <c r="L45" s="461"/>
      <c r="M45" s="964">
        <v>2</v>
      </c>
      <c r="N45" s="965"/>
      <c r="O45" s="964">
        <v>8</v>
      </c>
      <c r="P45" s="965"/>
      <c r="Q45" s="964">
        <v>11</v>
      </c>
      <c r="R45" s="965"/>
      <c r="S45" s="964">
        <v>16</v>
      </c>
      <c r="T45" s="965"/>
      <c r="U45" s="964">
        <v>24</v>
      </c>
      <c r="V45" s="965"/>
      <c r="W45" s="964">
        <v>25</v>
      </c>
      <c r="X45" s="965"/>
      <c r="Y45" s="964">
        <v>32</v>
      </c>
      <c r="Z45" s="965"/>
      <c r="AA45" s="964">
        <v>35</v>
      </c>
      <c r="AB45" s="965"/>
    </row>
    <row r="46" spans="1:28" ht="18" customHeight="1" x14ac:dyDescent="0.25">
      <c r="A46" s="30">
        <v>2</v>
      </c>
      <c r="B46" s="240" t="s">
        <v>4</v>
      </c>
      <c r="C46" s="17">
        <v>2</v>
      </c>
      <c r="D46" s="211">
        <v>3</v>
      </c>
      <c r="E46" s="17">
        <v>2</v>
      </c>
      <c r="F46" s="211">
        <v>4</v>
      </c>
      <c r="G46" s="17">
        <v>2</v>
      </c>
      <c r="H46" s="18" t="s">
        <v>52</v>
      </c>
      <c r="I46" s="220">
        <v>2</v>
      </c>
      <c r="J46" s="126">
        <v>4</v>
      </c>
      <c r="K46" s="220">
        <v>1</v>
      </c>
      <c r="L46" s="126">
        <v>3</v>
      </c>
      <c r="M46" s="966">
        <v>2</v>
      </c>
      <c r="N46" s="967">
        <v>4</v>
      </c>
      <c r="O46" s="968">
        <v>2</v>
      </c>
      <c r="P46" s="969">
        <v>4</v>
      </c>
      <c r="Q46" s="966">
        <v>2</v>
      </c>
      <c r="R46" s="967">
        <v>4</v>
      </c>
      <c r="S46" s="966">
        <v>2</v>
      </c>
      <c r="T46" s="967">
        <v>4</v>
      </c>
      <c r="U46" s="968">
        <v>2</v>
      </c>
      <c r="V46" s="969">
        <v>4</v>
      </c>
      <c r="W46" s="966">
        <v>2</v>
      </c>
      <c r="X46" s="967">
        <v>4</v>
      </c>
      <c r="Y46" s="966">
        <v>1</v>
      </c>
      <c r="Z46" s="967">
        <v>3</v>
      </c>
      <c r="AA46" s="968">
        <v>2</v>
      </c>
      <c r="AB46" s="969">
        <v>4</v>
      </c>
    </row>
    <row r="47" spans="1:28" ht="18" x14ac:dyDescent="0.25">
      <c r="A47" s="31">
        <v>3</v>
      </c>
      <c r="B47" s="240" t="s">
        <v>5</v>
      </c>
      <c r="C47" s="338">
        <v>4</v>
      </c>
      <c r="D47" s="339"/>
      <c r="E47" s="338">
        <v>4</v>
      </c>
      <c r="F47" s="339"/>
      <c r="G47" s="338">
        <v>4</v>
      </c>
      <c r="H47" s="339"/>
      <c r="I47" s="460">
        <v>4</v>
      </c>
      <c r="J47" s="461"/>
      <c r="K47" s="460">
        <v>4</v>
      </c>
      <c r="L47" s="461"/>
      <c r="M47" s="970">
        <v>6</v>
      </c>
      <c r="N47" s="971"/>
      <c r="O47" s="970">
        <v>6</v>
      </c>
      <c r="P47" s="971"/>
      <c r="Q47" s="970">
        <v>6</v>
      </c>
      <c r="R47" s="971"/>
      <c r="S47" s="970">
        <v>6</v>
      </c>
      <c r="T47" s="971"/>
      <c r="U47" s="970">
        <v>6</v>
      </c>
      <c r="V47" s="971"/>
      <c r="W47" s="970">
        <v>6</v>
      </c>
      <c r="X47" s="971"/>
      <c r="Y47" s="970">
        <v>6</v>
      </c>
      <c r="Z47" s="971"/>
      <c r="AA47" s="970">
        <v>6</v>
      </c>
      <c r="AB47" s="971"/>
    </row>
    <row r="48" spans="1:28" ht="16.8" x14ac:dyDescent="0.25">
      <c r="A48" s="32">
        <v>4</v>
      </c>
      <c r="B48" s="240" t="s">
        <v>38</v>
      </c>
      <c r="C48" s="338">
        <v>1</v>
      </c>
      <c r="D48" s="339"/>
      <c r="E48" s="338">
        <v>3</v>
      </c>
      <c r="F48" s="339"/>
      <c r="G48" s="338">
        <v>5</v>
      </c>
      <c r="H48" s="339"/>
      <c r="I48" s="460">
        <v>6</v>
      </c>
      <c r="J48" s="461"/>
      <c r="K48" s="460">
        <v>2</v>
      </c>
      <c r="L48" s="461"/>
      <c r="M48" s="970">
        <v>5</v>
      </c>
      <c r="N48" s="971"/>
      <c r="O48" s="970">
        <v>8</v>
      </c>
      <c r="P48" s="971"/>
      <c r="Q48" s="970">
        <v>1</v>
      </c>
      <c r="R48" s="971"/>
      <c r="S48" s="970">
        <v>7</v>
      </c>
      <c r="T48" s="971"/>
      <c r="U48" s="970">
        <v>3</v>
      </c>
      <c r="V48" s="971"/>
      <c r="W48" s="970">
        <v>4</v>
      </c>
      <c r="X48" s="971"/>
      <c r="Y48" s="970">
        <v>9</v>
      </c>
      <c r="Z48" s="971"/>
      <c r="AA48" s="970">
        <v>150</v>
      </c>
      <c r="AB48" s="971"/>
    </row>
    <row r="49" spans="1:28" ht="16.8" x14ac:dyDescent="0.25">
      <c r="A49" s="33" t="s">
        <v>39</v>
      </c>
      <c r="B49" s="240" t="s">
        <v>6</v>
      </c>
      <c r="C49" s="17">
        <v>91</v>
      </c>
      <c r="D49" s="211">
        <v>301</v>
      </c>
      <c r="E49" s="17">
        <v>189</v>
      </c>
      <c r="F49" s="211">
        <v>285</v>
      </c>
      <c r="G49" s="17">
        <v>230</v>
      </c>
      <c r="H49" s="18" t="s">
        <v>52</v>
      </c>
      <c r="I49" s="24">
        <v>196</v>
      </c>
      <c r="J49" s="18">
        <v>175</v>
      </c>
      <c r="K49" s="24">
        <v>202</v>
      </c>
      <c r="L49" s="18">
        <v>346</v>
      </c>
      <c r="M49" s="966">
        <v>268</v>
      </c>
      <c r="N49" s="967">
        <v>313</v>
      </c>
      <c r="O49" s="968">
        <v>183</v>
      </c>
      <c r="P49" s="969">
        <v>63</v>
      </c>
      <c r="Q49" s="966">
        <v>479</v>
      </c>
      <c r="R49" s="967" t="s">
        <v>52</v>
      </c>
      <c r="S49" s="968">
        <v>280</v>
      </c>
      <c r="T49" s="969">
        <v>207</v>
      </c>
      <c r="U49" s="966">
        <v>499</v>
      </c>
      <c r="V49" s="967">
        <v>31</v>
      </c>
      <c r="W49" s="966">
        <v>174</v>
      </c>
      <c r="X49" s="967">
        <v>200</v>
      </c>
      <c r="Y49" s="968">
        <v>353</v>
      </c>
      <c r="Z49" s="969">
        <v>335</v>
      </c>
      <c r="AA49" s="966">
        <v>150</v>
      </c>
      <c r="AB49" s="967">
        <v>384</v>
      </c>
    </row>
    <row r="50" spans="1:28" ht="16.8" x14ac:dyDescent="0.25">
      <c r="A50" s="34">
        <v>6</v>
      </c>
      <c r="B50" s="240" t="s">
        <v>40</v>
      </c>
      <c r="C50" s="17">
        <v>10</v>
      </c>
      <c r="D50" s="211">
        <v>10</v>
      </c>
      <c r="E50" s="17">
        <v>10</v>
      </c>
      <c r="F50" s="211">
        <v>10</v>
      </c>
      <c r="G50" s="17">
        <v>10</v>
      </c>
      <c r="H50" s="18" t="s">
        <v>52</v>
      </c>
      <c r="I50" s="24">
        <v>10</v>
      </c>
      <c r="J50" s="18">
        <v>6</v>
      </c>
      <c r="K50" s="24">
        <v>10</v>
      </c>
      <c r="L50" s="18">
        <v>10</v>
      </c>
      <c r="M50" s="966">
        <v>10</v>
      </c>
      <c r="N50" s="967">
        <v>10</v>
      </c>
      <c r="O50" s="968">
        <v>10</v>
      </c>
      <c r="P50" s="969">
        <v>10</v>
      </c>
      <c r="Q50" s="966">
        <v>10</v>
      </c>
      <c r="R50" s="967" t="s">
        <v>52</v>
      </c>
      <c r="S50" s="968">
        <v>10</v>
      </c>
      <c r="T50" s="969">
        <v>6</v>
      </c>
      <c r="U50" s="966">
        <v>10</v>
      </c>
      <c r="V50" s="967">
        <v>2</v>
      </c>
      <c r="W50" s="966">
        <v>10</v>
      </c>
      <c r="X50" s="967">
        <v>10</v>
      </c>
      <c r="Y50" s="968">
        <v>10</v>
      </c>
      <c r="Z50" s="969">
        <v>5</v>
      </c>
      <c r="AA50" s="966">
        <v>10</v>
      </c>
      <c r="AB50" s="967">
        <v>3</v>
      </c>
    </row>
    <row r="51" spans="1:28" ht="16.8" x14ac:dyDescent="0.25">
      <c r="A51" s="35">
        <v>7</v>
      </c>
      <c r="B51" s="240" t="s">
        <v>7</v>
      </c>
      <c r="C51" s="17">
        <v>186</v>
      </c>
      <c r="D51" s="211">
        <v>516</v>
      </c>
      <c r="E51" s="17">
        <v>597</v>
      </c>
      <c r="F51" s="211">
        <v>612</v>
      </c>
      <c r="G51" s="17">
        <v>292</v>
      </c>
      <c r="H51" s="18" t="s">
        <v>52</v>
      </c>
      <c r="I51" s="24">
        <v>204</v>
      </c>
      <c r="J51" s="18">
        <v>270</v>
      </c>
      <c r="K51" s="24">
        <v>287</v>
      </c>
      <c r="L51" s="18">
        <v>445</v>
      </c>
      <c r="M51" s="966">
        <v>501</v>
      </c>
      <c r="N51" s="967">
        <v>466</v>
      </c>
      <c r="O51" s="968">
        <v>345</v>
      </c>
      <c r="P51" s="969">
        <v>131</v>
      </c>
      <c r="Q51" s="966">
        <v>883</v>
      </c>
      <c r="R51" s="967" t="s">
        <v>52</v>
      </c>
      <c r="S51" s="968">
        <v>491</v>
      </c>
      <c r="T51" s="969">
        <v>318</v>
      </c>
      <c r="U51" s="966">
        <v>826</v>
      </c>
      <c r="V51" s="967">
        <v>54</v>
      </c>
      <c r="W51" s="966">
        <v>325</v>
      </c>
      <c r="X51" s="967">
        <v>373</v>
      </c>
      <c r="Y51" s="968">
        <v>596</v>
      </c>
      <c r="Z51" s="969">
        <v>494</v>
      </c>
      <c r="AA51" s="966">
        <v>290</v>
      </c>
      <c r="AB51" s="967">
        <v>652</v>
      </c>
    </row>
    <row r="52" spans="1:28" ht="16.8" x14ac:dyDescent="0.25">
      <c r="A52" s="36">
        <v>8</v>
      </c>
      <c r="B52" s="240" t="s">
        <v>41</v>
      </c>
      <c r="C52" s="17">
        <v>274</v>
      </c>
      <c r="D52" s="211">
        <v>122</v>
      </c>
      <c r="E52" s="17">
        <v>405</v>
      </c>
      <c r="F52" s="211">
        <v>203</v>
      </c>
      <c r="G52" s="17">
        <v>96</v>
      </c>
      <c r="H52" s="18">
        <v>126</v>
      </c>
      <c r="I52" s="24">
        <v>91</v>
      </c>
      <c r="J52" s="18">
        <v>277</v>
      </c>
      <c r="K52" s="24">
        <v>153</v>
      </c>
      <c r="L52" s="18">
        <v>148</v>
      </c>
      <c r="M52" s="966">
        <v>151</v>
      </c>
      <c r="N52" s="967">
        <v>140</v>
      </c>
      <c r="O52" s="968">
        <v>137</v>
      </c>
      <c r="P52" s="969">
        <v>239</v>
      </c>
      <c r="Q52" s="966">
        <v>335</v>
      </c>
      <c r="R52" s="967">
        <v>456</v>
      </c>
      <c r="S52" s="968">
        <v>334</v>
      </c>
      <c r="T52" s="969">
        <v>152</v>
      </c>
      <c r="U52" s="966">
        <v>406</v>
      </c>
      <c r="V52" s="967">
        <v>288</v>
      </c>
      <c r="W52" s="966">
        <v>238</v>
      </c>
      <c r="X52" s="967">
        <v>165</v>
      </c>
      <c r="Y52" s="968">
        <v>199</v>
      </c>
      <c r="Z52" s="969">
        <v>277</v>
      </c>
      <c r="AA52" s="966">
        <v>119</v>
      </c>
      <c r="AB52" s="967">
        <v>568</v>
      </c>
    </row>
    <row r="53" spans="1:28" ht="15.6" customHeight="1" x14ac:dyDescent="0.25">
      <c r="A53" s="30">
        <v>9</v>
      </c>
      <c r="B53" s="240" t="s">
        <v>42</v>
      </c>
      <c r="C53" s="17">
        <v>10</v>
      </c>
      <c r="D53" s="211">
        <v>5</v>
      </c>
      <c r="E53" s="17">
        <v>10</v>
      </c>
      <c r="F53" s="211">
        <v>8</v>
      </c>
      <c r="G53" s="17">
        <v>10</v>
      </c>
      <c r="H53" s="18">
        <v>10</v>
      </c>
      <c r="I53" s="24">
        <v>10</v>
      </c>
      <c r="J53" s="18">
        <v>10</v>
      </c>
      <c r="K53" s="24">
        <v>10</v>
      </c>
      <c r="L53" s="18">
        <v>10</v>
      </c>
      <c r="M53" s="966">
        <v>10</v>
      </c>
      <c r="N53" s="967">
        <v>9</v>
      </c>
      <c r="O53" s="968">
        <v>10</v>
      </c>
      <c r="P53" s="969">
        <v>10</v>
      </c>
      <c r="Q53" s="966">
        <v>10</v>
      </c>
      <c r="R53" s="967">
        <v>3</v>
      </c>
      <c r="S53" s="968">
        <v>10</v>
      </c>
      <c r="T53" s="969">
        <v>10</v>
      </c>
      <c r="U53" s="966">
        <v>10</v>
      </c>
      <c r="V53" s="967">
        <v>10</v>
      </c>
      <c r="W53" s="966">
        <v>10</v>
      </c>
      <c r="X53" s="967">
        <v>10</v>
      </c>
      <c r="Y53" s="968">
        <v>10</v>
      </c>
      <c r="Z53" s="969">
        <v>6</v>
      </c>
      <c r="AA53" s="966">
        <v>10</v>
      </c>
      <c r="AB53" s="967">
        <v>9</v>
      </c>
    </row>
    <row r="54" spans="1:28" ht="17.399999999999999" thickBot="1" x14ac:dyDescent="0.3">
      <c r="A54" s="37">
        <v>10</v>
      </c>
      <c r="B54" s="241" t="s">
        <v>19</v>
      </c>
      <c r="C54" s="17">
        <v>544</v>
      </c>
      <c r="D54" s="211">
        <v>147</v>
      </c>
      <c r="E54" s="17">
        <v>602</v>
      </c>
      <c r="F54" s="211">
        <v>296</v>
      </c>
      <c r="G54" s="17">
        <v>135</v>
      </c>
      <c r="H54" s="18">
        <v>210</v>
      </c>
      <c r="I54" s="24">
        <v>244</v>
      </c>
      <c r="J54" s="18">
        <v>632</v>
      </c>
      <c r="K54" s="24">
        <v>299</v>
      </c>
      <c r="L54" s="18">
        <v>245</v>
      </c>
      <c r="M54" s="972">
        <v>290</v>
      </c>
      <c r="N54" s="973">
        <v>243</v>
      </c>
      <c r="O54" s="974">
        <v>277</v>
      </c>
      <c r="P54" s="975">
        <v>498</v>
      </c>
      <c r="Q54" s="972">
        <v>513</v>
      </c>
      <c r="R54" s="973">
        <v>680</v>
      </c>
      <c r="S54" s="974">
        <v>590</v>
      </c>
      <c r="T54" s="975">
        <v>290</v>
      </c>
      <c r="U54" s="972">
        <v>583</v>
      </c>
      <c r="V54" s="973">
        <v>608</v>
      </c>
      <c r="W54" s="972">
        <v>514</v>
      </c>
      <c r="X54" s="973">
        <v>288</v>
      </c>
      <c r="Y54" s="974">
        <v>376</v>
      </c>
      <c r="Z54" s="975">
        <v>636</v>
      </c>
      <c r="AA54" s="972">
        <v>194</v>
      </c>
      <c r="AB54" s="973">
        <v>918</v>
      </c>
    </row>
    <row r="55" spans="1:28" ht="18" customHeight="1" thickBot="1" x14ac:dyDescent="0.3">
      <c r="A55" s="1079" t="s">
        <v>54</v>
      </c>
      <c r="B55" s="376" t="s">
        <v>0</v>
      </c>
      <c r="C55" s="358" t="s">
        <v>18</v>
      </c>
      <c r="D55" s="359"/>
      <c r="E55" s="359"/>
      <c r="F55" s="359"/>
      <c r="G55" s="359"/>
      <c r="H55" s="359"/>
      <c r="I55" s="359"/>
      <c r="J55" s="359"/>
      <c r="K55" s="359"/>
      <c r="L55" s="360"/>
      <c r="M55" s="912" t="s">
        <v>18</v>
      </c>
      <c r="N55" s="913"/>
      <c r="O55" s="913"/>
      <c r="P55" s="913"/>
      <c r="Q55" s="913"/>
      <c r="R55" s="913"/>
      <c r="S55" s="913"/>
      <c r="T55" s="913"/>
      <c r="U55" s="913"/>
      <c r="V55" s="913"/>
      <c r="W55" s="913"/>
      <c r="X55" s="913"/>
      <c r="Y55" s="913"/>
      <c r="Z55" s="913"/>
      <c r="AA55" s="913"/>
      <c r="AB55" s="914"/>
    </row>
    <row r="56" spans="1:28" ht="18" thickBot="1" x14ac:dyDescent="0.3">
      <c r="A56" s="1080"/>
      <c r="B56" s="348"/>
      <c r="C56" s="270" t="s">
        <v>55</v>
      </c>
      <c r="D56" s="271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70" t="s">
        <v>55</v>
      </c>
      <c r="P56" s="271" t="s">
        <v>56</v>
      </c>
      <c r="Q56" s="270" t="s">
        <v>55</v>
      </c>
      <c r="R56" s="271" t="s">
        <v>56</v>
      </c>
      <c r="S56" s="270" t="s">
        <v>55</v>
      </c>
      <c r="T56" s="271" t="s">
        <v>56</v>
      </c>
      <c r="U56" s="270" t="s">
        <v>55</v>
      </c>
      <c r="V56" s="271" t="s">
        <v>56</v>
      </c>
      <c r="W56" s="270" t="s">
        <v>55</v>
      </c>
      <c r="X56" s="271" t="s">
        <v>56</v>
      </c>
      <c r="Y56" s="270" t="s">
        <v>55</v>
      </c>
      <c r="Z56" s="271" t="s">
        <v>56</v>
      </c>
      <c r="AA56" s="270" t="s">
        <v>55</v>
      </c>
      <c r="AB56" s="271" t="s">
        <v>56</v>
      </c>
    </row>
    <row r="57" spans="1:28" ht="16.8" x14ac:dyDescent="0.25">
      <c r="A57" s="41">
        <v>11</v>
      </c>
      <c r="B57" s="232" t="s">
        <v>8</v>
      </c>
      <c r="C57" s="266">
        <v>2</v>
      </c>
      <c r="D57" s="267">
        <v>13</v>
      </c>
      <c r="E57" s="266">
        <v>33</v>
      </c>
      <c r="F57" s="267">
        <v>61</v>
      </c>
      <c r="G57" s="266">
        <v>45</v>
      </c>
      <c r="H57" s="94" t="s">
        <v>52</v>
      </c>
      <c r="I57" s="95">
        <v>29</v>
      </c>
      <c r="J57" s="94">
        <v>0</v>
      </c>
      <c r="K57" s="95">
        <v>6</v>
      </c>
      <c r="L57" s="94">
        <v>145</v>
      </c>
      <c r="M57" s="935" t="s">
        <v>52</v>
      </c>
      <c r="N57" s="936" t="s">
        <v>52</v>
      </c>
      <c r="O57" s="935" t="s">
        <v>52</v>
      </c>
      <c r="P57" s="936" t="s">
        <v>52</v>
      </c>
      <c r="Q57" s="935">
        <v>27</v>
      </c>
      <c r="R57" s="936" t="s">
        <v>52</v>
      </c>
      <c r="S57" s="935">
        <v>44</v>
      </c>
      <c r="T57" s="936" t="s">
        <v>369</v>
      </c>
      <c r="U57" s="697">
        <v>31</v>
      </c>
      <c r="V57" s="699" t="s">
        <v>21</v>
      </c>
      <c r="W57" s="935">
        <v>30</v>
      </c>
      <c r="X57" s="936">
        <v>57</v>
      </c>
      <c r="Y57" s="697">
        <v>39</v>
      </c>
      <c r="Z57" s="699" t="s">
        <v>404</v>
      </c>
      <c r="AA57" s="935">
        <v>5</v>
      </c>
      <c r="AB57" s="936" t="s">
        <v>403</v>
      </c>
    </row>
    <row r="58" spans="1:28" ht="16.8" x14ac:dyDescent="0.25">
      <c r="A58" s="30">
        <v>12</v>
      </c>
      <c r="B58" s="233" t="s">
        <v>9</v>
      </c>
      <c r="C58" s="17">
        <v>8</v>
      </c>
      <c r="D58" s="211">
        <v>15</v>
      </c>
      <c r="E58" s="17">
        <v>50</v>
      </c>
      <c r="F58" s="211">
        <v>92</v>
      </c>
      <c r="G58" s="17">
        <v>55</v>
      </c>
      <c r="H58" s="18" t="s">
        <v>52</v>
      </c>
      <c r="I58" s="24">
        <v>28</v>
      </c>
      <c r="J58" s="18">
        <v>2</v>
      </c>
      <c r="K58" s="24">
        <v>10</v>
      </c>
      <c r="L58" s="18">
        <v>166</v>
      </c>
      <c r="M58" s="820" t="s">
        <v>52</v>
      </c>
      <c r="N58" s="821" t="s">
        <v>52</v>
      </c>
      <c r="O58" s="820" t="s">
        <v>52</v>
      </c>
      <c r="P58" s="821" t="s">
        <v>52</v>
      </c>
      <c r="Q58" s="820">
        <v>56</v>
      </c>
      <c r="R58" s="821" t="s">
        <v>52</v>
      </c>
      <c r="S58" s="820">
        <v>87</v>
      </c>
      <c r="T58" s="821">
        <v>77</v>
      </c>
      <c r="U58" s="700">
        <v>49</v>
      </c>
      <c r="V58" s="693" t="s">
        <v>21</v>
      </c>
      <c r="W58" s="820">
        <v>41</v>
      </c>
      <c r="X58" s="821">
        <v>64</v>
      </c>
      <c r="Y58" s="700">
        <v>75</v>
      </c>
      <c r="Z58" s="693">
        <v>112</v>
      </c>
      <c r="AA58" s="820">
        <v>7</v>
      </c>
      <c r="AB58" s="821">
        <v>189</v>
      </c>
    </row>
    <row r="59" spans="1:28" ht="16.8" x14ac:dyDescent="0.25">
      <c r="A59" s="30">
        <v>13</v>
      </c>
      <c r="B59" s="233" t="s">
        <v>10</v>
      </c>
      <c r="C59" s="17">
        <v>4</v>
      </c>
      <c r="D59" s="211">
        <v>4</v>
      </c>
      <c r="E59" s="17">
        <v>6</v>
      </c>
      <c r="F59" s="211">
        <v>5</v>
      </c>
      <c r="G59" s="17">
        <v>5</v>
      </c>
      <c r="H59" s="18" t="s">
        <v>52</v>
      </c>
      <c r="I59" s="24">
        <v>3</v>
      </c>
      <c r="J59" s="18">
        <v>3</v>
      </c>
      <c r="K59" s="24">
        <v>1</v>
      </c>
      <c r="L59" s="18">
        <v>1</v>
      </c>
      <c r="M59" s="820" t="s">
        <v>52</v>
      </c>
      <c r="N59" s="821" t="s">
        <v>52</v>
      </c>
      <c r="O59" s="820" t="s">
        <v>52</v>
      </c>
      <c r="P59" s="821" t="s">
        <v>52</v>
      </c>
      <c r="Q59" s="820">
        <v>7</v>
      </c>
      <c r="R59" s="821" t="s">
        <v>52</v>
      </c>
      <c r="S59" s="820">
        <v>6</v>
      </c>
      <c r="T59" s="821">
        <v>6</v>
      </c>
      <c r="U59" s="700">
        <v>5</v>
      </c>
      <c r="V59" s="693" t="s">
        <v>21</v>
      </c>
      <c r="W59" s="820">
        <v>5</v>
      </c>
      <c r="X59" s="821">
        <v>5</v>
      </c>
      <c r="Y59" s="700">
        <v>6</v>
      </c>
      <c r="Z59" s="693">
        <v>6</v>
      </c>
      <c r="AA59" s="820">
        <v>6</v>
      </c>
      <c r="AB59" s="821">
        <v>5</v>
      </c>
    </row>
    <row r="60" spans="1:28" ht="16.8" x14ac:dyDescent="0.25">
      <c r="A60" s="30">
        <v>14</v>
      </c>
      <c r="B60" s="233" t="s">
        <v>11</v>
      </c>
      <c r="C60" s="17" t="s">
        <v>51</v>
      </c>
      <c r="D60" s="211" t="s">
        <v>51</v>
      </c>
      <c r="E60" s="17" t="s">
        <v>51</v>
      </c>
      <c r="F60" s="211" t="s">
        <v>51</v>
      </c>
      <c r="G60" s="17" t="s">
        <v>51</v>
      </c>
      <c r="H60" s="18" t="s">
        <v>52</v>
      </c>
      <c r="I60" s="24" t="s">
        <v>51</v>
      </c>
      <c r="J60" s="18" t="s">
        <v>51</v>
      </c>
      <c r="K60" s="24" t="s">
        <v>51</v>
      </c>
      <c r="L60" s="18" t="s">
        <v>51</v>
      </c>
      <c r="M60" s="820" t="s">
        <v>52</v>
      </c>
      <c r="N60" s="821" t="s">
        <v>52</v>
      </c>
      <c r="O60" s="820" t="s">
        <v>52</v>
      </c>
      <c r="P60" s="821" t="s">
        <v>52</v>
      </c>
      <c r="Q60" s="820" t="s">
        <v>51</v>
      </c>
      <c r="R60" s="821" t="s">
        <v>52</v>
      </c>
      <c r="S60" s="820" t="s">
        <v>51</v>
      </c>
      <c r="T60" s="821" t="s">
        <v>22</v>
      </c>
      <c r="U60" s="700" t="s">
        <v>51</v>
      </c>
      <c r="V60" s="693" t="s">
        <v>21</v>
      </c>
      <c r="W60" s="820" t="s">
        <v>51</v>
      </c>
      <c r="X60" s="821" t="s">
        <v>51</v>
      </c>
      <c r="Y60" s="700" t="s">
        <v>51</v>
      </c>
      <c r="Z60" s="693" t="s">
        <v>22</v>
      </c>
      <c r="AA60" s="820" t="s">
        <v>51</v>
      </c>
      <c r="AB60" s="821" t="s">
        <v>20</v>
      </c>
    </row>
    <row r="61" spans="1:28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17" t="s">
        <v>20</v>
      </c>
      <c r="F61" s="211" t="s">
        <v>20</v>
      </c>
      <c r="G61" s="17" t="s">
        <v>20</v>
      </c>
      <c r="H61" s="18" t="s">
        <v>52</v>
      </c>
      <c r="I61" s="24" t="s">
        <v>20</v>
      </c>
      <c r="J61" s="18" t="s">
        <v>52</v>
      </c>
      <c r="K61" s="24" t="s">
        <v>20</v>
      </c>
      <c r="L61" s="18" t="s">
        <v>20</v>
      </c>
      <c r="M61" s="820" t="s">
        <v>52</v>
      </c>
      <c r="N61" s="821" t="s">
        <v>52</v>
      </c>
      <c r="O61" s="820" t="s">
        <v>52</v>
      </c>
      <c r="P61" s="821" t="s">
        <v>52</v>
      </c>
      <c r="Q61" s="820" t="s">
        <v>20</v>
      </c>
      <c r="R61" s="821" t="s">
        <v>52</v>
      </c>
      <c r="S61" s="820" t="s">
        <v>20</v>
      </c>
      <c r="T61" s="821" t="s">
        <v>20</v>
      </c>
      <c r="U61" s="700" t="s">
        <v>20</v>
      </c>
      <c r="V61" s="693" t="s">
        <v>20</v>
      </c>
      <c r="W61" s="820" t="s">
        <v>20</v>
      </c>
      <c r="X61" s="821" t="s">
        <v>20</v>
      </c>
      <c r="Y61" s="700" t="s">
        <v>20</v>
      </c>
      <c r="Z61" s="693" t="s">
        <v>20</v>
      </c>
      <c r="AA61" s="820" t="s">
        <v>20</v>
      </c>
      <c r="AB61" s="821" t="s">
        <v>20</v>
      </c>
    </row>
    <row r="62" spans="1:28" ht="16.2" x14ac:dyDescent="0.25">
      <c r="A62" s="42">
        <v>16</v>
      </c>
      <c r="B62" s="233" t="s">
        <v>13</v>
      </c>
      <c r="C62" s="17" t="s">
        <v>52</v>
      </c>
      <c r="D62" s="211" t="s">
        <v>52</v>
      </c>
      <c r="E62" s="17" t="s">
        <v>52</v>
      </c>
      <c r="F62" s="211" t="s">
        <v>52</v>
      </c>
      <c r="G62" s="17" t="s">
        <v>52</v>
      </c>
      <c r="H62" s="18" t="s">
        <v>52</v>
      </c>
      <c r="I62" s="17" t="s">
        <v>52</v>
      </c>
      <c r="J62" s="211" t="s">
        <v>52</v>
      </c>
      <c r="K62" s="17" t="s">
        <v>52</v>
      </c>
      <c r="L62" s="211" t="s">
        <v>52</v>
      </c>
      <c r="M62" s="820" t="s">
        <v>52</v>
      </c>
      <c r="N62" s="821" t="s">
        <v>52</v>
      </c>
      <c r="O62" s="820" t="s">
        <v>52</v>
      </c>
      <c r="P62" s="821" t="s">
        <v>52</v>
      </c>
      <c r="Q62" s="820" t="s">
        <v>52</v>
      </c>
      <c r="R62" s="821" t="s">
        <v>52</v>
      </c>
      <c r="S62" s="820" t="s">
        <v>52</v>
      </c>
      <c r="T62" s="821" t="s">
        <v>52</v>
      </c>
      <c r="U62" s="820" t="s">
        <v>52</v>
      </c>
      <c r="V62" s="821" t="s">
        <v>52</v>
      </c>
      <c r="W62" s="820" t="s">
        <v>52</v>
      </c>
      <c r="X62" s="821" t="s">
        <v>52</v>
      </c>
      <c r="Y62" s="820" t="s">
        <v>52</v>
      </c>
      <c r="Z62" s="821" t="s">
        <v>52</v>
      </c>
      <c r="AA62" s="820" t="s">
        <v>52</v>
      </c>
      <c r="AB62" s="821" t="s">
        <v>52</v>
      </c>
    </row>
    <row r="63" spans="1:28" ht="16.2" x14ac:dyDescent="0.25">
      <c r="A63" s="42">
        <v>17</v>
      </c>
      <c r="B63" s="233" t="s">
        <v>50</v>
      </c>
      <c r="C63" s="17" t="s">
        <v>52</v>
      </c>
      <c r="D63" s="211" t="s">
        <v>52</v>
      </c>
      <c r="E63" s="17" t="s">
        <v>52</v>
      </c>
      <c r="F63" s="211" t="s">
        <v>52</v>
      </c>
      <c r="G63" s="17" t="s">
        <v>52</v>
      </c>
      <c r="H63" s="18" t="s">
        <v>52</v>
      </c>
      <c r="I63" s="17" t="s">
        <v>52</v>
      </c>
      <c r="J63" s="211" t="s">
        <v>52</v>
      </c>
      <c r="K63" s="17" t="s">
        <v>52</v>
      </c>
      <c r="L63" s="211" t="s">
        <v>52</v>
      </c>
      <c r="M63" s="820" t="s">
        <v>52</v>
      </c>
      <c r="N63" s="821" t="s">
        <v>52</v>
      </c>
      <c r="O63" s="820" t="s">
        <v>52</v>
      </c>
      <c r="P63" s="821" t="s">
        <v>52</v>
      </c>
      <c r="Q63" s="820" t="s">
        <v>52</v>
      </c>
      <c r="R63" s="821" t="s">
        <v>52</v>
      </c>
      <c r="S63" s="820" t="s">
        <v>52</v>
      </c>
      <c r="T63" s="821" t="s">
        <v>52</v>
      </c>
      <c r="U63" s="820" t="s">
        <v>52</v>
      </c>
      <c r="V63" s="821" t="s">
        <v>52</v>
      </c>
      <c r="W63" s="820" t="s">
        <v>52</v>
      </c>
      <c r="X63" s="821" t="s">
        <v>52</v>
      </c>
      <c r="Y63" s="820" t="s">
        <v>52</v>
      </c>
      <c r="Z63" s="821" t="s">
        <v>52</v>
      </c>
      <c r="AA63" s="820" t="s">
        <v>52</v>
      </c>
      <c r="AB63" s="821" t="s">
        <v>52</v>
      </c>
    </row>
    <row r="64" spans="1:28" ht="16.2" x14ac:dyDescent="0.25">
      <c r="A64" s="42">
        <v>18</v>
      </c>
      <c r="B64" s="233" t="s">
        <v>14</v>
      </c>
      <c r="C64" s="17" t="s">
        <v>52</v>
      </c>
      <c r="D64" s="211" t="s">
        <v>52</v>
      </c>
      <c r="E64" s="17" t="s">
        <v>52</v>
      </c>
      <c r="F64" s="211" t="s">
        <v>52</v>
      </c>
      <c r="G64" s="17" t="s">
        <v>52</v>
      </c>
      <c r="H64" s="18" t="s">
        <v>52</v>
      </c>
      <c r="I64" s="17" t="s">
        <v>52</v>
      </c>
      <c r="J64" s="211" t="s">
        <v>52</v>
      </c>
      <c r="K64" s="17" t="s">
        <v>52</v>
      </c>
      <c r="L64" s="211" t="s">
        <v>52</v>
      </c>
      <c r="M64" s="820" t="s">
        <v>52</v>
      </c>
      <c r="N64" s="821" t="s">
        <v>52</v>
      </c>
      <c r="O64" s="820" t="s">
        <v>52</v>
      </c>
      <c r="P64" s="821" t="s">
        <v>52</v>
      </c>
      <c r="Q64" s="820" t="s">
        <v>52</v>
      </c>
      <c r="R64" s="821" t="s">
        <v>52</v>
      </c>
      <c r="S64" s="820" t="s">
        <v>52</v>
      </c>
      <c r="T64" s="821" t="s">
        <v>52</v>
      </c>
      <c r="U64" s="820" t="s">
        <v>52</v>
      </c>
      <c r="V64" s="821" t="s">
        <v>52</v>
      </c>
      <c r="W64" s="820" t="s">
        <v>52</v>
      </c>
      <c r="X64" s="821" t="s">
        <v>52</v>
      </c>
      <c r="Y64" s="820" t="s">
        <v>52</v>
      </c>
      <c r="Z64" s="821" t="s">
        <v>52</v>
      </c>
      <c r="AA64" s="820" t="s">
        <v>52</v>
      </c>
      <c r="AB64" s="821" t="s">
        <v>52</v>
      </c>
    </row>
    <row r="65" spans="1:28" ht="16.2" x14ac:dyDescent="0.25">
      <c r="A65" s="42">
        <v>19</v>
      </c>
      <c r="B65" s="233" t="s">
        <v>2</v>
      </c>
      <c r="C65" s="17" t="s">
        <v>52</v>
      </c>
      <c r="D65" s="211" t="s">
        <v>52</v>
      </c>
      <c r="E65" s="17" t="s">
        <v>52</v>
      </c>
      <c r="F65" s="211" t="s">
        <v>52</v>
      </c>
      <c r="G65" s="17" t="s">
        <v>52</v>
      </c>
      <c r="H65" s="18" t="s">
        <v>52</v>
      </c>
      <c r="I65" s="17" t="s">
        <v>52</v>
      </c>
      <c r="J65" s="211" t="s">
        <v>52</v>
      </c>
      <c r="K65" s="17" t="s">
        <v>52</v>
      </c>
      <c r="L65" s="211" t="s">
        <v>52</v>
      </c>
      <c r="M65" s="820" t="s">
        <v>52</v>
      </c>
      <c r="N65" s="821" t="s">
        <v>52</v>
      </c>
      <c r="O65" s="820" t="s">
        <v>52</v>
      </c>
      <c r="P65" s="821" t="s">
        <v>52</v>
      </c>
      <c r="Q65" s="820" t="s">
        <v>52</v>
      </c>
      <c r="R65" s="821" t="s">
        <v>52</v>
      </c>
      <c r="S65" s="820" t="s">
        <v>52</v>
      </c>
      <c r="T65" s="821" t="s">
        <v>52</v>
      </c>
      <c r="U65" s="820" t="s">
        <v>52</v>
      </c>
      <c r="V65" s="821" t="s">
        <v>52</v>
      </c>
      <c r="W65" s="820" t="s">
        <v>52</v>
      </c>
      <c r="X65" s="821" t="s">
        <v>52</v>
      </c>
      <c r="Y65" s="820" t="s">
        <v>52</v>
      </c>
      <c r="Z65" s="821" t="s">
        <v>52</v>
      </c>
      <c r="AA65" s="820" t="s">
        <v>52</v>
      </c>
      <c r="AB65" s="821" t="s">
        <v>52</v>
      </c>
    </row>
    <row r="66" spans="1:28" ht="16.2" x14ac:dyDescent="0.25">
      <c r="A66" s="42">
        <v>20</v>
      </c>
      <c r="B66" s="233" t="s">
        <v>15</v>
      </c>
      <c r="C66" s="17" t="s">
        <v>52</v>
      </c>
      <c r="D66" s="211" t="s">
        <v>52</v>
      </c>
      <c r="E66" s="17" t="s">
        <v>52</v>
      </c>
      <c r="F66" s="211" t="s">
        <v>52</v>
      </c>
      <c r="G66" s="17" t="s">
        <v>52</v>
      </c>
      <c r="H66" s="18" t="s">
        <v>52</v>
      </c>
      <c r="I66" s="17" t="s">
        <v>52</v>
      </c>
      <c r="J66" s="211" t="s">
        <v>52</v>
      </c>
      <c r="K66" s="17" t="s">
        <v>52</v>
      </c>
      <c r="L66" s="211" t="s">
        <v>52</v>
      </c>
      <c r="M66" s="820" t="s">
        <v>52</v>
      </c>
      <c r="N66" s="821" t="s">
        <v>52</v>
      </c>
      <c r="O66" s="820" t="s">
        <v>52</v>
      </c>
      <c r="P66" s="821" t="s">
        <v>52</v>
      </c>
      <c r="Q66" s="820" t="s">
        <v>52</v>
      </c>
      <c r="R66" s="821" t="s">
        <v>52</v>
      </c>
      <c r="S66" s="820" t="s">
        <v>52</v>
      </c>
      <c r="T66" s="821" t="s">
        <v>52</v>
      </c>
      <c r="U66" s="820" t="s">
        <v>52</v>
      </c>
      <c r="V66" s="821" t="s">
        <v>52</v>
      </c>
      <c r="W66" s="820" t="s">
        <v>52</v>
      </c>
      <c r="X66" s="821" t="s">
        <v>52</v>
      </c>
      <c r="Y66" s="820" t="s">
        <v>52</v>
      </c>
      <c r="Z66" s="821" t="s">
        <v>52</v>
      </c>
      <c r="AA66" s="820" t="s">
        <v>52</v>
      </c>
      <c r="AB66" s="821" t="s">
        <v>52</v>
      </c>
    </row>
    <row r="67" spans="1:28" ht="16.8" thickBot="1" x14ac:dyDescent="0.3">
      <c r="A67" s="42">
        <v>21</v>
      </c>
      <c r="B67" s="234" t="s">
        <v>16</v>
      </c>
      <c r="C67" s="19" t="s">
        <v>52</v>
      </c>
      <c r="D67" s="109" t="s">
        <v>52</v>
      </c>
      <c r="E67" s="19" t="s">
        <v>52</v>
      </c>
      <c r="F67" s="109" t="s">
        <v>52</v>
      </c>
      <c r="G67" s="19" t="s">
        <v>52</v>
      </c>
      <c r="H67" s="22" t="s">
        <v>52</v>
      </c>
      <c r="I67" s="19" t="s">
        <v>52</v>
      </c>
      <c r="J67" s="109" t="s">
        <v>52</v>
      </c>
      <c r="K67" s="19" t="s">
        <v>52</v>
      </c>
      <c r="L67" s="109" t="s">
        <v>52</v>
      </c>
      <c r="M67" s="822" t="s">
        <v>52</v>
      </c>
      <c r="N67" s="823" t="s">
        <v>52</v>
      </c>
      <c r="O67" s="822" t="s">
        <v>52</v>
      </c>
      <c r="P67" s="823" t="s">
        <v>52</v>
      </c>
      <c r="Q67" s="822" t="s">
        <v>52</v>
      </c>
      <c r="R67" s="823" t="s">
        <v>52</v>
      </c>
      <c r="S67" s="822" t="s">
        <v>52</v>
      </c>
      <c r="T67" s="823" t="s">
        <v>52</v>
      </c>
      <c r="U67" s="822" t="s">
        <v>52</v>
      </c>
      <c r="V67" s="823" t="s">
        <v>52</v>
      </c>
      <c r="W67" s="822" t="s">
        <v>52</v>
      </c>
      <c r="X67" s="823" t="s">
        <v>52</v>
      </c>
      <c r="Y67" s="822" t="s">
        <v>52</v>
      </c>
      <c r="Z67" s="823" t="s">
        <v>52</v>
      </c>
      <c r="AA67" s="822" t="s">
        <v>52</v>
      </c>
      <c r="AB67" s="823" t="s">
        <v>52</v>
      </c>
    </row>
    <row r="68" spans="1:28" ht="13.8" thickBot="1" x14ac:dyDescent="0.3"/>
    <row r="69" spans="1:28" ht="21.6" customHeight="1" thickBot="1" x14ac:dyDescent="0.3">
      <c r="A69" s="318" t="s">
        <v>405</v>
      </c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20"/>
    </row>
    <row r="70" spans="1:28" ht="23.4" customHeight="1" thickBot="1" x14ac:dyDescent="0.35">
      <c r="A70" s="352" t="s">
        <v>350</v>
      </c>
      <c r="B70" s="370"/>
      <c r="C70" s="1086" t="s">
        <v>33</v>
      </c>
      <c r="D70" s="1087" t="s">
        <v>27</v>
      </c>
      <c r="E70" s="1087" t="s">
        <v>22</v>
      </c>
      <c r="F70" s="1087" t="s">
        <v>28</v>
      </c>
      <c r="G70" s="1087" t="s">
        <v>30</v>
      </c>
      <c r="H70" s="1087" t="s">
        <v>29</v>
      </c>
      <c r="I70" s="1087" t="s">
        <v>34</v>
      </c>
      <c r="J70" s="1087" t="s">
        <v>1</v>
      </c>
      <c r="K70" s="1087">
        <v>100</v>
      </c>
      <c r="L70" s="1087">
        <v>50</v>
      </c>
      <c r="M70" s="1087">
        <v>0</v>
      </c>
      <c r="N70" s="1087" t="s">
        <v>31</v>
      </c>
      <c r="O70" s="1087" t="s">
        <v>32</v>
      </c>
      <c r="P70" s="1087" t="s">
        <v>35</v>
      </c>
      <c r="Q70" s="1088" t="s">
        <v>36</v>
      </c>
    </row>
    <row r="71" spans="1:28" ht="16.2" thickBot="1" x14ac:dyDescent="0.3">
      <c r="A71" s="391"/>
      <c r="B71" s="608"/>
      <c r="C71" s="1083">
        <v>2</v>
      </c>
      <c r="D71" s="1084">
        <v>2</v>
      </c>
      <c r="E71" s="1084">
        <v>1</v>
      </c>
      <c r="F71" s="1084">
        <v>30</v>
      </c>
      <c r="G71" s="1084">
        <v>42</v>
      </c>
      <c r="H71" s="1084" t="s">
        <v>75</v>
      </c>
      <c r="I71" s="1084">
        <v>30</v>
      </c>
      <c r="J71" s="1084">
        <v>71.42</v>
      </c>
      <c r="K71" s="1084" t="s">
        <v>48</v>
      </c>
      <c r="L71" s="1084" t="s">
        <v>48</v>
      </c>
      <c r="M71" s="1084" t="s">
        <v>48</v>
      </c>
      <c r="N71" s="1084">
        <v>2</v>
      </c>
      <c r="O71" s="1084">
        <v>0</v>
      </c>
      <c r="P71" s="776">
        <v>1</v>
      </c>
      <c r="Q71" s="1085"/>
    </row>
    <row r="72" spans="1:28" ht="17.399999999999999" customHeight="1" thickBot="1" x14ac:dyDescent="0.3"/>
    <row r="73" spans="1:28" ht="31.8" customHeight="1" thickBot="1" x14ac:dyDescent="0.3">
      <c r="A73" s="356" t="s">
        <v>1</v>
      </c>
      <c r="B73" s="351" t="s">
        <v>0</v>
      </c>
      <c r="C73" s="1022" t="s">
        <v>377</v>
      </c>
      <c r="D73" s="1023"/>
      <c r="E73" s="1024"/>
    </row>
    <row r="74" spans="1:28" ht="31.8" thickBot="1" x14ac:dyDescent="0.3">
      <c r="A74" s="357"/>
      <c r="B74" s="348"/>
      <c r="C74" s="1026" t="s">
        <v>397</v>
      </c>
      <c r="D74" s="1027" t="s">
        <v>332</v>
      </c>
      <c r="E74" s="1028" t="s">
        <v>326</v>
      </c>
    </row>
    <row r="75" spans="1:28" ht="18" thickBot="1" x14ac:dyDescent="0.3">
      <c r="A75" s="462"/>
      <c r="B75" s="464"/>
      <c r="C75" s="1006" t="s">
        <v>17</v>
      </c>
      <c r="D75" s="1025"/>
      <c r="E75" s="1007"/>
    </row>
    <row r="76" spans="1:28" ht="17.399999999999999" customHeight="1" x14ac:dyDescent="0.25">
      <c r="A76" s="29">
        <v>1</v>
      </c>
      <c r="B76" s="239" t="s">
        <v>3</v>
      </c>
      <c r="C76" s="1061">
        <v>4</v>
      </c>
      <c r="D76" s="1016">
        <v>11</v>
      </c>
      <c r="E76" s="942">
        <v>12</v>
      </c>
    </row>
    <row r="77" spans="1:28" ht="15.6" customHeight="1" x14ac:dyDescent="0.25">
      <c r="A77" s="30">
        <v>2</v>
      </c>
      <c r="B77" s="240" t="s">
        <v>4</v>
      </c>
      <c r="C77" s="1062">
        <v>1</v>
      </c>
      <c r="D77" s="1013">
        <v>2</v>
      </c>
      <c r="E77" s="944">
        <v>1</v>
      </c>
    </row>
    <row r="78" spans="1:28" ht="18" customHeight="1" x14ac:dyDescent="0.25">
      <c r="A78" s="31">
        <v>3</v>
      </c>
      <c r="B78" s="240" t="s">
        <v>5</v>
      </c>
      <c r="C78" s="848" t="s">
        <v>378</v>
      </c>
      <c r="D78" s="1014" t="s">
        <v>378</v>
      </c>
      <c r="E78" s="944" t="s">
        <v>378</v>
      </c>
    </row>
    <row r="79" spans="1:28" ht="18" customHeight="1" x14ac:dyDescent="0.25">
      <c r="A79" s="32">
        <v>4</v>
      </c>
      <c r="B79" s="240" t="s">
        <v>38</v>
      </c>
      <c r="C79" s="848" t="s">
        <v>398</v>
      </c>
      <c r="D79" s="1014" t="s">
        <v>379</v>
      </c>
      <c r="E79" s="944" t="s">
        <v>380</v>
      </c>
    </row>
    <row r="80" spans="1:28" ht="16.8" x14ac:dyDescent="0.25">
      <c r="A80" s="33" t="s">
        <v>39</v>
      </c>
      <c r="B80" s="240" t="s">
        <v>6</v>
      </c>
      <c r="C80" s="848">
        <v>238</v>
      </c>
      <c r="D80" s="1014">
        <v>223</v>
      </c>
      <c r="E80" s="944">
        <v>275</v>
      </c>
    </row>
    <row r="81" spans="1:5" ht="16.8" x14ac:dyDescent="0.25">
      <c r="A81" s="34">
        <v>6</v>
      </c>
      <c r="B81" s="240" t="s">
        <v>40</v>
      </c>
      <c r="C81" s="848">
        <v>10</v>
      </c>
      <c r="D81" s="1014">
        <v>2</v>
      </c>
      <c r="E81" s="944">
        <v>9</v>
      </c>
    </row>
    <row r="82" spans="1:5" ht="16.8" x14ac:dyDescent="0.25">
      <c r="A82" s="35">
        <v>7</v>
      </c>
      <c r="B82" s="240" t="s">
        <v>7</v>
      </c>
      <c r="C82" s="848">
        <v>300</v>
      </c>
      <c r="D82" s="1014">
        <v>219</v>
      </c>
      <c r="E82" s="944">
        <v>252</v>
      </c>
    </row>
    <row r="83" spans="1:5" ht="16.8" x14ac:dyDescent="0.25">
      <c r="A83" s="36">
        <v>8</v>
      </c>
      <c r="B83" s="240" t="s">
        <v>41</v>
      </c>
      <c r="C83" s="848">
        <v>239</v>
      </c>
      <c r="D83" s="1015">
        <v>222</v>
      </c>
      <c r="E83" s="947">
        <v>276</v>
      </c>
    </row>
    <row r="84" spans="1:5" ht="16.8" x14ac:dyDescent="0.25">
      <c r="A84" s="30">
        <v>9</v>
      </c>
      <c r="B84" s="240" t="s">
        <v>42</v>
      </c>
      <c r="C84" s="848">
        <v>2</v>
      </c>
      <c r="D84" s="854">
        <v>10</v>
      </c>
      <c r="E84" s="849">
        <v>8</v>
      </c>
    </row>
    <row r="85" spans="1:5" ht="17.399999999999999" thickBot="1" x14ac:dyDescent="0.3">
      <c r="A85" s="37">
        <v>10</v>
      </c>
      <c r="B85" s="241" t="s">
        <v>19</v>
      </c>
      <c r="C85" s="852">
        <v>235</v>
      </c>
      <c r="D85" s="916">
        <v>291</v>
      </c>
      <c r="E85" s="853">
        <v>251</v>
      </c>
    </row>
    <row r="86" spans="1:5" ht="18" thickBot="1" x14ac:dyDescent="0.3">
      <c r="A86" s="1081"/>
      <c r="B86" s="1082"/>
      <c r="C86" s="1058" t="s">
        <v>18</v>
      </c>
      <c r="D86" s="1059"/>
      <c r="E86" s="1060"/>
    </row>
    <row r="87" spans="1:5" ht="13.8" customHeight="1" x14ac:dyDescent="0.25">
      <c r="A87" s="41">
        <v>11</v>
      </c>
      <c r="B87" s="232" t="s">
        <v>8</v>
      </c>
      <c r="C87" s="697" t="s">
        <v>52</v>
      </c>
      <c r="D87" s="1020" t="s">
        <v>75</v>
      </c>
      <c r="E87" s="936">
        <v>3</v>
      </c>
    </row>
    <row r="88" spans="1:5" ht="16.8" x14ac:dyDescent="0.25">
      <c r="A88" s="30">
        <v>12</v>
      </c>
      <c r="B88" s="233" t="s">
        <v>9</v>
      </c>
      <c r="C88" s="700" t="s">
        <v>52</v>
      </c>
      <c r="D88" s="1018">
        <v>34</v>
      </c>
      <c r="E88" s="821">
        <v>8</v>
      </c>
    </row>
    <row r="89" spans="1:5" ht="16.8" x14ac:dyDescent="0.25">
      <c r="A89" s="30">
        <v>13</v>
      </c>
      <c r="B89" s="233" t="s">
        <v>10</v>
      </c>
      <c r="C89" s="700" t="s">
        <v>52</v>
      </c>
      <c r="D89" s="1018">
        <v>3</v>
      </c>
      <c r="E89" s="821">
        <v>3</v>
      </c>
    </row>
    <row r="90" spans="1:5" ht="16.8" x14ac:dyDescent="0.25">
      <c r="A90" s="30">
        <v>14</v>
      </c>
      <c r="B90" s="233" t="s">
        <v>11</v>
      </c>
      <c r="C90" s="700" t="s">
        <v>52</v>
      </c>
      <c r="D90" s="1018" t="s">
        <v>22</v>
      </c>
      <c r="E90" s="821" t="s">
        <v>51</v>
      </c>
    </row>
    <row r="91" spans="1:5" ht="16.8" x14ac:dyDescent="0.25">
      <c r="A91" s="30">
        <v>15</v>
      </c>
      <c r="B91" s="233" t="s">
        <v>12</v>
      </c>
      <c r="C91" s="700" t="s">
        <v>52</v>
      </c>
      <c r="D91" s="1018" t="s">
        <v>20</v>
      </c>
      <c r="E91" s="821" t="s">
        <v>20</v>
      </c>
    </row>
    <row r="92" spans="1:5" ht="16.2" x14ac:dyDescent="0.25">
      <c r="A92" s="42">
        <v>16</v>
      </c>
      <c r="B92" s="233" t="s">
        <v>13</v>
      </c>
      <c r="C92" s="700" t="s">
        <v>52</v>
      </c>
      <c r="D92" s="1018" t="s">
        <v>52</v>
      </c>
      <c r="E92" s="821" t="s">
        <v>52</v>
      </c>
    </row>
    <row r="93" spans="1:5" ht="16.2" x14ac:dyDescent="0.25">
      <c r="A93" s="42">
        <v>17</v>
      </c>
      <c r="B93" s="233" t="s">
        <v>50</v>
      </c>
      <c r="C93" s="700" t="s">
        <v>52</v>
      </c>
      <c r="D93" s="1018" t="s">
        <v>52</v>
      </c>
      <c r="E93" s="821" t="s">
        <v>52</v>
      </c>
    </row>
    <row r="94" spans="1:5" ht="16.2" x14ac:dyDescent="0.25">
      <c r="A94" s="42">
        <v>18</v>
      </c>
      <c r="B94" s="233" t="s">
        <v>14</v>
      </c>
      <c r="C94" s="700" t="s">
        <v>52</v>
      </c>
      <c r="D94" s="1018" t="s">
        <v>52</v>
      </c>
      <c r="E94" s="821" t="s">
        <v>52</v>
      </c>
    </row>
    <row r="95" spans="1:5" ht="16.2" x14ac:dyDescent="0.25">
      <c r="A95" s="42">
        <v>19</v>
      </c>
      <c r="B95" s="233" t="s">
        <v>2</v>
      </c>
      <c r="C95" s="700" t="s">
        <v>52</v>
      </c>
      <c r="D95" s="1018" t="s">
        <v>52</v>
      </c>
      <c r="E95" s="821" t="s">
        <v>52</v>
      </c>
    </row>
    <row r="96" spans="1:5" ht="16.2" x14ac:dyDescent="0.25">
      <c r="A96" s="42">
        <v>20</v>
      </c>
      <c r="B96" s="233" t="s">
        <v>15</v>
      </c>
      <c r="C96" s="700" t="s">
        <v>52</v>
      </c>
      <c r="D96" s="1018" t="s">
        <v>52</v>
      </c>
      <c r="E96" s="821" t="s">
        <v>52</v>
      </c>
    </row>
    <row r="97" spans="1:5" ht="16.8" thickBot="1" x14ac:dyDescent="0.3">
      <c r="A97" s="42">
        <v>21</v>
      </c>
      <c r="B97" s="234" t="s">
        <v>16</v>
      </c>
      <c r="C97" s="702" t="s">
        <v>52</v>
      </c>
      <c r="D97" s="1019" t="s">
        <v>52</v>
      </c>
      <c r="E97" s="823" t="s">
        <v>52</v>
      </c>
    </row>
  </sheetData>
  <mergeCells count="88">
    <mergeCell ref="C73:E73"/>
    <mergeCell ref="C75:E75"/>
    <mergeCell ref="C86:E86"/>
    <mergeCell ref="A75:B75"/>
    <mergeCell ref="A86:B86"/>
    <mergeCell ref="M55:AB55"/>
    <mergeCell ref="A69:Q69"/>
    <mergeCell ref="A70:B71"/>
    <mergeCell ref="A73:A74"/>
    <mergeCell ref="B73:B74"/>
    <mergeCell ref="W47:X47"/>
    <mergeCell ref="Y47:Z47"/>
    <mergeCell ref="AA47:AB47"/>
    <mergeCell ref="M48:N48"/>
    <mergeCell ref="O48:P48"/>
    <mergeCell ref="Q48:R48"/>
    <mergeCell ref="S48:T48"/>
    <mergeCell ref="U48:V48"/>
    <mergeCell ref="W48:X48"/>
    <mergeCell ref="Y48:Z48"/>
    <mergeCell ref="AA48:AB48"/>
    <mergeCell ref="M47:N47"/>
    <mergeCell ref="O47:P47"/>
    <mergeCell ref="Q47:R47"/>
    <mergeCell ref="S47:T47"/>
    <mergeCell ref="U47:V47"/>
    <mergeCell ref="M44:AB44"/>
    <mergeCell ref="M45:N45"/>
    <mergeCell ref="O45:P45"/>
    <mergeCell ref="Q45:R45"/>
    <mergeCell ref="S45:T45"/>
    <mergeCell ref="U45:V45"/>
    <mergeCell ref="W45:X45"/>
    <mergeCell ref="Y45:Z45"/>
    <mergeCell ref="AA45:AB45"/>
    <mergeCell ref="M42:AB42"/>
    <mergeCell ref="M43:N43"/>
    <mergeCell ref="O43:P43"/>
    <mergeCell ref="Q43:R43"/>
    <mergeCell ref="S43:T43"/>
    <mergeCell ref="U43:V43"/>
    <mergeCell ref="W43:X43"/>
    <mergeCell ref="Y43:Z43"/>
    <mergeCell ref="AA43:AB43"/>
    <mergeCell ref="K48:L48"/>
    <mergeCell ref="C47:D47"/>
    <mergeCell ref="E47:F47"/>
    <mergeCell ref="G47:H47"/>
    <mergeCell ref="I47:J47"/>
    <mergeCell ref="K47:L47"/>
    <mergeCell ref="B55:B56"/>
    <mergeCell ref="C48:D48"/>
    <mergeCell ref="E48:F48"/>
    <mergeCell ref="G48:H48"/>
    <mergeCell ref="I48:J48"/>
    <mergeCell ref="C55:L55"/>
    <mergeCell ref="A36:Q36"/>
    <mergeCell ref="A37:B38"/>
    <mergeCell ref="B42:B43"/>
    <mergeCell ref="A42:A43"/>
    <mergeCell ref="C43:D43"/>
    <mergeCell ref="E43:F43"/>
    <mergeCell ref="G43:H43"/>
    <mergeCell ref="I43:J43"/>
    <mergeCell ref="K43:L43"/>
    <mergeCell ref="C45:D45"/>
    <mergeCell ref="E45:F45"/>
    <mergeCell ref="G45:H45"/>
    <mergeCell ref="I45:J45"/>
    <mergeCell ref="K45:L45"/>
    <mergeCell ref="A55:A56"/>
    <mergeCell ref="A1:Q1"/>
    <mergeCell ref="A4:Q4"/>
    <mergeCell ref="A5:B5"/>
    <mergeCell ref="A6:B6"/>
    <mergeCell ref="A7:B7"/>
    <mergeCell ref="A3:B3"/>
    <mergeCell ref="C3:Q3"/>
    <mergeCell ref="A8:B8"/>
    <mergeCell ref="C10:G10"/>
    <mergeCell ref="H10:K10"/>
    <mergeCell ref="C42:L42"/>
    <mergeCell ref="A10:A11"/>
    <mergeCell ref="B10:B11"/>
    <mergeCell ref="A23:K23"/>
    <mergeCell ref="A12:K12"/>
    <mergeCell ref="A39:B39"/>
    <mergeCell ref="A40:B40"/>
  </mergeCells>
  <pageMargins left="0.7" right="0.7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688-4B12-4B3E-92D1-F32B1B8F7BEB}">
  <dimension ref="A1:AD99"/>
  <sheetViews>
    <sheetView zoomScale="60" zoomScaleNormal="60" workbookViewId="0">
      <selection activeCell="R20" sqref="R20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3" width="10.77734375" style="1" customWidth="1"/>
    <col min="34" max="16384" width="9.33203125" style="1"/>
  </cols>
  <sheetData>
    <row r="1" spans="1:17" ht="90.6" customHeight="1" thickBot="1" x14ac:dyDescent="0.3">
      <c r="A1" s="315" t="s">
        <v>57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112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22"/>
      <c r="C5" s="54" t="s">
        <v>33</v>
      </c>
      <c r="D5" s="54" t="s">
        <v>27</v>
      </c>
      <c r="E5" s="54" t="s">
        <v>22</v>
      </c>
      <c r="F5" s="54" t="s">
        <v>28</v>
      </c>
      <c r="G5" s="54" t="s">
        <v>30</v>
      </c>
      <c r="H5" s="54" t="s">
        <v>29</v>
      </c>
      <c r="I5" s="54" t="s">
        <v>34</v>
      </c>
      <c r="J5" s="54" t="s">
        <v>1</v>
      </c>
      <c r="K5" s="54">
        <v>100</v>
      </c>
      <c r="L5" s="54">
        <v>50</v>
      </c>
      <c r="M5" s="54">
        <v>0</v>
      </c>
      <c r="N5" s="54" t="s">
        <v>31</v>
      </c>
      <c r="O5" s="54" t="s">
        <v>32</v>
      </c>
      <c r="P5" s="54" t="s">
        <v>35</v>
      </c>
      <c r="Q5" s="55" t="s">
        <v>36</v>
      </c>
    </row>
    <row r="6" spans="1:17" ht="15.6" x14ac:dyDescent="0.3">
      <c r="A6" s="323" t="s">
        <v>24</v>
      </c>
      <c r="B6" s="363"/>
      <c r="C6" s="59">
        <v>9</v>
      </c>
      <c r="D6" s="60">
        <v>8</v>
      </c>
      <c r="E6" s="60" t="s">
        <v>48</v>
      </c>
      <c r="F6" s="60">
        <v>256</v>
      </c>
      <c r="G6" s="60">
        <v>188</v>
      </c>
      <c r="H6" s="60">
        <v>65</v>
      </c>
      <c r="I6" s="60">
        <v>32</v>
      </c>
      <c r="J6" s="60">
        <v>136.16999999999999</v>
      </c>
      <c r="K6" s="60" t="s">
        <v>48</v>
      </c>
      <c r="L6" s="60">
        <v>2</v>
      </c>
      <c r="M6" s="60" t="s">
        <v>48</v>
      </c>
      <c r="N6" s="60">
        <v>29</v>
      </c>
      <c r="O6" s="60">
        <v>4</v>
      </c>
      <c r="P6" s="56">
        <v>4</v>
      </c>
      <c r="Q6" s="86">
        <v>0</v>
      </c>
    </row>
    <row r="7" spans="1:17" ht="16.2" thickBot="1" x14ac:dyDescent="0.3">
      <c r="A7" s="325" t="s">
        <v>23</v>
      </c>
      <c r="B7" s="364"/>
      <c r="C7" s="84">
        <v>2</v>
      </c>
      <c r="D7" s="85">
        <v>2</v>
      </c>
      <c r="E7" s="85">
        <v>1</v>
      </c>
      <c r="F7" s="85">
        <v>120</v>
      </c>
      <c r="G7" s="85">
        <v>79</v>
      </c>
      <c r="H7" s="85">
        <v>79</v>
      </c>
      <c r="I7" s="85">
        <v>120</v>
      </c>
      <c r="J7" s="85">
        <v>151.9</v>
      </c>
      <c r="K7" s="85">
        <v>0</v>
      </c>
      <c r="L7" s="85">
        <v>1</v>
      </c>
      <c r="M7" s="85">
        <v>0</v>
      </c>
      <c r="N7" s="85">
        <v>13</v>
      </c>
      <c r="O7" s="62">
        <v>3</v>
      </c>
      <c r="P7" s="62">
        <v>0</v>
      </c>
      <c r="Q7" s="63">
        <v>0</v>
      </c>
    </row>
    <row r="8" spans="1:17" ht="16.2" thickBot="1" x14ac:dyDescent="0.35">
      <c r="A8" s="327" t="s">
        <v>37</v>
      </c>
      <c r="B8" s="328"/>
      <c r="C8" s="140">
        <f>SUM(C6:C7)</f>
        <v>11</v>
      </c>
      <c r="D8" s="134">
        <f>SUM(D6:D7)</f>
        <v>10</v>
      </c>
      <c r="E8" s="134">
        <f>SUM(E7)</f>
        <v>1</v>
      </c>
      <c r="F8" s="134">
        <f>SUM(F6:F7)</f>
        <v>376</v>
      </c>
      <c r="G8" s="134">
        <f>SUM(G6:G7)</f>
        <v>267</v>
      </c>
      <c r="H8" s="134">
        <v>79</v>
      </c>
      <c r="I8" s="134">
        <v>41.78</v>
      </c>
      <c r="J8" s="134">
        <v>140.82</v>
      </c>
      <c r="K8" s="134">
        <v>0</v>
      </c>
      <c r="L8" s="134">
        <v>3</v>
      </c>
      <c r="M8" s="134">
        <v>0</v>
      </c>
      <c r="N8" s="134">
        <f>SUM(N6:N7)</f>
        <v>42</v>
      </c>
      <c r="O8" s="134">
        <f>SUM(O6:O7)</f>
        <v>7</v>
      </c>
      <c r="P8" s="230">
        <f>SUM(P6:P7)</f>
        <v>4</v>
      </c>
      <c r="Q8" s="141">
        <f>SUM(Q6:Q7)</f>
        <v>0</v>
      </c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  <c r="L10" s="361" t="s">
        <v>26</v>
      </c>
      <c r="M10" s="362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  <c r="L11" s="178" t="s">
        <v>155</v>
      </c>
      <c r="M11" s="213" t="s">
        <v>156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3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69">
        <v>21</v>
      </c>
      <c r="L13" s="23">
        <v>12</v>
      </c>
      <c r="M13" s="16">
        <v>14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70">
        <v>2</v>
      </c>
      <c r="L14" s="24">
        <v>1</v>
      </c>
      <c r="M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70">
        <v>4</v>
      </c>
      <c r="L15" s="216" t="s">
        <v>135</v>
      </c>
      <c r="M15" s="217" t="s">
        <v>135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70">
        <v>2</v>
      </c>
      <c r="L16" s="216" t="s">
        <v>136</v>
      </c>
      <c r="M16" s="217" t="s">
        <v>138</v>
      </c>
    </row>
    <row r="17" spans="1:15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70">
        <v>151</v>
      </c>
      <c r="L17" s="24">
        <v>147</v>
      </c>
      <c r="M17" s="18">
        <v>168</v>
      </c>
    </row>
    <row r="18" spans="1:15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70">
        <v>9</v>
      </c>
      <c r="L18" s="24">
        <v>8</v>
      </c>
      <c r="M18" s="18">
        <v>5</v>
      </c>
    </row>
    <row r="19" spans="1:15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70">
        <v>120</v>
      </c>
      <c r="L19" s="24">
        <v>120</v>
      </c>
      <c r="M19" s="18">
        <v>110</v>
      </c>
    </row>
    <row r="20" spans="1:15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70">
        <v>180</v>
      </c>
      <c r="L20" s="24">
        <v>148</v>
      </c>
      <c r="M20" s="18">
        <v>164</v>
      </c>
    </row>
    <row r="21" spans="1:15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70">
        <v>6</v>
      </c>
      <c r="L21" s="24">
        <v>7</v>
      </c>
      <c r="M21" s="18">
        <v>8</v>
      </c>
    </row>
    <row r="22" spans="1:15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185">
        <v>120</v>
      </c>
      <c r="L22" s="25">
        <v>117</v>
      </c>
      <c r="M22" s="22">
        <v>120</v>
      </c>
    </row>
    <row r="23" spans="1:15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4"/>
    </row>
    <row r="24" spans="1:15" ht="19.5" customHeight="1" x14ac:dyDescent="0.25">
      <c r="A24" s="41">
        <v>11</v>
      </c>
      <c r="B24" s="46" t="s">
        <v>8</v>
      </c>
      <c r="C24" s="13">
        <v>13</v>
      </c>
      <c r="D24" s="14">
        <v>43</v>
      </c>
      <c r="E24" s="14">
        <v>45</v>
      </c>
      <c r="F24" s="14">
        <v>65</v>
      </c>
      <c r="G24" s="14">
        <v>28</v>
      </c>
      <c r="H24" s="122">
        <v>4</v>
      </c>
      <c r="I24" s="122">
        <v>57</v>
      </c>
      <c r="J24" s="122" t="s">
        <v>21</v>
      </c>
      <c r="K24" s="125">
        <v>1</v>
      </c>
      <c r="L24" s="218">
        <v>41</v>
      </c>
      <c r="M24" s="219" t="s">
        <v>139</v>
      </c>
    </row>
    <row r="25" spans="1:15" ht="19.5" customHeight="1" x14ac:dyDescent="0.25">
      <c r="A25" s="30">
        <v>12</v>
      </c>
      <c r="B25" s="47" t="s">
        <v>9</v>
      </c>
      <c r="C25" s="17">
        <v>12</v>
      </c>
      <c r="D25" s="3">
        <v>28</v>
      </c>
      <c r="E25" s="3">
        <v>38</v>
      </c>
      <c r="F25" s="3">
        <v>48</v>
      </c>
      <c r="G25" s="3">
        <v>19</v>
      </c>
      <c r="H25" s="4">
        <v>5</v>
      </c>
      <c r="I25" s="4">
        <v>36</v>
      </c>
      <c r="J25" s="4" t="s">
        <v>21</v>
      </c>
      <c r="K25" s="126">
        <v>2</v>
      </c>
      <c r="L25" s="220">
        <v>33</v>
      </c>
      <c r="M25" s="126">
        <v>46</v>
      </c>
    </row>
    <row r="26" spans="1:15" ht="19.5" customHeight="1" x14ac:dyDescent="0.25">
      <c r="A26" s="30">
        <v>13</v>
      </c>
      <c r="B26" s="47" t="s">
        <v>10</v>
      </c>
      <c r="C26" s="17">
        <v>2</v>
      </c>
      <c r="D26" s="3">
        <v>2</v>
      </c>
      <c r="E26" s="3">
        <v>1</v>
      </c>
      <c r="F26" s="3">
        <v>1</v>
      </c>
      <c r="G26" s="3">
        <v>1</v>
      </c>
      <c r="H26" s="4">
        <v>1</v>
      </c>
      <c r="I26" s="4">
        <v>1</v>
      </c>
      <c r="J26" s="4" t="s">
        <v>21</v>
      </c>
      <c r="K26" s="126">
        <v>1</v>
      </c>
      <c r="L26" s="220">
        <v>2</v>
      </c>
      <c r="M26" s="126">
        <v>2</v>
      </c>
    </row>
    <row r="27" spans="1:15" ht="19.5" customHeight="1" x14ac:dyDescent="0.25">
      <c r="A27" s="30">
        <v>14</v>
      </c>
      <c r="B27" s="47" t="s">
        <v>11</v>
      </c>
      <c r="C27" s="17" t="s">
        <v>51</v>
      </c>
      <c r="D27" s="44" t="s">
        <v>51</v>
      </c>
      <c r="E27" s="44" t="s">
        <v>51</v>
      </c>
      <c r="F27" s="44" t="s">
        <v>51</v>
      </c>
      <c r="G27" s="44" t="s">
        <v>51</v>
      </c>
      <c r="H27" s="44" t="s">
        <v>51</v>
      </c>
      <c r="I27" s="44" t="s">
        <v>51</v>
      </c>
      <c r="J27" s="44" t="s">
        <v>21</v>
      </c>
      <c r="K27" s="210" t="s">
        <v>51</v>
      </c>
      <c r="L27" s="220" t="s">
        <v>137</v>
      </c>
      <c r="M27" s="126" t="s">
        <v>22</v>
      </c>
      <c r="N27" s="5"/>
      <c r="O27" s="5"/>
    </row>
    <row r="28" spans="1:15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  <c r="L28" s="24" t="s">
        <v>20</v>
      </c>
      <c r="M28" s="18" t="s">
        <v>20</v>
      </c>
    </row>
    <row r="29" spans="1:15" ht="18.75" customHeight="1" x14ac:dyDescent="0.25">
      <c r="A29" s="42">
        <v>16</v>
      </c>
      <c r="B29" s="47" t="s">
        <v>13</v>
      </c>
      <c r="C29" s="17" t="s">
        <v>20</v>
      </c>
      <c r="D29" s="3" t="s">
        <v>20</v>
      </c>
      <c r="E29" s="3" t="s">
        <v>20</v>
      </c>
      <c r="F29" s="3" t="s">
        <v>20</v>
      </c>
      <c r="G29" s="3" t="s">
        <v>20</v>
      </c>
      <c r="H29" s="3" t="s">
        <v>20</v>
      </c>
      <c r="I29" s="3" t="s">
        <v>20</v>
      </c>
      <c r="J29" s="3" t="s">
        <v>20</v>
      </c>
      <c r="K29" s="211" t="s">
        <v>20</v>
      </c>
      <c r="L29" s="24" t="s">
        <v>20</v>
      </c>
      <c r="M29" s="18" t="s">
        <v>20</v>
      </c>
    </row>
    <row r="30" spans="1:15" ht="18.75" customHeight="1" x14ac:dyDescent="0.25">
      <c r="A30" s="42">
        <v>17</v>
      </c>
      <c r="B30" s="47" t="s">
        <v>50</v>
      </c>
      <c r="C30" s="17" t="s">
        <v>20</v>
      </c>
      <c r="D30" s="3" t="s">
        <v>20</v>
      </c>
      <c r="E30" s="3" t="s">
        <v>20</v>
      </c>
      <c r="F30" s="3" t="s">
        <v>20</v>
      </c>
      <c r="G30" s="3" t="s">
        <v>20</v>
      </c>
      <c r="H30" s="3" t="s">
        <v>20</v>
      </c>
      <c r="I30" s="3" t="s">
        <v>20</v>
      </c>
      <c r="J30" s="3" t="s">
        <v>20</v>
      </c>
      <c r="K30" s="211" t="s">
        <v>20</v>
      </c>
      <c r="L30" s="24" t="s">
        <v>20</v>
      </c>
      <c r="M30" s="18" t="s">
        <v>20</v>
      </c>
    </row>
    <row r="31" spans="1:15" ht="19.5" customHeight="1" x14ac:dyDescent="0.25">
      <c r="A31" s="42">
        <v>18</v>
      </c>
      <c r="B31" s="47" t="s">
        <v>14</v>
      </c>
      <c r="C31" s="17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">
        <v>20</v>
      </c>
      <c r="I31" s="3" t="s">
        <v>20</v>
      </c>
      <c r="J31" s="3" t="s">
        <v>20</v>
      </c>
      <c r="K31" s="211" t="s">
        <v>20</v>
      </c>
      <c r="L31" s="24" t="s">
        <v>20</v>
      </c>
      <c r="M31" s="18" t="s">
        <v>20</v>
      </c>
    </row>
    <row r="32" spans="1:15" ht="19.5" customHeight="1" x14ac:dyDescent="0.25">
      <c r="A32" s="42">
        <v>19</v>
      </c>
      <c r="B32" s="47" t="s">
        <v>2</v>
      </c>
      <c r="C32" s="17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">
        <v>20</v>
      </c>
      <c r="J32" s="3" t="s">
        <v>20</v>
      </c>
      <c r="K32" s="211" t="s">
        <v>20</v>
      </c>
      <c r="L32" s="24" t="s">
        <v>20</v>
      </c>
      <c r="M32" s="18" t="s">
        <v>20</v>
      </c>
    </row>
    <row r="33" spans="1:17" ht="19.5" customHeight="1" x14ac:dyDescent="0.25">
      <c r="A33" s="42">
        <v>20</v>
      </c>
      <c r="B33" s="47" t="s">
        <v>15</v>
      </c>
      <c r="C33" s="17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">
        <v>20</v>
      </c>
      <c r="K33" s="211" t="s">
        <v>20</v>
      </c>
      <c r="L33" s="24" t="s">
        <v>20</v>
      </c>
      <c r="M33" s="18" t="s">
        <v>20</v>
      </c>
    </row>
    <row r="34" spans="1:17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  <c r="L34" s="25" t="s">
        <v>20</v>
      </c>
      <c r="M34" s="22" t="s">
        <v>20</v>
      </c>
    </row>
    <row r="35" spans="1:17" ht="19.5" customHeight="1" thickBot="1" x14ac:dyDescent="0.3"/>
    <row r="36" spans="1:17" ht="19.5" customHeight="1" thickBot="1" x14ac:dyDescent="0.3">
      <c r="A36" s="410" t="s">
        <v>46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1"/>
      <c r="Q36" s="412"/>
    </row>
    <row r="37" spans="1:17" ht="19.5" customHeight="1" x14ac:dyDescent="0.3">
      <c r="A37" s="560" t="s">
        <v>53</v>
      </c>
      <c r="B37" s="576"/>
      <c r="C37" s="243" t="s">
        <v>33</v>
      </c>
      <c r="D37" s="244" t="s">
        <v>27</v>
      </c>
      <c r="E37" s="244" t="s">
        <v>22</v>
      </c>
      <c r="F37" s="244" t="s">
        <v>28</v>
      </c>
      <c r="G37" s="244" t="s">
        <v>30</v>
      </c>
      <c r="H37" s="244" t="s">
        <v>29</v>
      </c>
      <c r="I37" s="244" t="s">
        <v>34</v>
      </c>
      <c r="J37" s="244" t="s">
        <v>1</v>
      </c>
      <c r="K37" s="244">
        <v>100</v>
      </c>
      <c r="L37" s="244">
        <v>50</v>
      </c>
      <c r="M37" s="244">
        <v>0</v>
      </c>
      <c r="N37" s="244" t="s">
        <v>31</v>
      </c>
      <c r="O37" s="244" t="s">
        <v>32</v>
      </c>
      <c r="P37" s="244" t="s">
        <v>35</v>
      </c>
      <c r="Q37" s="245" t="s">
        <v>36</v>
      </c>
    </row>
    <row r="38" spans="1:17" ht="20.25" customHeight="1" x14ac:dyDescent="0.3">
      <c r="A38" s="562"/>
      <c r="B38" s="780"/>
      <c r="C38" s="277">
        <v>4</v>
      </c>
      <c r="D38" s="6">
        <v>4</v>
      </c>
      <c r="E38" s="6" t="s">
        <v>48</v>
      </c>
      <c r="F38" s="6">
        <v>212</v>
      </c>
      <c r="G38" s="6">
        <v>233</v>
      </c>
      <c r="H38" s="6">
        <v>78</v>
      </c>
      <c r="I38" s="6">
        <v>53</v>
      </c>
      <c r="J38" s="6">
        <v>90.98</v>
      </c>
      <c r="K38" s="6" t="s">
        <v>48</v>
      </c>
      <c r="L38" s="6">
        <v>3</v>
      </c>
      <c r="M38" s="6" t="s">
        <v>48</v>
      </c>
      <c r="N38" s="6">
        <v>21</v>
      </c>
      <c r="O38" s="6">
        <v>3</v>
      </c>
      <c r="P38" s="52">
        <v>1</v>
      </c>
      <c r="Q38" s="768"/>
    </row>
    <row r="39" spans="1:17" ht="20.25" customHeight="1" thickBot="1" x14ac:dyDescent="0.35">
      <c r="A39" s="577" t="s">
        <v>329</v>
      </c>
      <c r="B39" s="578"/>
      <c r="C39" s="280">
        <v>4</v>
      </c>
      <c r="D39" s="281">
        <v>3</v>
      </c>
      <c r="E39" s="281">
        <v>1</v>
      </c>
      <c r="F39" s="281">
        <v>157</v>
      </c>
      <c r="G39" s="281">
        <v>165</v>
      </c>
      <c r="H39" s="281" t="s">
        <v>348</v>
      </c>
      <c r="I39" s="281">
        <v>78.5</v>
      </c>
      <c r="J39" s="281">
        <v>95.15</v>
      </c>
      <c r="K39" s="281" t="s">
        <v>48</v>
      </c>
      <c r="L39" s="281">
        <v>2</v>
      </c>
      <c r="M39" s="281" t="s">
        <v>48</v>
      </c>
      <c r="N39" s="281">
        <v>11</v>
      </c>
      <c r="O39" s="281">
        <v>5</v>
      </c>
      <c r="P39" s="116"/>
      <c r="Q39" s="117"/>
    </row>
    <row r="40" spans="1:17" ht="20.25" customHeight="1" thickBot="1" x14ac:dyDescent="0.35">
      <c r="A40" s="770" t="s">
        <v>37</v>
      </c>
      <c r="B40" s="771"/>
      <c r="C40" s="779">
        <f>SUM(C38:C39)</f>
        <v>8</v>
      </c>
      <c r="D40" s="779">
        <f>SUM(D38:D39)</f>
        <v>7</v>
      </c>
      <c r="E40" s="779">
        <f>SUM(E39)</f>
        <v>1</v>
      </c>
      <c r="F40" s="779">
        <f>SUM(F38:F39)</f>
        <v>369</v>
      </c>
      <c r="G40" s="779">
        <f>SUM(G38:G39)</f>
        <v>398</v>
      </c>
      <c r="H40" s="779">
        <v>78</v>
      </c>
      <c r="I40" s="779">
        <f>F40/6</f>
        <v>61.5</v>
      </c>
      <c r="J40" s="781">
        <f>F40*100/G40</f>
        <v>92.713567839195974</v>
      </c>
      <c r="K40" s="779"/>
      <c r="L40" s="779">
        <f>SUM(L38:L39)</f>
        <v>5</v>
      </c>
      <c r="M40" s="779"/>
      <c r="N40" s="779">
        <f>SUM(N38:N39)</f>
        <v>32</v>
      </c>
      <c r="O40" s="779">
        <f>SUM(O38:O39)</f>
        <v>8</v>
      </c>
      <c r="P40" s="230">
        <f>SUM(P38:P39)</f>
        <v>1</v>
      </c>
      <c r="Q40" s="141"/>
    </row>
    <row r="41" spans="1:17" ht="13.8" thickBot="1" x14ac:dyDescent="0.3"/>
    <row r="42" spans="1:17" ht="20.25" customHeight="1" thickBot="1" x14ac:dyDescent="0.3">
      <c r="A42" s="356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7"/>
      <c r="I42" s="789" t="s">
        <v>327</v>
      </c>
      <c r="J42" s="790"/>
      <c r="K42" s="790"/>
      <c r="L42" s="790"/>
      <c r="M42" s="791"/>
    </row>
    <row r="43" spans="1:17" ht="31.8" thickBot="1" x14ac:dyDescent="0.3">
      <c r="A43" s="357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786" t="s">
        <v>318</v>
      </c>
      <c r="J43" s="787" t="s">
        <v>319</v>
      </c>
      <c r="K43" s="787" t="s">
        <v>320</v>
      </c>
      <c r="L43" s="787" t="s">
        <v>321</v>
      </c>
      <c r="M43" s="788" t="s">
        <v>322</v>
      </c>
    </row>
    <row r="44" spans="1:17" ht="20.25" customHeight="1" thickBot="1" x14ac:dyDescent="0.3">
      <c r="A44" s="462" t="s">
        <v>17</v>
      </c>
      <c r="B44" s="463"/>
      <c r="C44" s="463"/>
      <c r="D44" s="463"/>
      <c r="E44" s="463"/>
      <c r="F44" s="463"/>
      <c r="G44" s="463"/>
      <c r="H44" s="464"/>
      <c r="I44" s="462" t="s">
        <v>17</v>
      </c>
      <c r="J44" s="463"/>
      <c r="K44" s="463"/>
      <c r="L44" s="463"/>
      <c r="M44" s="464"/>
    </row>
    <row r="45" spans="1:17" ht="18" x14ac:dyDescent="0.25">
      <c r="A45" s="29">
        <v>1</v>
      </c>
      <c r="B45" s="239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679">
        <v>1</v>
      </c>
      <c r="J45" s="679">
        <v>8</v>
      </c>
      <c r="K45" s="679">
        <v>13</v>
      </c>
      <c r="L45" s="679">
        <v>15</v>
      </c>
      <c r="M45" s="679">
        <v>18</v>
      </c>
    </row>
    <row r="46" spans="1:17" ht="18" customHeight="1" x14ac:dyDescent="0.25">
      <c r="A46" s="30">
        <v>2</v>
      </c>
      <c r="B46" s="240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679">
        <v>1</v>
      </c>
      <c r="J46" s="679">
        <v>2</v>
      </c>
      <c r="K46" s="679">
        <v>2</v>
      </c>
      <c r="L46" s="679">
        <v>2</v>
      </c>
      <c r="M46" s="679">
        <v>2</v>
      </c>
      <c r="N46" s="5"/>
      <c r="O46" s="5"/>
    </row>
    <row r="47" spans="1:17" ht="18" x14ac:dyDescent="0.25">
      <c r="A47" s="31">
        <v>3</v>
      </c>
      <c r="B47" s="240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720" t="s">
        <v>136</v>
      </c>
      <c r="J47" s="720" t="s">
        <v>136</v>
      </c>
      <c r="K47" s="720" t="s">
        <v>136</v>
      </c>
      <c r="L47" s="720" t="s">
        <v>136</v>
      </c>
      <c r="M47" s="720" t="s">
        <v>133</v>
      </c>
      <c r="N47" s="5"/>
      <c r="O47" s="5"/>
    </row>
    <row r="48" spans="1:17" ht="16.8" x14ac:dyDescent="0.25">
      <c r="A48" s="32">
        <v>4</v>
      </c>
      <c r="B48" s="240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719" t="s">
        <v>138</v>
      </c>
      <c r="J48" s="719" t="s">
        <v>170</v>
      </c>
      <c r="K48" s="719" t="s">
        <v>140</v>
      </c>
      <c r="L48" s="719" t="s">
        <v>141</v>
      </c>
      <c r="M48" s="679" t="s">
        <v>171</v>
      </c>
      <c r="N48" s="5"/>
      <c r="O48" s="5"/>
    </row>
    <row r="49" spans="1:15" ht="16.8" x14ac:dyDescent="0.25">
      <c r="A49" s="33" t="s">
        <v>39</v>
      </c>
      <c r="B49" s="240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679">
        <v>320</v>
      </c>
      <c r="J49" s="679">
        <v>169</v>
      </c>
      <c r="K49" s="679">
        <v>156</v>
      </c>
      <c r="L49" s="679">
        <v>224</v>
      </c>
      <c r="M49" s="679">
        <v>271</v>
      </c>
      <c r="N49" s="5"/>
      <c r="O49" s="5"/>
    </row>
    <row r="50" spans="1:15" ht="16.8" x14ac:dyDescent="0.25">
      <c r="A50" s="34">
        <v>6</v>
      </c>
      <c r="B50" s="240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679">
        <v>8</v>
      </c>
      <c r="J50" s="679">
        <v>1</v>
      </c>
      <c r="K50" s="679">
        <v>9</v>
      </c>
      <c r="L50" s="679">
        <v>8</v>
      </c>
      <c r="M50" s="679">
        <v>10</v>
      </c>
      <c r="N50" s="5"/>
      <c r="O50" s="5"/>
    </row>
    <row r="51" spans="1:15" ht="16.8" x14ac:dyDescent="0.25">
      <c r="A51" s="35">
        <v>7</v>
      </c>
      <c r="B51" s="240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679">
        <v>300</v>
      </c>
      <c r="J51" s="679">
        <v>155</v>
      </c>
      <c r="K51" s="679">
        <v>215</v>
      </c>
      <c r="L51" s="679">
        <v>258</v>
      </c>
      <c r="M51" s="679">
        <v>257</v>
      </c>
      <c r="N51" s="5"/>
      <c r="O51" s="5"/>
    </row>
    <row r="52" spans="1:15" ht="16.8" x14ac:dyDescent="0.25">
      <c r="A52" s="36">
        <v>8</v>
      </c>
      <c r="B52" s="240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679">
        <v>250</v>
      </c>
      <c r="J52" s="679">
        <v>168</v>
      </c>
      <c r="K52" s="679">
        <v>249</v>
      </c>
      <c r="L52" s="679">
        <v>220</v>
      </c>
      <c r="M52" s="679">
        <v>342</v>
      </c>
      <c r="N52" s="5"/>
      <c r="O52" s="5"/>
    </row>
    <row r="53" spans="1:15" ht="15.6" customHeight="1" x14ac:dyDescent="0.25">
      <c r="A53" s="30">
        <v>9</v>
      </c>
      <c r="B53" s="240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679">
        <v>7</v>
      </c>
      <c r="J53" s="679">
        <v>10</v>
      </c>
      <c r="K53" s="679">
        <v>9</v>
      </c>
      <c r="L53" s="679">
        <v>10</v>
      </c>
      <c r="M53" s="679">
        <v>9</v>
      </c>
      <c r="N53" s="5"/>
      <c r="O53" s="5"/>
    </row>
    <row r="54" spans="1:15" ht="17.399999999999999" thickBot="1" x14ac:dyDescent="0.3">
      <c r="A54" s="37">
        <v>10</v>
      </c>
      <c r="B54" s="241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679">
        <v>270</v>
      </c>
      <c r="J54" s="679">
        <v>260</v>
      </c>
      <c r="K54" s="679">
        <v>270</v>
      </c>
      <c r="L54" s="679">
        <v>265</v>
      </c>
      <c r="M54" s="679">
        <v>300</v>
      </c>
      <c r="N54" s="5"/>
      <c r="O54" s="5"/>
    </row>
    <row r="55" spans="1:15" ht="18" customHeight="1" thickBot="1" x14ac:dyDescent="0.3">
      <c r="A55" s="383" t="s">
        <v>18</v>
      </c>
      <c r="B55" s="384"/>
      <c r="C55" s="384"/>
      <c r="D55" s="384"/>
      <c r="E55" s="384"/>
      <c r="F55" s="384"/>
      <c r="G55" s="384"/>
      <c r="H55" s="385"/>
      <c r="I55" s="383" t="s">
        <v>18</v>
      </c>
      <c r="J55" s="384"/>
      <c r="K55" s="384"/>
      <c r="L55" s="384"/>
      <c r="M55" s="385"/>
      <c r="N55" s="78"/>
      <c r="O55" s="78"/>
    </row>
    <row r="56" spans="1:15" ht="16.8" x14ac:dyDescent="0.25">
      <c r="A56" s="41">
        <v>11</v>
      </c>
      <c r="B56" s="232" t="s">
        <v>8</v>
      </c>
      <c r="C56" s="13">
        <v>78</v>
      </c>
      <c r="D56" s="14">
        <v>60</v>
      </c>
      <c r="E56" s="14">
        <v>51</v>
      </c>
      <c r="F56" s="14" t="s">
        <v>52</v>
      </c>
      <c r="G56" s="14">
        <v>23</v>
      </c>
      <c r="H56" s="251" t="s">
        <v>216</v>
      </c>
      <c r="I56" s="675">
        <v>25</v>
      </c>
      <c r="J56" s="676" t="s">
        <v>348</v>
      </c>
      <c r="K56" s="676" t="s">
        <v>349</v>
      </c>
      <c r="L56" s="676" t="s">
        <v>52</v>
      </c>
      <c r="M56" s="676">
        <v>63</v>
      </c>
      <c r="N56" s="5"/>
      <c r="O56" s="5"/>
    </row>
    <row r="57" spans="1:15" ht="16.8" x14ac:dyDescent="0.25">
      <c r="A57" s="30">
        <v>12</v>
      </c>
      <c r="B57" s="233" t="s">
        <v>9</v>
      </c>
      <c r="C57" s="17">
        <v>83</v>
      </c>
      <c r="D57" s="3">
        <v>62</v>
      </c>
      <c r="E57" s="3">
        <v>56</v>
      </c>
      <c r="F57" s="3" t="s">
        <v>52</v>
      </c>
      <c r="G57" s="3">
        <v>32</v>
      </c>
      <c r="H57" s="248" t="s">
        <v>216</v>
      </c>
      <c r="I57" s="678">
        <v>41</v>
      </c>
      <c r="J57" s="679">
        <v>60</v>
      </c>
      <c r="K57" s="679" t="s">
        <v>349</v>
      </c>
      <c r="L57" s="679" t="s">
        <v>52</v>
      </c>
      <c r="M57" s="679">
        <v>64</v>
      </c>
      <c r="N57" s="5"/>
      <c r="O57" s="5"/>
    </row>
    <row r="58" spans="1:15" ht="16.8" x14ac:dyDescent="0.25">
      <c r="A58" s="30">
        <v>13</v>
      </c>
      <c r="B58" s="233" t="s">
        <v>10</v>
      </c>
      <c r="C58" s="17">
        <v>2</v>
      </c>
      <c r="D58" s="3">
        <v>2</v>
      </c>
      <c r="E58" s="3">
        <v>2</v>
      </c>
      <c r="F58" s="3" t="s">
        <v>52</v>
      </c>
      <c r="G58" s="3">
        <v>2</v>
      </c>
      <c r="H58" s="248" t="s">
        <v>216</v>
      </c>
      <c r="I58" s="678">
        <v>2</v>
      </c>
      <c r="J58" s="679">
        <v>2</v>
      </c>
      <c r="K58" s="679" t="s">
        <v>349</v>
      </c>
      <c r="L58" s="679" t="s">
        <v>52</v>
      </c>
      <c r="M58" s="679">
        <v>4</v>
      </c>
      <c r="N58" s="5"/>
      <c r="O58" s="5"/>
    </row>
    <row r="59" spans="1:15" ht="16.8" x14ac:dyDescent="0.25">
      <c r="A59" s="30">
        <v>14</v>
      </c>
      <c r="B59" s="233" t="s">
        <v>11</v>
      </c>
      <c r="C59" s="17" t="s">
        <v>51</v>
      </c>
      <c r="D59" s="3" t="s">
        <v>51</v>
      </c>
      <c r="E59" s="3" t="s">
        <v>51</v>
      </c>
      <c r="F59" s="3" t="s">
        <v>52</v>
      </c>
      <c r="G59" s="3" t="s">
        <v>51</v>
      </c>
      <c r="H59" s="248" t="s">
        <v>216</v>
      </c>
      <c r="I59" s="678" t="s">
        <v>51</v>
      </c>
      <c r="J59" s="679" t="s">
        <v>22</v>
      </c>
      <c r="K59" s="679" t="s">
        <v>349</v>
      </c>
      <c r="L59" s="679" t="s">
        <v>52</v>
      </c>
      <c r="M59" s="679" t="s">
        <v>51</v>
      </c>
      <c r="N59" s="5"/>
      <c r="O59" s="5"/>
    </row>
    <row r="60" spans="1:15" ht="16.8" x14ac:dyDescent="0.25">
      <c r="A60" s="30">
        <v>15</v>
      </c>
      <c r="B60" s="233" t="s">
        <v>12</v>
      </c>
      <c r="C60" s="17" t="s">
        <v>20</v>
      </c>
      <c r="D60" s="3" t="s">
        <v>20</v>
      </c>
      <c r="E60" s="3" t="s">
        <v>20</v>
      </c>
      <c r="F60" s="3" t="s">
        <v>20</v>
      </c>
      <c r="G60" s="3" t="s">
        <v>20</v>
      </c>
      <c r="H60" s="211" t="s">
        <v>20</v>
      </c>
      <c r="I60" s="678" t="s">
        <v>20</v>
      </c>
      <c r="J60" s="679" t="s">
        <v>20</v>
      </c>
      <c r="K60" s="679" t="s">
        <v>349</v>
      </c>
      <c r="L60" s="679" t="s">
        <v>52</v>
      </c>
      <c r="M60" s="679" t="s">
        <v>20</v>
      </c>
      <c r="N60" s="5"/>
      <c r="O60" s="5"/>
    </row>
    <row r="61" spans="1:15" ht="16.2" x14ac:dyDescent="0.25">
      <c r="A61" s="42">
        <v>16</v>
      </c>
      <c r="B61" s="233" t="s">
        <v>13</v>
      </c>
      <c r="C61" s="17" t="s">
        <v>20</v>
      </c>
      <c r="D61" s="3" t="s">
        <v>20</v>
      </c>
      <c r="E61" s="3" t="s">
        <v>20</v>
      </c>
      <c r="F61" s="3" t="s">
        <v>20</v>
      </c>
      <c r="G61" s="3" t="s">
        <v>20</v>
      </c>
      <c r="H61" s="211" t="s">
        <v>20</v>
      </c>
      <c r="I61" s="679" t="s">
        <v>52</v>
      </c>
      <c r="J61" s="679" t="s">
        <v>52</v>
      </c>
      <c r="K61" s="679" t="s">
        <v>52</v>
      </c>
      <c r="L61" s="679" t="s">
        <v>52</v>
      </c>
      <c r="M61" s="679" t="s">
        <v>52</v>
      </c>
      <c r="N61" s="5"/>
      <c r="O61" s="5"/>
    </row>
    <row r="62" spans="1:15" ht="16.2" x14ac:dyDescent="0.25">
      <c r="A62" s="42">
        <v>17</v>
      </c>
      <c r="B62" s="233" t="s">
        <v>50</v>
      </c>
      <c r="C62" s="17" t="s">
        <v>20</v>
      </c>
      <c r="D62" s="3" t="s">
        <v>20</v>
      </c>
      <c r="E62" s="3" t="s">
        <v>20</v>
      </c>
      <c r="F62" s="3" t="s">
        <v>20</v>
      </c>
      <c r="G62" s="3" t="s">
        <v>20</v>
      </c>
      <c r="H62" s="211" t="s">
        <v>20</v>
      </c>
      <c r="I62" s="679" t="s">
        <v>52</v>
      </c>
      <c r="J62" s="679" t="s">
        <v>52</v>
      </c>
      <c r="K62" s="679" t="s">
        <v>52</v>
      </c>
      <c r="L62" s="679" t="s">
        <v>52</v>
      </c>
      <c r="M62" s="679" t="s">
        <v>52</v>
      </c>
      <c r="N62" s="5"/>
      <c r="O62" s="5"/>
    </row>
    <row r="63" spans="1:15" ht="16.2" x14ac:dyDescent="0.25">
      <c r="A63" s="42">
        <v>18</v>
      </c>
      <c r="B63" s="233" t="s">
        <v>14</v>
      </c>
      <c r="C63" s="17" t="s">
        <v>20</v>
      </c>
      <c r="D63" s="3" t="s">
        <v>20</v>
      </c>
      <c r="E63" s="3" t="s">
        <v>20</v>
      </c>
      <c r="F63" s="3" t="s">
        <v>20</v>
      </c>
      <c r="G63" s="3" t="s">
        <v>20</v>
      </c>
      <c r="H63" s="211" t="s">
        <v>20</v>
      </c>
      <c r="I63" s="679" t="s">
        <v>52</v>
      </c>
      <c r="J63" s="679" t="s">
        <v>52</v>
      </c>
      <c r="K63" s="679" t="s">
        <v>52</v>
      </c>
      <c r="L63" s="679" t="s">
        <v>52</v>
      </c>
      <c r="M63" s="679" t="s">
        <v>52</v>
      </c>
      <c r="N63" s="5"/>
      <c r="O63" s="5"/>
    </row>
    <row r="64" spans="1:15" ht="16.2" x14ac:dyDescent="0.25">
      <c r="A64" s="42">
        <v>19</v>
      </c>
      <c r="B64" s="233" t="s">
        <v>2</v>
      </c>
      <c r="C64" s="17" t="s">
        <v>20</v>
      </c>
      <c r="D64" s="3" t="s">
        <v>20</v>
      </c>
      <c r="E64" s="3" t="s">
        <v>20</v>
      </c>
      <c r="F64" s="3" t="s">
        <v>20</v>
      </c>
      <c r="G64" s="3" t="s">
        <v>20</v>
      </c>
      <c r="H64" s="211" t="s">
        <v>20</v>
      </c>
      <c r="I64" s="679" t="s">
        <v>52</v>
      </c>
      <c r="J64" s="679" t="s">
        <v>52</v>
      </c>
      <c r="K64" s="679" t="s">
        <v>52</v>
      </c>
      <c r="L64" s="679" t="s">
        <v>52</v>
      </c>
      <c r="M64" s="679" t="s">
        <v>52</v>
      </c>
      <c r="N64" s="5"/>
      <c r="O64" s="5"/>
    </row>
    <row r="65" spans="1:30" ht="16.2" x14ac:dyDescent="0.25">
      <c r="A65" s="42">
        <v>20</v>
      </c>
      <c r="B65" s="233" t="s">
        <v>15</v>
      </c>
      <c r="C65" s="17" t="s">
        <v>20</v>
      </c>
      <c r="D65" s="3" t="s">
        <v>20</v>
      </c>
      <c r="E65" s="3" t="s">
        <v>20</v>
      </c>
      <c r="F65" s="3" t="s">
        <v>20</v>
      </c>
      <c r="G65" s="3" t="s">
        <v>20</v>
      </c>
      <c r="H65" s="211" t="s">
        <v>20</v>
      </c>
      <c r="I65" s="679" t="s">
        <v>52</v>
      </c>
      <c r="J65" s="679" t="s">
        <v>52</v>
      </c>
      <c r="K65" s="679" t="s">
        <v>52</v>
      </c>
      <c r="L65" s="679" t="s">
        <v>52</v>
      </c>
      <c r="M65" s="679" t="s">
        <v>52</v>
      </c>
      <c r="N65" s="5"/>
      <c r="O65" s="5"/>
    </row>
    <row r="66" spans="1:30" ht="16.8" thickBot="1" x14ac:dyDescent="0.3">
      <c r="A66" s="77">
        <v>21</v>
      </c>
      <c r="B66" s="234" t="s">
        <v>16</v>
      </c>
      <c r="C66" s="19" t="s">
        <v>20</v>
      </c>
      <c r="D66" s="20" t="s">
        <v>20</v>
      </c>
      <c r="E66" s="20" t="s">
        <v>20</v>
      </c>
      <c r="F66" s="20" t="s">
        <v>20</v>
      </c>
      <c r="G66" s="20" t="s">
        <v>20</v>
      </c>
      <c r="H66" s="109" t="s">
        <v>20</v>
      </c>
      <c r="I66" s="682" t="s">
        <v>52</v>
      </c>
      <c r="J66" s="682" t="s">
        <v>52</v>
      </c>
      <c r="K66" s="682" t="s">
        <v>52</v>
      </c>
      <c r="L66" s="682" t="s">
        <v>52</v>
      </c>
      <c r="M66" s="682" t="s">
        <v>52</v>
      </c>
      <c r="N66" s="5"/>
      <c r="O66" s="5"/>
    </row>
    <row r="67" spans="1:30" ht="13.8" thickBot="1" x14ac:dyDescent="0.3"/>
    <row r="68" spans="1:30" ht="23.4" customHeight="1" thickBot="1" x14ac:dyDescent="0.3">
      <c r="A68" s="410" t="s">
        <v>44</v>
      </c>
      <c r="B68" s="411"/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1"/>
      <c r="N68" s="411"/>
      <c r="O68" s="411"/>
      <c r="P68" s="411"/>
      <c r="Q68" s="412"/>
    </row>
    <row r="69" spans="1:30" ht="16.2" thickBot="1" x14ac:dyDescent="0.35">
      <c r="A69" s="773" t="s">
        <v>47</v>
      </c>
      <c r="B69" s="774"/>
      <c r="C69" s="305" t="s">
        <v>33</v>
      </c>
      <c r="D69" s="305" t="s">
        <v>27</v>
      </c>
      <c r="E69" s="305" t="s">
        <v>22</v>
      </c>
      <c r="F69" s="305" t="s">
        <v>28</v>
      </c>
      <c r="G69" s="305" t="s">
        <v>30</v>
      </c>
      <c r="H69" s="305" t="s">
        <v>29</v>
      </c>
      <c r="I69" s="305" t="s">
        <v>34</v>
      </c>
      <c r="J69" s="305" t="s">
        <v>1</v>
      </c>
      <c r="K69" s="305">
        <v>100</v>
      </c>
      <c r="L69" s="305">
        <v>50</v>
      </c>
      <c r="M69" s="305">
        <v>0</v>
      </c>
      <c r="N69" s="305" t="s">
        <v>31</v>
      </c>
      <c r="O69" s="305" t="s">
        <v>32</v>
      </c>
      <c r="P69" s="305" t="s">
        <v>35</v>
      </c>
      <c r="Q69" s="306" t="s">
        <v>36</v>
      </c>
    </row>
    <row r="70" spans="1:30" ht="15.6" x14ac:dyDescent="0.25">
      <c r="A70" s="775"/>
      <c r="B70" s="824"/>
      <c r="C70" s="826">
        <v>5</v>
      </c>
      <c r="D70" s="827">
        <v>9</v>
      </c>
      <c r="E70" s="827">
        <v>1</v>
      </c>
      <c r="F70" s="827">
        <v>635</v>
      </c>
      <c r="G70" s="827">
        <v>877</v>
      </c>
      <c r="H70" s="827">
        <v>184</v>
      </c>
      <c r="I70" s="827">
        <v>79.37</v>
      </c>
      <c r="J70" s="827">
        <v>72.400000000000006</v>
      </c>
      <c r="K70" s="827">
        <v>3</v>
      </c>
      <c r="L70" s="827">
        <v>1</v>
      </c>
      <c r="M70" s="827" t="s">
        <v>48</v>
      </c>
      <c r="N70" s="827">
        <v>77</v>
      </c>
      <c r="O70" s="827">
        <v>2</v>
      </c>
      <c r="P70" s="827">
        <v>2</v>
      </c>
      <c r="Q70" s="828"/>
    </row>
    <row r="71" spans="1:30" ht="18" thickBot="1" x14ac:dyDescent="0.35">
      <c r="A71" s="577" t="s">
        <v>333</v>
      </c>
      <c r="B71" s="825"/>
      <c r="C71" s="280">
        <v>2</v>
      </c>
      <c r="D71" s="281">
        <v>3</v>
      </c>
      <c r="E71" s="281" t="s">
        <v>48</v>
      </c>
      <c r="F71" s="281">
        <v>188</v>
      </c>
      <c r="G71" s="281">
        <v>277</v>
      </c>
      <c r="H71" s="281">
        <v>158</v>
      </c>
      <c r="I71" s="281">
        <v>62.66</v>
      </c>
      <c r="J71" s="281">
        <v>67.87</v>
      </c>
      <c r="K71" s="281">
        <v>1</v>
      </c>
      <c r="L71" s="281" t="s">
        <v>48</v>
      </c>
      <c r="M71" s="281" t="s">
        <v>48</v>
      </c>
      <c r="N71" s="281">
        <v>24</v>
      </c>
      <c r="O71" s="281">
        <v>0</v>
      </c>
      <c r="P71" s="116">
        <v>2</v>
      </c>
      <c r="Q71" s="117"/>
    </row>
    <row r="72" spans="1:30" ht="18" thickBot="1" x14ac:dyDescent="0.35">
      <c r="A72" s="777" t="s">
        <v>37</v>
      </c>
      <c r="B72" s="778"/>
      <c r="C72" s="779">
        <f>SUM(C70:C71)</f>
        <v>7</v>
      </c>
      <c r="D72" s="779">
        <f>SUM(D70:D71)</f>
        <v>12</v>
      </c>
      <c r="E72" s="779">
        <f>SUM(E70:E71)</f>
        <v>1</v>
      </c>
      <c r="F72" s="779">
        <f>SUM(F70:F71)</f>
        <v>823</v>
      </c>
      <c r="G72" s="779">
        <f>SUM(G70:G71)</f>
        <v>1154</v>
      </c>
      <c r="H72" s="779">
        <v>184</v>
      </c>
      <c r="I72" s="781">
        <f>F72/11</f>
        <v>74.818181818181813</v>
      </c>
      <c r="J72" s="781">
        <f>F72*100/G72</f>
        <v>71.317157712305033</v>
      </c>
      <c r="K72" s="779">
        <f>SUM(K70:K71)</f>
        <v>4</v>
      </c>
      <c r="L72" s="779">
        <f>SUM(L70:L71)</f>
        <v>1</v>
      </c>
      <c r="M72" s="779"/>
      <c r="N72" s="779">
        <f>SUM(N70:N71)</f>
        <v>101</v>
      </c>
      <c r="O72" s="779">
        <f>SUM(O70:O71)</f>
        <v>2</v>
      </c>
      <c r="P72" s="230">
        <f>SUM(P70:P71)</f>
        <v>4</v>
      </c>
      <c r="Q72" s="141"/>
    </row>
    <row r="73" spans="1:30" ht="13.8" thickBot="1" x14ac:dyDescent="0.3"/>
    <row r="74" spans="1:30" ht="17.399999999999999" customHeight="1" thickBot="1" x14ac:dyDescent="0.3">
      <c r="A74" s="755" t="s">
        <v>1</v>
      </c>
      <c r="B74" s="744" t="s">
        <v>0</v>
      </c>
      <c r="C74" s="340" t="s">
        <v>47</v>
      </c>
      <c r="D74" s="341"/>
      <c r="E74" s="341"/>
      <c r="F74" s="341"/>
      <c r="G74" s="341"/>
      <c r="H74" s="341"/>
      <c r="I74" s="341"/>
      <c r="J74" s="341"/>
      <c r="K74" s="341"/>
      <c r="L74" s="342"/>
      <c r="M74" s="721" t="s">
        <v>333</v>
      </c>
      <c r="N74" s="722"/>
      <c r="O74" s="722"/>
      <c r="P74" s="722"/>
      <c r="Q74" s="722"/>
      <c r="R74" s="722"/>
      <c r="S74" s="722"/>
      <c r="T74" s="722"/>
      <c r="U74" s="722"/>
      <c r="V74" s="722"/>
      <c r="W74" s="722"/>
      <c r="X74" s="722"/>
      <c r="Y74" s="722"/>
      <c r="Z74" s="722"/>
      <c r="AA74" s="722"/>
      <c r="AB74" s="722"/>
      <c r="AC74" s="722"/>
      <c r="AD74" s="723"/>
    </row>
    <row r="75" spans="1:30" ht="31.8" customHeight="1" thickBot="1" x14ac:dyDescent="0.3">
      <c r="A75" s="756"/>
      <c r="B75" s="745"/>
      <c r="C75" s="372" t="s">
        <v>244</v>
      </c>
      <c r="D75" s="373"/>
      <c r="E75" s="346" t="s">
        <v>243</v>
      </c>
      <c r="F75" s="347"/>
      <c r="G75" s="372" t="s">
        <v>245</v>
      </c>
      <c r="H75" s="373"/>
      <c r="I75" s="346" t="s">
        <v>198</v>
      </c>
      <c r="J75" s="347"/>
      <c r="K75" s="346" t="s">
        <v>156</v>
      </c>
      <c r="L75" s="347"/>
      <c r="M75" s="724" t="s">
        <v>320</v>
      </c>
      <c r="N75" s="725"/>
      <c r="O75" s="724" t="s">
        <v>342</v>
      </c>
      <c r="P75" s="725"/>
      <c r="Q75" s="724" t="s">
        <v>331</v>
      </c>
      <c r="R75" s="725"/>
      <c r="S75" s="724" t="s">
        <v>321</v>
      </c>
      <c r="T75" s="725"/>
      <c r="U75" s="724" t="s">
        <v>319</v>
      </c>
      <c r="V75" s="725"/>
      <c r="W75" s="724" t="s">
        <v>325</v>
      </c>
      <c r="X75" s="725"/>
      <c r="Y75" s="724" t="s">
        <v>332</v>
      </c>
      <c r="Z75" s="725"/>
      <c r="AA75" s="724" t="s">
        <v>318</v>
      </c>
      <c r="AB75" s="725"/>
      <c r="AC75" s="724" t="s">
        <v>343</v>
      </c>
      <c r="AD75" s="725"/>
    </row>
    <row r="76" spans="1:30" ht="18" customHeight="1" thickBot="1" x14ac:dyDescent="0.3">
      <c r="A76" s="757"/>
      <c r="B76" s="746"/>
      <c r="C76" s="462" t="s">
        <v>17</v>
      </c>
      <c r="D76" s="463"/>
      <c r="E76" s="463"/>
      <c r="F76" s="463"/>
      <c r="G76" s="463"/>
      <c r="H76" s="463"/>
      <c r="I76" s="463"/>
      <c r="J76" s="463"/>
      <c r="K76" s="463"/>
      <c r="L76" s="464"/>
      <c r="M76" s="765" t="s">
        <v>17</v>
      </c>
      <c r="N76" s="766"/>
      <c r="O76" s="766"/>
      <c r="P76" s="766"/>
      <c r="Q76" s="766"/>
      <c r="R76" s="766"/>
      <c r="S76" s="766"/>
      <c r="T76" s="766"/>
      <c r="U76" s="766"/>
      <c r="V76" s="766"/>
      <c r="W76" s="766"/>
      <c r="X76" s="766"/>
      <c r="Y76" s="766"/>
      <c r="Z76" s="766"/>
      <c r="AA76" s="766"/>
      <c r="AB76" s="766"/>
      <c r="AC76" s="766"/>
      <c r="AD76" s="767"/>
    </row>
    <row r="77" spans="1:30" ht="18" x14ac:dyDescent="0.25">
      <c r="A77" s="29">
        <v>1</v>
      </c>
      <c r="B77" s="239" t="s">
        <v>3</v>
      </c>
      <c r="C77" s="751">
        <v>1</v>
      </c>
      <c r="D77" s="752"/>
      <c r="E77" s="751">
        <v>14</v>
      </c>
      <c r="F77" s="752"/>
      <c r="G77" s="751">
        <v>21</v>
      </c>
      <c r="H77" s="752"/>
      <c r="I77" s="753">
        <v>28</v>
      </c>
      <c r="J77" s="754"/>
      <c r="K77" s="753">
        <v>43</v>
      </c>
      <c r="L77" s="754"/>
      <c r="M77" s="726">
        <v>1</v>
      </c>
      <c r="N77" s="727"/>
      <c r="O77" s="726">
        <v>6</v>
      </c>
      <c r="P77" s="727"/>
      <c r="Q77" s="726">
        <v>10</v>
      </c>
      <c r="R77" s="727"/>
      <c r="S77" s="726">
        <v>14</v>
      </c>
      <c r="T77" s="727"/>
      <c r="U77" s="726">
        <v>17</v>
      </c>
      <c r="V77" s="727"/>
      <c r="W77" s="726">
        <v>22</v>
      </c>
      <c r="X77" s="727"/>
      <c r="Y77" s="726">
        <v>26</v>
      </c>
      <c r="Z77" s="727"/>
      <c r="AA77" s="726">
        <v>29</v>
      </c>
      <c r="AB77" s="727"/>
      <c r="AC77" s="726">
        <v>37</v>
      </c>
      <c r="AD77" s="727"/>
    </row>
    <row r="78" spans="1:30" ht="17.399999999999999" customHeight="1" x14ac:dyDescent="0.25">
      <c r="A78" s="30">
        <v>2</v>
      </c>
      <c r="B78" s="240" t="s">
        <v>4</v>
      </c>
      <c r="C78" s="17">
        <v>1</v>
      </c>
      <c r="D78" s="211">
        <v>3</v>
      </c>
      <c r="E78" s="17">
        <v>1</v>
      </c>
      <c r="F78" s="211">
        <v>3</v>
      </c>
      <c r="G78" s="17">
        <v>2</v>
      </c>
      <c r="H78" s="18">
        <v>4</v>
      </c>
      <c r="I78" s="24">
        <v>1</v>
      </c>
      <c r="J78" s="18">
        <v>3</v>
      </c>
      <c r="K78" s="24">
        <v>2</v>
      </c>
      <c r="L78" s="18">
        <v>4</v>
      </c>
      <c r="M78" s="728">
        <v>2</v>
      </c>
      <c r="N78" s="729">
        <v>4</v>
      </c>
      <c r="O78" s="728">
        <v>1</v>
      </c>
      <c r="P78" s="729">
        <v>3</v>
      </c>
      <c r="Q78" s="728">
        <v>1</v>
      </c>
      <c r="R78" s="729">
        <v>3</v>
      </c>
      <c r="S78" s="728">
        <v>2</v>
      </c>
      <c r="T78" s="729">
        <v>4</v>
      </c>
      <c r="U78" s="728">
        <v>2</v>
      </c>
      <c r="V78" s="729">
        <v>4</v>
      </c>
      <c r="W78" s="728">
        <v>1</v>
      </c>
      <c r="X78" s="729">
        <v>3</v>
      </c>
      <c r="Y78" s="728">
        <v>1</v>
      </c>
      <c r="Z78" s="729">
        <v>3</v>
      </c>
      <c r="AA78" s="728">
        <v>2</v>
      </c>
      <c r="AB78" s="729">
        <v>4</v>
      </c>
      <c r="AC78" s="728">
        <v>2</v>
      </c>
      <c r="AD78" s="729">
        <v>4</v>
      </c>
    </row>
    <row r="79" spans="1:30" ht="15.6" customHeight="1" x14ac:dyDescent="0.25">
      <c r="A79" s="31">
        <v>3</v>
      </c>
      <c r="B79" s="240" t="s">
        <v>5</v>
      </c>
      <c r="C79" s="338">
        <v>5</v>
      </c>
      <c r="D79" s="339"/>
      <c r="E79" s="338">
        <v>5</v>
      </c>
      <c r="F79" s="339"/>
      <c r="G79" s="338">
        <v>5</v>
      </c>
      <c r="H79" s="339"/>
      <c r="I79" s="374">
        <v>5</v>
      </c>
      <c r="J79" s="375"/>
      <c r="K79" s="374">
        <v>5</v>
      </c>
      <c r="L79" s="375"/>
      <c r="M79" s="730" t="s">
        <v>136</v>
      </c>
      <c r="N79" s="731"/>
      <c r="O79" s="730" t="s">
        <v>136</v>
      </c>
      <c r="P79" s="731"/>
      <c r="Q79" s="730" t="s">
        <v>136</v>
      </c>
      <c r="R79" s="731"/>
      <c r="S79" s="730" t="s">
        <v>136</v>
      </c>
      <c r="T79" s="731"/>
      <c r="U79" s="730" t="s">
        <v>136</v>
      </c>
      <c r="V79" s="731"/>
      <c r="W79" s="730" t="s">
        <v>136</v>
      </c>
      <c r="X79" s="731"/>
      <c r="Y79" s="730" t="s">
        <v>136</v>
      </c>
      <c r="Z79" s="731"/>
      <c r="AA79" s="730" t="s">
        <v>136</v>
      </c>
      <c r="AB79" s="731"/>
      <c r="AC79" s="730" t="s">
        <v>171</v>
      </c>
      <c r="AD79" s="731"/>
    </row>
    <row r="80" spans="1:30" ht="18" customHeight="1" x14ac:dyDescent="0.25">
      <c r="A80" s="32">
        <v>4</v>
      </c>
      <c r="B80" s="240" t="s">
        <v>38</v>
      </c>
      <c r="C80" s="338">
        <v>3</v>
      </c>
      <c r="D80" s="339"/>
      <c r="E80" s="338">
        <v>4</v>
      </c>
      <c r="F80" s="339"/>
      <c r="G80" s="338">
        <v>2</v>
      </c>
      <c r="H80" s="339"/>
      <c r="I80" s="374">
        <v>1</v>
      </c>
      <c r="J80" s="375"/>
      <c r="K80" s="374">
        <v>6</v>
      </c>
      <c r="L80" s="375"/>
      <c r="M80" s="730" t="s">
        <v>344</v>
      </c>
      <c r="N80" s="731"/>
      <c r="O80" s="730" t="s">
        <v>140</v>
      </c>
      <c r="P80" s="731"/>
      <c r="Q80" s="730" t="s">
        <v>345</v>
      </c>
      <c r="R80" s="731"/>
      <c r="S80" s="730" t="s">
        <v>346</v>
      </c>
      <c r="T80" s="731"/>
      <c r="U80" s="730" t="s">
        <v>141</v>
      </c>
      <c r="V80" s="731"/>
      <c r="W80" s="730" t="s">
        <v>170</v>
      </c>
      <c r="X80" s="731"/>
      <c r="Y80" s="730" t="s">
        <v>347</v>
      </c>
      <c r="Z80" s="731"/>
      <c r="AA80" s="730" t="s">
        <v>138</v>
      </c>
      <c r="AB80" s="731"/>
      <c r="AC80" s="730" t="s">
        <v>182</v>
      </c>
      <c r="AD80" s="731"/>
    </row>
    <row r="81" spans="1:30" ht="18" customHeight="1" x14ac:dyDescent="0.25">
      <c r="A81" s="33" t="s">
        <v>39</v>
      </c>
      <c r="B81" s="240" t="s">
        <v>6</v>
      </c>
      <c r="C81" s="17">
        <v>256</v>
      </c>
      <c r="D81" s="211">
        <v>493</v>
      </c>
      <c r="E81" s="17">
        <v>260</v>
      </c>
      <c r="F81" s="211">
        <v>125</v>
      </c>
      <c r="G81" s="17">
        <v>147</v>
      </c>
      <c r="H81" s="18">
        <v>142</v>
      </c>
      <c r="I81" s="24">
        <v>292</v>
      </c>
      <c r="J81" s="18">
        <v>233</v>
      </c>
      <c r="K81" s="24">
        <v>468</v>
      </c>
      <c r="L81" s="18" t="s">
        <v>52</v>
      </c>
      <c r="M81" s="728">
        <v>333</v>
      </c>
      <c r="N81" s="729">
        <v>335</v>
      </c>
      <c r="O81" s="728">
        <v>93</v>
      </c>
      <c r="P81" s="729">
        <v>215</v>
      </c>
      <c r="Q81" s="728">
        <v>335</v>
      </c>
      <c r="R81" s="729">
        <v>456</v>
      </c>
      <c r="S81" s="728">
        <v>531</v>
      </c>
      <c r="T81" s="729" t="s">
        <v>52</v>
      </c>
      <c r="U81" s="728">
        <v>325</v>
      </c>
      <c r="V81" s="729">
        <v>248</v>
      </c>
      <c r="W81" s="728">
        <v>421</v>
      </c>
      <c r="X81" s="729">
        <v>112</v>
      </c>
      <c r="Y81" s="728">
        <v>425</v>
      </c>
      <c r="Z81" s="729" t="s">
        <v>52</v>
      </c>
      <c r="AA81" s="728">
        <v>273</v>
      </c>
      <c r="AB81" s="729">
        <v>259</v>
      </c>
      <c r="AC81" s="728">
        <v>317</v>
      </c>
      <c r="AD81" s="729">
        <v>154</v>
      </c>
    </row>
    <row r="82" spans="1:30" ht="16.8" x14ac:dyDescent="0.25">
      <c r="A82" s="34">
        <v>6</v>
      </c>
      <c r="B82" s="240" t="s">
        <v>40</v>
      </c>
      <c r="C82" s="17">
        <v>10</v>
      </c>
      <c r="D82" s="211">
        <v>10</v>
      </c>
      <c r="E82" s="17">
        <v>10</v>
      </c>
      <c r="F82" s="211">
        <v>10</v>
      </c>
      <c r="G82" s="17">
        <v>10</v>
      </c>
      <c r="H82" s="18">
        <v>10</v>
      </c>
      <c r="I82" s="24">
        <v>10</v>
      </c>
      <c r="J82" s="18">
        <v>4</v>
      </c>
      <c r="K82" s="24">
        <v>6</v>
      </c>
      <c r="L82" s="18" t="s">
        <v>52</v>
      </c>
      <c r="M82" s="728">
        <v>10</v>
      </c>
      <c r="N82" s="729">
        <v>6</v>
      </c>
      <c r="O82" s="728">
        <v>10</v>
      </c>
      <c r="P82" s="729">
        <v>10</v>
      </c>
      <c r="Q82" s="728">
        <v>10</v>
      </c>
      <c r="R82" s="729">
        <v>3</v>
      </c>
      <c r="S82" s="728">
        <v>9</v>
      </c>
      <c r="T82" s="729" t="s">
        <v>52</v>
      </c>
      <c r="U82" s="728">
        <v>10</v>
      </c>
      <c r="V82" s="729">
        <v>3</v>
      </c>
      <c r="W82" s="728">
        <v>10</v>
      </c>
      <c r="X82" s="729">
        <v>10</v>
      </c>
      <c r="Y82" s="728">
        <v>10</v>
      </c>
      <c r="Z82" s="729" t="s">
        <v>52</v>
      </c>
      <c r="AA82" s="728">
        <v>10</v>
      </c>
      <c r="AB82" s="729">
        <v>4</v>
      </c>
      <c r="AC82" s="728">
        <v>10</v>
      </c>
      <c r="AD82" s="729">
        <v>4</v>
      </c>
    </row>
    <row r="83" spans="1:30" ht="16.8" x14ac:dyDescent="0.25">
      <c r="A83" s="35">
        <v>7</v>
      </c>
      <c r="B83" s="240" t="s">
        <v>7</v>
      </c>
      <c r="C83" s="17">
        <v>371</v>
      </c>
      <c r="D83" s="211">
        <v>742</v>
      </c>
      <c r="E83" s="17">
        <v>468</v>
      </c>
      <c r="F83" s="211">
        <v>306</v>
      </c>
      <c r="G83" s="17">
        <v>207</v>
      </c>
      <c r="H83" s="18">
        <v>247</v>
      </c>
      <c r="I83" s="24">
        <v>525</v>
      </c>
      <c r="J83" s="18">
        <v>342</v>
      </c>
      <c r="K83" s="24">
        <v>576</v>
      </c>
      <c r="L83" s="18" t="s">
        <v>52</v>
      </c>
      <c r="M83" s="728">
        <v>490</v>
      </c>
      <c r="N83" s="729">
        <v>402</v>
      </c>
      <c r="O83" s="728">
        <v>259</v>
      </c>
      <c r="P83" s="729">
        <v>405</v>
      </c>
      <c r="Q83" s="728">
        <v>513</v>
      </c>
      <c r="R83" s="729">
        <v>680</v>
      </c>
      <c r="S83" s="728">
        <v>684</v>
      </c>
      <c r="T83" s="729" t="s">
        <v>52</v>
      </c>
      <c r="U83" s="728">
        <v>513</v>
      </c>
      <c r="V83" s="729">
        <v>254</v>
      </c>
      <c r="W83" s="728">
        <v>617</v>
      </c>
      <c r="X83" s="729">
        <v>274</v>
      </c>
      <c r="Y83" s="728">
        <v>651</v>
      </c>
      <c r="Z83" s="729" t="s">
        <v>52</v>
      </c>
      <c r="AA83" s="728">
        <v>471</v>
      </c>
      <c r="AB83" s="729">
        <v>322</v>
      </c>
      <c r="AC83" s="728">
        <v>536</v>
      </c>
      <c r="AD83" s="729">
        <v>241</v>
      </c>
    </row>
    <row r="84" spans="1:30" ht="16.8" x14ac:dyDescent="0.25">
      <c r="A84" s="36">
        <v>8</v>
      </c>
      <c r="B84" s="240" t="s">
        <v>41</v>
      </c>
      <c r="C84" s="17">
        <v>529</v>
      </c>
      <c r="D84" s="211">
        <v>72</v>
      </c>
      <c r="E84" s="17">
        <v>170</v>
      </c>
      <c r="F84" s="211">
        <v>216</v>
      </c>
      <c r="G84" s="17">
        <v>297</v>
      </c>
      <c r="H84" s="18">
        <v>70</v>
      </c>
      <c r="I84" s="24">
        <v>251</v>
      </c>
      <c r="J84" s="18" t="s">
        <v>52</v>
      </c>
      <c r="K84" s="24">
        <v>188</v>
      </c>
      <c r="L84" s="18">
        <v>168</v>
      </c>
      <c r="M84" s="728">
        <v>406</v>
      </c>
      <c r="N84" s="729">
        <v>261</v>
      </c>
      <c r="O84" s="728">
        <v>414</v>
      </c>
      <c r="P84" s="729" t="s">
        <v>52</v>
      </c>
      <c r="Q84" s="728">
        <v>479</v>
      </c>
      <c r="R84" s="729" t="s">
        <v>52</v>
      </c>
      <c r="S84" s="728">
        <v>164</v>
      </c>
      <c r="T84" s="729">
        <v>279</v>
      </c>
      <c r="U84" s="728">
        <v>238</v>
      </c>
      <c r="V84" s="729">
        <v>329</v>
      </c>
      <c r="W84" s="728">
        <v>180</v>
      </c>
      <c r="X84" s="729">
        <v>335</v>
      </c>
      <c r="Y84" s="728">
        <v>179</v>
      </c>
      <c r="Z84" s="729">
        <v>152</v>
      </c>
      <c r="AA84" s="728">
        <v>278</v>
      </c>
      <c r="AB84" s="729">
        <v>249</v>
      </c>
      <c r="AC84" s="728">
        <v>205</v>
      </c>
      <c r="AD84" s="729">
        <v>264</v>
      </c>
    </row>
    <row r="85" spans="1:30" ht="16.8" x14ac:dyDescent="0.25">
      <c r="A85" s="30">
        <v>9</v>
      </c>
      <c r="B85" s="240" t="s">
        <v>42</v>
      </c>
      <c r="C85" s="17">
        <v>10</v>
      </c>
      <c r="D85" s="211">
        <v>4</v>
      </c>
      <c r="E85" s="17">
        <v>10</v>
      </c>
      <c r="F85" s="211">
        <v>7</v>
      </c>
      <c r="G85" s="17">
        <v>10</v>
      </c>
      <c r="H85" s="18">
        <v>10</v>
      </c>
      <c r="I85" s="24">
        <v>10</v>
      </c>
      <c r="J85" s="18" t="s">
        <v>52</v>
      </c>
      <c r="K85" s="24">
        <v>10</v>
      </c>
      <c r="L85" s="18">
        <v>10</v>
      </c>
      <c r="M85" s="728">
        <v>10</v>
      </c>
      <c r="N85" s="729">
        <v>10</v>
      </c>
      <c r="O85" s="728">
        <v>9</v>
      </c>
      <c r="P85" s="729" t="s">
        <v>52</v>
      </c>
      <c r="Q85" s="728">
        <v>10</v>
      </c>
      <c r="R85" s="729" t="s">
        <v>52</v>
      </c>
      <c r="S85" s="728">
        <v>10</v>
      </c>
      <c r="T85" s="729">
        <v>10</v>
      </c>
      <c r="U85" s="728">
        <v>10</v>
      </c>
      <c r="V85" s="729">
        <v>10</v>
      </c>
      <c r="W85" s="728">
        <v>10</v>
      </c>
      <c r="X85" s="729">
        <v>7</v>
      </c>
      <c r="Y85" s="728">
        <v>10</v>
      </c>
      <c r="Z85" s="729">
        <v>10</v>
      </c>
      <c r="AA85" s="728">
        <v>10</v>
      </c>
      <c r="AB85" s="729">
        <v>10</v>
      </c>
      <c r="AC85" s="728">
        <v>10</v>
      </c>
      <c r="AD85" s="729">
        <v>10</v>
      </c>
    </row>
    <row r="86" spans="1:30" ht="17.399999999999999" thickBot="1" x14ac:dyDescent="0.3">
      <c r="A86" s="37">
        <v>10</v>
      </c>
      <c r="B86" s="241" t="s">
        <v>19</v>
      </c>
      <c r="C86" s="747">
        <v>715</v>
      </c>
      <c r="D86" s="748">
        <v>84</v>
      </c>
      <c r="E86" s="747">
        <v>330</v>
      </c>
      <c r="F86" s="748">
        <v>255</v>
      </c>
      <c r="G86" s="747">
        <v>638</v>
      </c>
      <c r="H86" s="749">
        <v>109</v>
      </c>
      <c r="I86" s="750">
        <v>419</v>
      </c>
      <c r="J86" s="749" t="s">
        <v>52</v>
      </c>
      <c r="K86" s="750">
        <v>330</v>
      </c>
      <c r="L86" s="749">
        <v>333</v>
      </c>
      <c r="M86" s="732">
        <v>589</v>
      </c>
      <c r="N86" s="733">
        <v>612</v>
      </c>
      <c r="O86" s="732">
        <v>589</v>
      </c>
      <c r="P86" s="733" t="s">
        <v>52</v>
      </c>
      <c r="Q86" s="732">
        <v>883</v>
      </c>
      <c r="R86" s="733" t="s">
        <v>52</v>
      </c>
      <c r="S86" s="728">
        <v>276</v>
      </c>
      <c r="T86" s="733">
        <v>415</v>
      </c>
      <c r="U86" s="732">
        <v>332</v>
      </c>
      <c r="V86" s="733">
        <v>494</v>
      </c>
      <c r="W86" s="732">
        <v>317</v>
      </c>
      <c r="X86" s="733">
        <v>728</v>
      </c>
      <c r="Y86" s="732">
        <v>284</v>
      </c>
      <c r="Z86" s="733">
        <v>212</v>
      </c>
      <c r="AA86" s="728">
        <v>557</v>
      </c>
      <c r="AB86" s="733">
        <v>473</v>
      </c>
      <c r="AC86" s="732">
        <v>326</v>
      </c>
      <c r="AD86" s="733">
        <v>458</v>
      </c>
    </row>
    <row r="87" spans="1:30" ht="18" thickBot="1" x14ac:dyDescent="0.3">
      <c r="A87" s="760" t="s">
        <v>54</v>
      </c>
      <c r="B87" s="758" t="s">
        <v>0</v>
      </c>
      <c r="C87" s="383" t="s">
        <v>18</v>
      </c>
      <c r="D87" s="384"/>
      <c r="E87" s="384"/>
      <c r="F87" s="384"/>
      <c r="G87" s="384"/>
      <c r="H87" s="384"/>
      <c r="I87" s="384"/>
      <c r="J87" s="384"/>
      <c r="K87" s="384"/>
      <c r="L87" s="385"/>
      <c r="M87" s="762" t="s">
        <v>18</v>
      </c>
      <c r="N87" s="763"/>
      <c r="O87" s="763"/>
      <c r="P87" s="763"/>
      <c r="Q87" s="763"/>
      <c r="R87" s="763"/>
      <c r="S87" s="763"/>
      <c r="T87" s="763"/>
      <c r="U87" s="763"/>
      <c r="V87" s="763"/>
      <c r="W87" s="763"/>
      <c r="X87" s="763"/>
      <c r="Y87" s="763"/>
      <c r="Z87" s="763"/>
      <c r="AA87" s="763"/>
      <c r="AB87" s="763"/>
      <c r="AC87" s="763"/>
      <c r="AD87" s="764"/>
    </row>
    <row r="88" spans="1:30" ht="18" thickBot="1" x14ac:dyDescent="0.3">
      <c r="A88" s="761"/>
      <c r="B88" s="759"/>
      <c r="C88" s="270" t="s">
        <v>55</v>
      </c>
      <c r="D88" s="271" t="s">
        <v>56</v>
      </c>
      <c r="E88" s="270" t="s">
        <v>55</v>
      </c>
      <c r="F88" s="271" t="s">
        <v>56</v>
      </c>
      <c r="G88" s="270" t="s">
        <v>55</v>
      </c>
      <c r="H88" s="271" t="s">
        <v>56</v>
      </c>
      <c r="I88" s="270" t="s">
        <v>55</v>
      </c>
      <c r="J88" s="271" t="s">
        <v>56</v>
      </c>
      <c r="K88" s="270" t="s">
        <v>55</v>
      </c>
      <c r="L88" s="271" t="s">
        <v>56</v>
      </c>
      <c r="M88" s="742" t="s">
        <v>55</v>
      </c>
      <c r="N88" s="743" t="s">
        <v>56</v>
      </c>
      <c r="O88" s="742" t="s">
        <v>55</v>
      </c>
      <c r="P88" s="743" t="s">
        <v>56</v>
      </c>
      <c r="Q88" s="742" t="s">
        <v>55</v>
      </c>
      <c r="R88" s="743" t="s">
        <v>56</v>
      </c>
      <c r="S88" s="742" t="s">
        <v>55</v>
      </c>
      <c r="T88" s="743" t="s">
        <v>56</v>
      </c>
      <c r="U88" s="742" t="s">
        <v>55</v>
      </c>
      <c r="V88" s="743" t="s">
        <v>56</v>
      </c>
      <c r="W88" s="742" t="s">
        <v>55</v>
      </c>
      <c r="X88" s="743" t="s">
        <v>56</v>
      </c>
      <c r="Y88" s="742" t="s">
        <v>55</v>
      </c>
      <c r="Z88" s="743" t="s">
        <v>56</v>
      </c>
      <c r="AA88" s="742" t="s">
        <v>55</v>
      </c>
      <c r="AB88" s="743" t="s">
        <v>56</v>
      </c>
      <c r="AC88" s="742" t="s">
        <v>55</v>
      </c>
      <c r="AD88" s="743" t="s">
        <v>56</v>
      </c>
    </row>
    <row r="89" spans="1:30" ht="16.8" x14ac:dyDescent="0.25">
      <c r="A89" s="41">
        <v>11</v>
      </c>
      <c r="B89" s="232" t="s">
        <v>8</v>
      </c>
      <c r="C89" s="266">
        <v>39</v>
      </c>
      <c r="D89" s="267">
        <v>160</v>
      </c>
      <c r="E89" s="266">
        <v>31</v>
      </c>
      <c r="F89" s="267">
        <v>2</v>
      </c>
      <c r="G89" s="266">
        <v>24</v>
      </c>
      <c r="H89" s="296">
        <v>30</v>
      </c>
      <c r="I89" s="95">
        <v>60</v>
      </c>
      <c r="J89" s="94">
        <v>105</v>
      </c>
      <c r="K89" s="95">
        <v>184</v>
      </c>
      <c r="L89" s="94" t="s">
        <v>52</v>
      </c>
      <c r="M89" s="734" t="s">
        <v>52</v>
      </c>
      <c r="N89" s="735" t="s">
        <v>52</v>
      </c>
      <c r="O89" s="734" t="s">
        <v>52</v>
      </c>
      <c r="P89" s="735" t="s">
        <v>52</v>
      </c>
      <c r="Q89" s="734" t="s">
        <v>52</v>
      </c>
      <c r="R89" s="735" t="s">
        <v>52</v>
      </c>
      <c r="S89" s="734" t="s">
        <v>52</v>
      </c>
      <c r="T89" s="735" t="s">
        <v>52</v>
      </c>
      <c r="U89" s="734" t="s">
        <v>52</v>
      </c>
      <c r="V89" s="735" t="s">
        <v>52</v>
      </c>
      <c r="W89" s="734" t="s">
        <v>52</v>
      </c>
      <c r="X89" s="735" t="s">
        <v>52</v>
      </c>
      <c r="Y89" s="734" t="s">
        <v>52</v>
      </c>
      <c r="Z89" s="735" t="s">
        <v>52</v>
      </c>
      <c r="AA89" s="738">
        <v>158</v>
      </c>
      <c r="AB89" s="739" t="s">
        <v>52</v>
      </c>
      <c r="AC89" s="738">
        <v>9</v>
      </c>
      <c r="AD89" s="739">
        <v>21</v>
      </c>
    </row>
    <row r="90" spans="1:30" ht="16.8" x14ac:dyDescent="0.25">
      <c r="A90" s="30">
        <v>12</v>
      </c>
      <c r="B90" s="233" t="s">
        <v>9</v>
      </c>
      <c r="C90" s="17">
        <v>66</v>
      </c>
      <c r="D90" s="211">
        <v>189</v>
      </c>
      <c r="E90" s="17">
        <v>46</v>
      </c>
      <c r="F90" s="211">
        <v>3</v>
      </c>
      <c r="G90" s="17">
        <v>49</v>
      </c>
      <c r="H90" s="126">
        <v>49</v>
      </c>
      <c r="I90" s="24">
        <v>102</v>
      </c>
      <c r="J90" s="18">
        <v>144</v>
      </c>
      <c r="K90" s="24">
        <v>229</v>
      </c>
      <c r="L90" s="18" t="s">
        <v>52</v>
      </c>
      <c r="M90" s="728" t="s">
        <v>52</v>
      </c>
      <c r="N90" s="729" t="s">
        <v>52</v>
      </c>
      <c r="O90" s="728" t="s">
        <v>52</v>
      </c>
      <c r="P90" s="729" t="s">
        <v>52</v>
      </c>
      <c r="Q90" s="728" t="s">
        <v>52</v>
      </c>
      <c r="R90" s="729" t="s">
        <v>52</v>
      </c>
      <c r="S90" s="728" t="s">
        <v>52</v>
      </c>
      <c r="T90" s="729" t="s">
        <v>52</v>
      </c>
      <c r="U90" s="728" t="s">
        <v>52</v>
      </c>
      <c r="V90" s="729" t="s">
        <v>52</v>
      </c>
      <c r="W90" s="728" t="s">
        <v>52</v>
      </c>
      <c r="X90" s="729" t="s">
        <v>52</v>
      </c>
      <c r="Y90" s="728" t="s">
        <v>52</v>
      </c>
      <c r="Z90" s="729" t="s">
        <v>52</v>
      </c>
      <c r="AA90" s="741">
        <v>218</v>
      </c>
      <c r="AB90" s="740" t="s">
        <v>52</v>
      </c>
      <c r="AC90" s="741">
        <v>20</v>
      </c>
      <c r="AD90" s="740">
        <v>39</v>
      </c>
    </row>
    <row r="91" spans="1:30" ht="16.8" x14ac:dyDescent="0.25">
      <c r="A91" s="30">
        <v>13</v>
      </c>
      <c r="B91" s="233" t="s">
        <v>10</v>
      </c>
      <c r="C91" s="17">
        <v>2</v>
      </c>
      <c r="D91" s="211">
        <v>2</v>
      </c>
      <c r="E91" s="17">
        <v>2</v>
      </c>
      <c r="F91" s="211">
        <v>5</v>
      </c>
      <c r="G91" s="17">
        <v>2</v>
      </c>
      <c r="H91" s="126">
        <v>2</v>
      </c>
      <c r="I91" s="24">
        <v>2</v>
      </c>
      <c r="J91" s="18">
        <v>2</v>
      </c>
      <c r="K91" s="24">
        <v>2</v>
      </c>
      <c r="L91" s="18" t="s">
        <v>52</v>
      </c>
      <c r="M91" s="728" t="s">
        <v>52</v>
      </c>
      <c r="N91" s="729" t="s">
        <v>52</v>
      </c>
      <c r="O91" s="728" t="s">
        <v>52</v>
      </c>
      <c r="P91" s="729" t="s">
        <v>52</v>
      </c>
      <c r="Q91" s="728" t="s">
        <v>52</v>
      </c>
      <c r="R91" s="729" t="s">
        <v>52</v>
      </c>
      <c r="S91" s="728" t="s">
        <v>52</v>
      </c>
      <c r="T91" s="729" t="s">
        <v>52</v>
      </c>
      <c r="U91" s="728" t="s">
        <v>52</v>
      </c>
      <c r="V91" s="729" t="s">
        <v>52</v>
      </c>
      <c r="W91" s="728" t="s">
        <v>52</v>
      </c>
      <c r="X91" s="729" t="s">
        <v>52</v>
      </c>
      <c r="Y91" s="728" t="s">
        <v>52</v>
      </c>
      <c r="Z91" s="729" t="s">
        <v>52</v>
      </c>
      <c r="AA91" s="741">
        <v>2</v>
      </c>
      <c r="AB91" s="740" t="s">
        <v>52</v>
      </c>
      <c r="AC91" s="741">
        <v>2</v>
      </c>
      <c r="AD91" s="740">
        <v>2</v>
      </c>
    </row>
    <row r="92" spans="1:30" ht="16.8" x14ac:dyDescent="0.25">
      <c r="A92" s="30">
        <v>14</v>
      </c>
      <c r="B92" s="233" t="s">
        <v>11</v>
      </c>
      <c r="C92" s="17" t="s">
        <v>51</v>
      </c>
      <c r="D92" s="211" t="s">
        <v>51</v>
      </c>
      <c r="E92" s="17" t="s">
        <v>51</v>
      </c>
      <c r="F92" s="211" t="s">
        <v>51</v>
      </c>
      <c r="G92" s="17" t="s">
        <v>51</v>
      </c>
      <c r="H92" s="126" t="s">
        <v>51</v>
      </c>
      <c r="I92" s="24" t="s">
        <v>51</v>
      </c>
      <c r="J92" s="18" t="s">
        <v>22</v>
      </c>
      <c r="K92" s="24" t="s">
        <v>51</v>
      </c>
      <c r="L92" s="18" t="s">
        <v>52</v>
      </c>
      <c r="M92" s="728" t="s">
        <v>52</v>
      </c>
      <c r="N92" s="729" t="s">
        <v>52</v>
      </c>
      <c r="O92" s="728" t="s">
        <v>52</v>
      </c>
      <c r="P92" s="729" t="s">
        <v>52</v>
      </c>
      <c r="Q92" s="728" t="s">
        <v>52</v>
      </c>
      <c r="R92" s="729" t="s">
        <v>52</v>
      </c>
      <c r="S92" s="728" t="s">
        <v>52</v>
      </c>
      <c r="T92" s="729" t="s">
        <v>52</v>
      </c>
      <c r="U92" s="728" t="s">
        <v>52</v>
      </c>
      <c r="V92" s="729" t="s">
        <v>52</v>
      </c>
      <c r="W92" s="728" t="s">
        <v>52</v>
      </c>
      <c r="X92" s="729" t="s">
        <v>52</v>
      </c>
      <c r="Y92" s="728" t="s">
        <v>52</v>
      </c>
      <c r="Z92" s="729" t="s">
        <v>52</v>
      </c>
      <c r="AA92" s="741" t="s">
        <v>51</v>
      </c>
      <c r="AB92" s="740" t="s">
        <v>52</v>
      </c>
      <c r="AC92" s="741" t="s">
        <v>51</v>
      </c>
      <c r="AD92" s="740" t="s">
        <v>51</v>
      </c>
    </row>
    <row r="93" spans="1:30" ht="16.8" x14ac:dyDescent="0.25">
      <c r="A93" s="30">
        <v>15</v>
      </c>
      <c r="B93" s="233" t="s">
        <v>12</v>
      </c>
      <c r="C93" s="17" t="s">
        <v>20</v>
      </c>
      <c r="D93" s="211" t="s">
        <v>20</v>
      </c>
      <c r="E93" s="17" t="s">
        <v>20</v>
      </c>
      <c r="F93" s="211" t="s">
        <v>20</v>
      </c>
      <c r="G93" s="17" t="s">
        <v>20</v>
      </c>
      <c r="H93" s="126" t="s">
        <v>20</v>
      </c>
      <c r="I93" s="24" t="s">
        <v>20</v>
      </c>
      <c r="J93" s="18" t="s">
        <v>20</v>
      </c>
      <c r="K93" s="24" t="s">
        <v>20</v>
      </c>
      <c r="L93" s="18" t="s">
        <v>52</v>
      </c>
      <c r="M93" s="728" t="s">
        <v>52</v>
      </c>
      <c r="N93" s="729" t="s">
        <v>52</v>
      </c>
      <c r="O93" s="728" t="s">
        <v>52</v>
      </c>
      <c r="P93" s="729" t="s">
        <v>52</v>
      </c>
      <c r="Q93" s="728" t="s">
        <v>52</v>
      </c>
      <c r="R93" s="729" t="s">
        <v>52</v>
      </c>
      <c r="S93" s="728" t="s">
        <v>52</v>
      </c>
      <c r="T93" s="729" t="s">
        <v>52</v>
      </c>
      <c r="U93" s="728" t="s">
        <v>52</v>
      </c>
      <c r="V93" s="729" t="s">
        <v>52</v>
      </c>
      <c r="W93" s="728" t="s">
        <v>52</v>
      </c>
      <c r="X93" s="729" t="s">
        <v>52</v>
      </c>
      <c r="Y93" s="728" t="s">
        <v>52</v>
      </c>
      <c r="Z93" s="729" t="s">
        <v>52</v>
      </c>
      <c r="AA93" s="728" t="s">
        <v>20</v>
      </c>
      <c r="AB93" s="729" t="s">
        <v>52</v>
      </c>
      <c r="AC93" s="728" t="s">
        <v>20</v>
      </c>
      <c r="AD93" s="729" t="s">
        <v>20</v>
      </c>
    </row>
    <row r="94" spans="1:30" ht="16.2" x14ac:dyDescent="0.25">
      <c r="A94" s="42">
        <v>16</v>
      </c>
      <c r="B94" s="233" t="s">
        <v>13</v>
      </c>
      <c r="C94" s="17" t="s">
        <v>52</v>
      </c>
      <c r="D94" s="211" t="s">
        <v>52</v>
      </c>
      <c r="E94" s="17" t="s">
        <v>52</v>
      </c>
      <c r="F94" s="211" t="s">
        <v>52</v>
      </c>
      <c r="G94" s="17" t="s">
        <v>52</v>
      </c>
      <c r="H94" s="211" t="s">
        <v>52</v>
      </c>
      <c r="I94" s="17" t="s">
        <v>52</v>
      </c>
      <c r="J94" s="211" t="s">
        <v>52</v>
      </c>
      <c r="K94" s="17" t="s">
        <v>52</v>
      </c>
      <c r="L94" s="211" t="s">
        <v>52</v>
      </c>
      <c r="M94" s="820" t="s">
        <v>52</v>
      </c>
      <c r="N94" s="821" t="s">
        <v>52</v>
      </c>
      <c r="O94" s="820" t="s">
        <v>52</v>
      </c>
      <c r="P94" s="821" t="s">
        <v>52</v>
      </c>
      <c r="Q94" s="820" t="s">
        <v>52</v>
      </c>
      <c r="R94" s="821" t="s">
        <v>52</v>
      </c>
      <c r="S94" s="820" t="s">
        <v>52</v>
      </c>
      <c r="T94" s="821" t="s">
        <v>52</v>
      </c>
      <c r="U94" s="820" t="s">
        <v>52</v>
      </c>
      <c r="V94" s="821" t="s">
        <v>52</v>
      </c>
      <c r="W94" s="820" t="s">
        <v>52</v>
      </c>
      <c r="X94" s="821" t="s">
        <v>52</v>
      </c>
      <c r="Y94" s="820" t="s">
        <v>52</v>
      </c>
      <c r="Z94" s="821" t="s">
        <v>52</v>
      </c>
      <c r="AA94" s="820" t="s">
        <v>52</v>
      </c>
      <c r="AB94" s="821" t="s">
        <v>52</v>
      </c>
      <c r="AC94" s="820" t="s">
        <v>52</v>
      </c>
      <c r="AD94" s="821" t="s">
        <v>52</v>
      </c>
    </row>
    <row r="95" spans="1:30" ht="16.2" x14ac:dyDescent="0.25">
      <c r="A95" s="42">
        <v>17</v>
      </c>
      <c r="B95" s="233" t="s">
        <v>50</v>
      </c>
      <c r="C95" s="17" t="s">
        <v>52</v>
      </c>
      <c r="D95" s="211" t="s">
        <v>52</v>
      </c>
      <c r="E95" s="17" t="s">
        <v>52</v>
      </c>
      <c r="F95" s="211" t="s">
        <v>52</v>
      </c>
      <c r="G95" s="17" t="s">
        <v>52</v>
      </c>
      <c r="H95" s="211" t="s">
        <v>52</v>
      </c>
      <c r="I95" s="17" t="s">
        <v>52</v>
      </c>
      <c r="J95" s="211" t="s">
        <v>52</v>
      </c>
      <c r="K95" s="17" t="s">
        <v>52</v>
      </c>
      <c r="L95" s="211" t="s">
        <v>52</v>
      </c>
      <c r="M95" s="820" t="s">
        <v>52</v>
      </c>
      <c r="N95" s="821" t="s">
        <v>52</v>
      </c>
      <c r="O95" s="820" t="s">
        <v>52</v>
      </c>
      <c r="P95" s="821" t="s">
        <v>52</v>
      </c>
      <c r="Q95" s="820" t="s">
        <v>52</v>
      </c>
      <c r="R95" s="821" t="s">
        <v>52</v>
      </c>
      <c r="S95" s="820" t="s">
        <v>52</v>
      </c>
      <c r="T95" s="821" t="s">
        <v>52</v>
      </c>
      <c r="U95" s="820" t="s">
        <v>52</v>
      </c>
      <c r="V95" s="821" t="s">
        <v>52</v>
      </c>
      <c r="W95" s="820" t="s">
        <v>52</v>
      </c>
      <c r="X95" s="821" t="s">
        <v>52</v>
      </c>
      <c r="Y95" s="820" t="s">
        <v>52</v>
      </c>
      <c r="Z95" s="821" t="s">
        <v>52</v>
      </c>
      <c r="AA95" s="820" t="s">
        <v>52</v>
      </c>
      <c r="AB95" s="821" t="s">
        <v>52</v>
      </c>
      <c r="AC95" s="820" t="s">
        <v>52</v>
      </c>
      <c r="AD95" s="821" t="s">
        <v>52</v>
      </c>
    </row>
    <row r="96" spans="1:30" ht="16.2" x14ac:dyDescent="0.25">
      <c r="A96" s="42">
        <v>18</v>
      </c>
      <c r="B96" s="233" t="s">
        <v>14</v>
      </c>
      <c r="C96" s="17" t="s">
        <v>52</v>
      </c>
      <c r="D96" s="211" t="s">
        <v>52</v>
      </c>
      <c r="E96" s="17" t="s">
        <v>52</v>
      </c>
      <c r="F96" s="211" t="s">
        <v>52</v>
      </c>
      <c r="G96" s="17" t="s">
        <v>52</v>
      </c>
      <c r="H96" s="211" t="s">
        <v>52</v>
      </c>
      <c r="I96" s="17" t="s">
        <v>52</v>
      </c>
      <c r="J96" s="211" t="s">
        <v>52</v>
      </c>
      <c r="K96" s="17" t="s">
        <v>52</v>
      </c>
      <c r="L96" s="211" t="s">
        <v>52</v>
      </c>
      <c r="M96" s="820" t="s">
        <v>52</v>
      </c>
      <c r="N96" s="821" t="s">
        <v>52</v>
      </c>
      <c r="O96" s="820" t="s">
        <v>52</v>
      </c>
      <c r="P96" s="821" t="s">
        <v>52</v>
      </c>
      <c r="Q96" s="820" t="s">
        <v>52</v>
      </c>
      <c r="R96" s="821" t="s">
        <v>52</v>
      </c>
      <c r="S96" s="820" t="s">
        <v>52</v>
      </c>
      <c r="T96" s="821" t="s">
        <v>52</v>
      </c>
      <c r="U96" s="820" t="s">
        <v>52</v>
      </c>
      <c r="V96" s="821" t="s">
        <v>52</v>
      </c>
      <c r="W96" s="820" t="s">
        <v>52</v>
      </c>
      <c r="X96" s="821" t="s">
        <v>52</v>
      </c>
      <c r="Y96" s="820" t="s">
        <v>52</v>
      </c>
      <c r="Z96" s="821" t="s">
        <v>52</v>
      </c>
      <c r="AA96" s="820" t="s">
        <v>52</v>
      </c>
      <c r="AB96" s="821" t="s">
        <v>52</v>
      </c>
      <c r="AC96" s="820" t="s">
        <v>52</v>
      </c>
      <c r="AD96" s="821" t="s">
        <v>52</v>
      </c>
    </row>
    <row r="97" spans="1:30" ht="16.2" x14ac:dyDescent="0.25">
      <c r="A97" s="42">
        <v>19</v>
      </c>
      <c r="B97" s="233" t="s">
        <v>2</v>
      </c>
      <c r="C97" s="17" t="s">
        <v>52</v>
      </c>
      <c r="D97" s="211" t="s">
        <v>52</v>
      </c>
      <c r="E97" s="17" t="s">
        <v>52</v>
      </c>
      <c r="F97" s="211" t="s">
        <v>52</v>
      </c>
      <c r="G97" s="17" t="s">
        <v>52</v>
      </c>
      <c r="H97" s="211" t="s">
        <v>52</v>
      </c>
      <c r="I97" s="17" t="s">
        <v>52</v>
      </c>
      <c r="J97" s="211" t="s">
        <v>52</v>
      </c>
      <c r="K97" s="17" t="s">
        <v>52</v>
      </c>
      <c r="L97" s="211" t="s">
        <v>52</v>
      </c>
      <c r="M97" s="820" t="s">
        <v>52</v>
      </c>
      <c r="N97" s="821" t="s">
        <v>52</v>
      </c>
      <c r="O97" s="820" t="s">
        <v>52</v>
      </c>
      <c r="P97" s="821" t="s">
        <v>52</v>
      </c>
      <c r="Q97" s="820" t="s">
        <v>52</v>
      </c>
      <c r="R97" s="821" t="s">
        <v>52</v>
      </c>
      <c r="S97" s="820" t="s">
        <v>52</v>
      </c>
      <c r="T97" s="821" t="s">
        <v>52</v>
      </c>
      <c r="U97" s="820" t="s">
        <v>52</v>
      </c>
      <c r="V97" s="821" t="s">
        <v>52</v>
      </c>
      <c r="W97" s="820" t="s">
        <v>52</v>
      </c>
      <c r="X97" s="821" t="s">
        <v>52</v>
      </c>
      <c r="Y97" s="820" t="s">
        <v>52</v>
      </c>
      <c r="Z97" s="821" t="s">
        <v>52</v>
      </c>
      <c r="AA97" s="820" t="s">
        <v>52</v>
      </c>
      <c r="AB97" s="821" t="s">
        <v>52</v>
      </c>
      <c r="AC97" s="820" t="s">
        <v>52</v>
      </c>
      <c r="AD97" s="821" t="s">
        <v>52</v>
      </c>
    </row>
    <row r="98" spans="1:30" ht="16.2" x14ac:dyDescent="0.25">
      <c r="A98" s="42">
        <v>20</v>
      </c>
      <c r="B98" s="233" t="s">
        <v>15</v>
      </c>
      <c r="C98" s="17" t="s">
        <v>52</v>
      </c>
      <c r="D98" s="211" t="s">
        <v>52</v>
      </c>
      <c r="E98" s="17" t="s">
        <v>52</v>
      </c>
      <c r="F98" s="211" t="s">
        <v>52</v>
      </c>
      <c r="G98" s="17" t="s">
        <v>52</v>
      </c>
      <c r="H98" s="211" t="s">
        <v>52</v>
      </c>
      <c r="I98" s="17" t="s">
        <v>52</v>
      </c>
      <c r="J98" s="211" t="s">
        <v>52</v>
      </c>
      <c r="K98" s="17" t="s">
        <v>52</v>
      </c>
      <c r="L98" s="211" t="s">
        <v>52</v>
      </c>
      <c r="M98" s="820" t="s">
        <v>52</v>
      </c>
      <c r="N98" s="821" t="s">
        <v>52</v>
      </c>
      <c r="O98" s="820" t="s">
        <v>52</v>
      </c>
      <c r="P98" s="821" t="s">
        <v>52</v>
      </c>
      <c r="Q98" s="820" t="s">
        <v>52</v>
      </c>
      <c r="R98" s="821" t="s">
        <v>52</v>
      </c>
      <c r="S98" s="820" t="s">
        <v>52</v>
      </c>
      <c r="T98" s="821" t="s">
        <v>52</v>
      </c>
      <c r="U98" s="820" t="s">
        <v>52</v>
      </c>
      <c r="V98" s="821" t="s">
        <v>52</v>
      </c>
      <c r="W98" s="820" t="s">
        <v>52</v>
      </c>
      <c r="X98" s="821" t="s">
        <v>52</v>
      </c>
      <c r="Y98" s="820" t="s">
        <v>52</v>
      </c>
      <c r="Z98" s="821" t="s">
        <v>52</v>
      </c>
      <c r="AA98" s="820" t="s">
        <v>52</v>
      </c>
      <c r="AB98" s="821" t="s">
        <v>52</v>
      </c>
      <c r="AC98" s="820" t="s">
        <v>52</v>
      </c>
      <c r="AD98" s="821" t="s">
        <v>52</v>
      </c>
    </row>
    <row r="99" spans="1:30" ht="16.8" thickBot="1" x14ac:dyDescent="0.3">
      <c r="A99" s="42">
        <v>21</v>
      </c>
      <c r="B99" s="234" t="s">
        <v>16</v>
      </c>
      <c r="C99" s="19" t="s">
        <v>52</v>
      </c>
      <c r="D99" s="109" t="s">
        <v>52</v>
      </c>
      <c r="E99" s="19" t="s">
        <v>52</v>
      </c>
      <c r="F99" s="109" t="s">
        <v>52</v>
      </c>
      <c r="G99" s="19" t="s">
        <v>52</v>
      </c>
      <c r="H99" s="109" t="s">
        <v>52</v>
      </c>
      <c r="I99" s="19" t="s">
        <v>52</v>
      </c>
      <c r="J99" s="109" t="s">
        <v>52</v>
      </c>
      <c r="K99" s="19" t="s">
        <v>52</v>
      </c>
      <c r="L99" s="109" t="s">
        <v>52</v>
      </c>
      <c r="M99" s="822" t="s">
        <v>52</v>
      </c>
      <c r="N99" s="823" t="s">
        <v>52</v>
      </c>
      <c r="O99" s="822" t="s">
        <v>52</v>
      </c>
      <c r="P99" s="823" t="s">
        <v>52</v>
      </c>
      <c r="Q99" s="822" t="s">
        <v>52</v>
      </c>
      <c r="R99" s="823" t="s">
        <v>52</v>
      </c>
      <c r="S99" s="822" t="s">
        <v>52</v>
      </c>
      <c r="T99" s="823" t="s">
        <v>52</v>
      </c>
      <c r="U99" s="822" t="s">
        <v>52</v>
      </c>
      <c r="V99" s="823" t="s">
        <v>52</v>
      </c>
      <c r="W99" s="822" t="s">
        <v>52</v>
      </c>
      <c r="X99" s="823" t="s">
        <v>52</v>
      </c>
      <c r="Y99" s="822" t="s">
        <v>52</v>
      </c>
      <c r="Z99" s="823" t="s">
        <v>52</v>
      </c>
      <c r="AA99" s="822" t="s">
        <v>52</v>
      </c>
      <c r="AB99" s="823" t="s">
        <v>52</v>
      </c>
      <c r="AC99" s="822" t="s">
        <v>52</v>
      </c>
      <c r="AD99" s="823" t="s">
        <v>52</v>
      </c>
    </row>
  </sheetData>
  <mergeCells count="96">
    <mergeCell ref="A12:M12"/>
    <mergeCell ref="A23:M23"/>
    <mergeCell ref="A39:B39"/>
    <mergeCell ref="A40:B40"/>
    <mergeCell ref="A71:B71"/>
    <mergeCell ref="M87:AD87"/>
    <mergeCell ref="A74:A76"/>
    <mergeCell ref="B74:B76"/>
    <mergeCell ref="C76:L76"/>
    <mergeCell ref="M76:AD76"/>
    <mergeCell ref="M77:N77"/>
    <mergeCell ref="M79:N79"/>
    <mergeCell ref="M80:N80"/>
    <mergeCell ref="O77:P77"/>
    <mergeCell ref="O79:P79"/>
    <mergeCell ref="O80:P80"/>
    <mergeCell ref="Q79:R79"/>
    <mergeCell ref="Q80:R80"/>
    <mergeCell ref="S77:T77"/>
    <mergeCell ref="U77:V77"/>
    <mergeCell ref="W77:X77"/>
    <mergeCell ref="S80:T80"/>
    <mergeCell ref="U80:V80"/>
    <mergeCell ref="W80:X80"/>
    <mergeCell ref="Q77:R77"/>
    <mergeCell ref="S79:T79"/>
    <mergeCell ref="U79:V79"/>
    <mergeCell ref="W79:X79"/>
    <mergeCell ref="Y79:Z79"/>
    <mergeCell ref="AA79:AB79"/>
    <mergeCell ref="Y80:Z80"/>
    <mergeCell ref="AA80:AB80"/>
    <mergeCell ref="AC80:AD80"/>
    <mergeCell ref="Y77:Z77"/>
    <mergeCell ref="AA77:AB77"/>
    <mergeCell ref="AC77:AD77"/>
    <mergeCell ref="AC79:AD79"/>
    <mergeCell ref="M74:AD74"/>
    <mergeCell ref="W75:X75"/>
    <mergeCell ref="Y75:Z75"/>
    <mergeCell ref="AA75:AB75"/>
    <mergeCell ref="AC75:AD75"/>
    <mergeCell ref="M75:N75"/>
    <mergeCell ref="O75:P75"/>
    <mergeCell ref="Q75:R75"/>
    <mergeCell ref="S75:T75"/>
    <mergeCell ref="U75:V75"/>
    <mergeCell ref="A44:H44"/>
    <mergeCell ref="A55:H55"/>
    <mergeCell ref="I42:M42"/>
    <mergeCell ref="I44:M44"/>
    <mergeCell ref="I55:M55"/>
    <mergeCell ref="I80:J80"/>
    <mergeCell ref="K80:L80"/>
    <mergeCell ref="C79:D79"/>
    <mergeCell ref="E79:F79"/>
    <mergeCell ref="G79:H79"/>
    <mergeCell ref="I79:J79"/>
    <mergeCell ref="K79:L79"/>
    <mergeCell ref="A87:A88"/>
    <mergeCell ref="B87:B88"/>
    <mergeCell ref="C80:D80"/>
    <mergeCell ref="E80:F80"/>
    <mergeCell ref="G80:H80"/>
    <mergeCell ref="K75:L75"/>
    <mergeCell ref="C77:D77"/>
    <mergeCell ref="E77:F77"/>
    <mergeCell ref="G77:H77"/>
    <mergeCell ref="I77:J77"/>
    <mergeCell ref="K77:L77"/>
    <mergeCell ref="C75:D75"/>
    <mergeCell ref="E75:F75"/>
    <mergeCell ref="G75:H75"/>
    <mergeCell ref="I75:J75"/>
    <mergeCell ref="A72:B72"/>
    <mergeCell ref="A1:Q1"/>
    <mergeCell ref="A4:Q4"/>
    <mergeCell ref="A5:B5"/>
    <mergeCell ref="A6:B6"/>
    <mergeCell ref="A7:B7"/>
    <mergeCell ref="A3:B3"/>
    <mergeCell ref="C3:Q3"/>
    <mergeCell ref="C87:L87"/>
    <mergeCell ref="A8:B8"/>
    <mergeCell ref="L10:M10"/>
    <mergeCell ref="A42:A43"/>
    <mergeCell ref="C74:L74"/>
    <mergeCell ref="A10:A11"/>
    <mergeCell ref="B10:B11"/>
    <mergeCell ref="C10:K10"/>
    <mergeCell ref="A36:Q36"/>
    <mergeCell ref="A37:B38"/>
    <mergeCell ref="B42:B43"/>
    <mergeCell ref="C42:H42"/>
    <mergeCell ref="A68:Q68"/>
    <mergeCell ref="A69:B70"/>
  </mergeCells>
  <pageMargins left="0.7" right="0.7" top="0.75" bottom="0.75" header="0.3" footer="0.3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D2D6-D429-4A37-8017-0EF65961BD96}">
  <dimension ref="A1:T79"/>
  <sheetViews>
    <sheetView zoomScaleNormal="100" workbookViewId="0">
      <selection activeCell="I10" sqref="I10:M34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12.6640625" style="1" bestFit="1" customWidth="1"/>
    <col min="11" max="16384" width="9.33203125" style="1"/>
  </cols>
  <sheetData>
    <row r="1" spans="1:17" ht="90.6" customHeight="1" thickBot="1" x14ac:dyDescent="0.3">
      <c r="A1" s="315" t="s">
        <v>219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130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thickBot="1" x14ac:dyDescent="0.3">
      <c r="A4" s="410" t="s">
        <v>46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2"/>
    </row>
    <row r="5" spans="1:17" ht="15.6" x14ac:dyDescent="0.3">
      <c r="A5" s="560" t="s">
        <v>53</v>
      </c>
      <c r="B5" s="561"/>
      <c r="C5" s="79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562"/>
      <c r="B6" s="559"/>
      <c r="C6" s="636">
        <v>4</v>
      </c>
      <c r="D6" s="58">
        <v>4</v>
      </c>
      <c r="E6" s="58">
        <v>1</v>
      </c>
      <c r="F6" s="58">
        <v>155</v>
      </c>
      <c r="G6" s="58">
        <v>133</v>
      </c>
      <c r="H6" s="58" t="s">
        <v>220</v>
      </c>
      <c r="I6" s="58">
        <v>51.66</v>
      </c>
      <c r="J6" s="58">
        <v>116.54</v>
      </c>
      <c r="K6" s="58">
        <v>1</v>
      </c>
      <c r="L6" s="58" t="s">
        <v>48</v>
      </c>
      <c r="M6" s="58" t="s">
        <v>48</v>
      </c>
      <c r="N6" s="58">
        <v>13</v>
      </c>
      <c r="O6" s="58">
        <v>6</v>
      </c>
      <c r="P6" s="52">
        <v>2</v>
      </c>
      <c r="Q6" s="256"/>
    </row>
    <row r="7" spans="1:17" ht="17.399999999999999" x14ac:dyDescent="0.3">
      <c r="A7" s="562" t="s">
        <v>329</v>
      </c>
      <c r="B7" s="559"/>
      <c r="C7" s="881">
        <v>5</v>
      </c>
      <c r="D7" s="262">
        <v>4</v>
      </c>
      <c r="E7" s="262">
        <v>1</v>
      </c>
      <c r="F7" s="262">
        <v>148</v>
      </c>
      <c r="G7" s="262">
        <v>143</v>
      </c>
      <c r="H7" s="262">
        <v>56</v>
      </c>
      <c r="I7" s="262">
        <v>49.33</v>
      </c>
      <c r="J7" s="262">
        <v>103.49</v>
      </c>
      <c r="K7" s="262" t="s">
        <v>48</v>
      </c>
      <c r="L7" s="262">
        <v>2</v>
      </c>
      <c r="M7" s="262" t="s">
        <v>48</v>
      </c>
      <c r="N7" s="262">
        <v>12</v>
      </c>
      <c r="O7" s="262">
        <v>4</v>
      </c>
      <c r="P7" s="58">
        <v>6</v>
      </c>
      <c r="Q7" s="258"/>
    </row>
    <row r="8" spans="1:17" ht="16.2" customHeight="1" thickBot="1" x14ac:dyDescent="0.35">
      <c r="A8" s="891" t="s">
        <v>37</v>
      </c>
      <c r="B8" s="1189"/>
      <c r="C8" s="888">
        <f>SUM(C6:C7)</f>
        <v>9</v>
      </c>
      <c r="D8" s="156">
        <f>SUM(D6:D7)</f>
        <v>8</v>
      </c>
      <c r="E8" s="156">
        <f>SUM(E6:E7)</f>
        <v>2</v>
      </c>
      <c r="F8" s="156">
        <f>SUM(F6:F7)</f>
        <v>303</v>
      </c>
      <c r="G8" s="156">
        <f>SUM(G6:G7)</f>
        <v>276</v>
      </c>
      <c r="H8" s="156" t="s">
        <v>220</v>
      </c>
      <c r="I8" s="156">
        <f>F8/6</f>
        <v>50.5</v>
      </c>
      <c r="J8" s="893">
        <f>F8*100/G8</f>
        <v>109.78260869565217</v>
      </c>
      <c r="K8" s="156">
        <f>SUM(K6:K7)</f>
        <v>1</v>
      </c>
      <c r="L8" s="156">
        <f>SUM(L6:L7)</f>
        <v>2</v>
      </c>
      <c r="M8" s="156"/>
      <c r="N8" s="156">
        <f>SUM(N6:N7)</f>
        <v>25</v>
      </c>
      <c r="O8" s="156">
        <f>SUM(O6:O7)</f>
        <v>10</v>
      </c>
      <c r="P8" s="1187">
        <f>SUM(P6:P7)</f>
        <v>8</v>
      </c>
      <c r="Q8" s="1188"/>
    </row>
    <row r="9" spans="1:17" ht="13.8" thickBot="1" x14ac:dyDescent="0.3"/>
    <row r="10" spans="1:17" ht="17.399999999999999" customHeight="1" x14ac:dyDescent="0.25">
      <c r="A10" s="356" t="s">
        <v>1</v>
      </c>
      <c r="B10" s="351" t="s">
        <v>0</v>
      </c>
      <c r="C10" s="335" t="s">
        <v>43</v>
      </c>
      <c r="D10" s="336"/>
      <c r="E10" s="336"/>
      <c r="F10" s="336"/>
      <c r="G10" s="336"/>
      <c r="H10" s="337"/>
      <c r="I10" s="1194" t="s">
        <v>350</v>
      </c>
      <c r="J10" s="1195"/>
      <c r="K10" s="1195"/>
      <c r="L10" s="1195"/>
      <c r="M10" s="1196"/>
    </row>
    <row r="11" spans="1:17" ht="31.8" thickBot="1" x14ac:dyDescent="0.3">
      <c r="A11" s="357"/>
      <c r="B11" s="369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  <c r="I11" s="579" t="s">
        <v>332</v>
      </c>
      <c r="J11" s="580" t="s">
        <v>325</v>
      </c>
      <c r="K11" s="580" t="s">
        <v>425</v>
      </c>
      <c r="L11" s="580" t="s">
        <v>426</v>
      </c>
      <c r="M11" s="581" t="s">
        <v>427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79"/>
      <c r="I12" s="1191" t="s">
        <v>17</v>
      </c>
      <c r="J12" s="1192"/>
      <c r="K12" s="1192"/>
      <c r="L12" s="1192"/>
      <c r="M12" s="1193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659">
        <v>4</v>
      </c>
      <c r="J13" s="660">
        <v>11</v>
      </c>
      <c r="K13" s="660">
        <v>14</v>
      </c>
      <c r="L13" s="660" t="s">
        <v>423</v>
      </c>
      <c r="M13" s="662" t="s">
        <v>424</v>
      </c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663">
        <v>2</v>
      </c>
      <c r="J14" s="664">
        <v>2</v>
      </c>
      <c r="K14" s="664">
        <v>2</v>
      </c>
      <c r="L14" s="664">
        <v>1</v>
      </c>
      <c r="M14" s="666">
        <v>2</v>
      </c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663">
        <v>2</v>
      </c>
      <c r="J15" s="664">
        <v>2</v>
      </c>
      <c r="K15" s="664">
        <v>2</v>
      </c>
      <c r="L15" s="664">
        <v>2</v>
      </c>
      <c r="M15" s="666">
        <v>2</v>
      </c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663">
        <v>4</v>
      </c>
      <c r="J16" s="664">
        <v>1</v>
      </c>
      <c r="K16" s="664">
        <v>3</v>
      </c>
      <c r="L16" s="664">
        <v>1</v>
      </c>
      <c r="M16" s="666">
        <v>2</v>
      </c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667">
        <v>113</v>
      </c>
      <c r="J17" s="665">
        <v>344</v>
      </c>
      <c r="K17" s="665">
        <v>276</v>
      </c>
      <c r="L17" s="665">
        <v>342</v>
      </c>
      <c r="M17" s="666">
        <v>169</v>
      </c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663">
        <v>1</v>
      </c>
      <c r="J18" s="664">
        <v>8</v>
      </c>
      <c r="K18" s="664">
        <v>8</v>
      </c>
      <c r="L18" s="664">
        <v>9</v>
      </c>
      <c r="M18" s="666">
        <v>3</v>
      </c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663">
        <v>71</v>
      </c>
      <c r="J19" s="664">
        <v>282</v>
      </c>
      <c r="K19" s="664">
        <v>251</v>
      </c>
      <c r="L19" s="664">
        <v>300</v>
      </c>
      <c r="M19" s="666">
        <v>262</v>
      </c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668">
        <v>111</v>
      </c>
      <c r="J20" s="669">
        <v>379</v>
      </c>
      <c r="K20" s="669">
        <v>275</v>
      </c>
      <c r="L20" s="669">
        <v>271</v>
      </c>
      <c r="M20" s="1190">
        <v>165</v>
      </c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667">
        <v>10</v>
      </c>
      <c r="J21" s="670">
        <v>4</v>
      </c>
      <c r="K21" s="670">
        <v>9</v>
      </c>
      <c r="L21" s="670">
        <v>10</v>
      </c>
      <c r="M21" s="666">
        <v>10</v>
      </c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671">
        <v>228</v>
      </c>
      <c r="J22" s="672">
        <v>300</v>
      </c>
      <c r="K22" s="672">
        <v>252</v>
      </c>
      <c r="L22" s="672">
        <v>257</v>
      </c>
      <c r="M22" s="674">
        <v>225</v>
      </c>
      <c r="N22" s="5"/>
      <c r="O22" s="5"/>
      <c r="P22" s="5"/>
      <c r="Q22" s="5"/>
    </row>
    <row r="23" spans="1:17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80"/>
      <c r="I23" s="1058" t="s">
        <v>18</v>
      </c>
      <c r="J23" s="1059"/>
      <c r="K23" s="1059"/>
      <c r="L23" s="1059"/>
      <c r="M23" s="1059"/>
      <c r="N23" s="78"/>
      <c r="O23" s="78"/>
      <c r="P23" s="78"/>
      <c r="Q23" s="78"/>
    </row>
    <row r="24" spans="1:17" ht="19.5" customHeight="1" x14ac:dyDescent="0.25">
      <c r="A24" s="41">
        <v>11</v>
      </c>
      <c r="B24" s="232" t="s">
        <v>8</v>
      </c>
      <c r="C24" s="13" t="s">
        <v>52</v>
      </c>
      <c r="D24" s="14">
        <v>35</v>
      </c>
      <c r="E24" s="14" t="s">
        <v>220</v>
      </c>
      <c r="F24" s="14">
        <v>13</v>
      </c>
      <c r="G24" s="14">
        <v>7</v>
      </c>
      <c r="H24" s="1017" t="s">
        <v>216</v>
      </c>
      <c r="I24" s="697" t="s">
        <v>21</v>
      </c>
      <c r="J24" s="698">
        <v>56</v>
      </c>
      <c r="K24" s="698">
        <v>32</v>
      </c>
      <c r="L24" s="698">
        <v>56</v>
      </c>
      <c r="M24" s="699" t="s">
        <v>60</v>
      </c>
      <c r="N24" s="5"/>
      <c r="O24" s="5"/>
      <c r="P24" s="5"/>
      <c r="Q24" s="5"/>
    </row>
    <row r="25" spans="1:17" ht="19.5" customHeight="1" x14ac:dyDescent="0.25">
      <c r="A25" s="30">
        <v>12</v>
      </c>
      <c r="B25" s="233" t="s">
        <v>9</v>
      </c>
      <c r="C25" s="17" t="s">
        <v>52</v>
      </c>
      <c r="D25" s="3">
        <v>50</v>
      </c>
      <c r="E25" s="3">
        <v>56</v>
      </c>
      <c r="F25" s="3">
        <v>16</v>
      </c>
      <c r="G25" s="3">
        <v>11</v>
      </c>
      <c r="H25" s="1010" t="s">
        <v>216</v>
      </c>
      <c r="I25" s="700" t="s">
        <v>21</v>
      </c>
      <c r="J25" s="701">
        <v>44</v>
      </c>
      <c r="K25" s="701">
        <v>28</v>
      </c>
      <c r="L25" s="701">
        <v>70</v>
      </c>
      <c r="M25" s="693">
        <v>1</v>
      </c>
      <c r="N25" s="5"/>
      <c r="O25" s="5"/>
      <c r="P25" s="5"/>
      <c r="Q25" s="5"/>
    </row>
    <row r="26" spans="1:17" ht="19.5" customHeight="1" x14ac:dyDescent="0.25">
      <c r="A26" s="30">
        <v>13</v>
      </c>
      <c r="B26" s="233" t="s">
        <v>10</v>
      </c>
      <c r="C26" s="17" t="s">
        <v>52</v>
      </c>
      <c r="D26" s="3">
        <v>5</v>
      </c>
      <c r="E26" s="3">
        <v>5</v>
      </c>
      <c r="F26" s="3">
        <v>6</v>
      </c>
      <c r="G26" s="3">
        <v>6</v>
      </c>
      <c r="H26" s="1010" t="s">
        <v>216</v>
      </c>
      <c r="I26" s="700" t="s">
        <v>21</v>
      </c>
      <c r="J26" s="701">
        <v>6</v>
      </c>
      <c r="K26" s="701">
        <v>5</v>
      </c>
      <c r="L26" s="701">
        <v>5</v>
      </c>
      <c r="M26" s="693">
        <v>5</v>
      </c>
      <c r="N26" s="5"/>
      <c r="O26" s="5"/>
      <c r="P26" s="5"/>
      <c r="Q26" s="5"/>
    </row>
    <row r="27" spans="1:17" ht="19.5" customHeight="1" x14ac:dyDescent="0.25">
      <c r="A27" s="30">
        <v>14</v>
      </c>
      <c r="B27" s="233" t="s">
        <v>11</v>
      </c>
      <c r="C27" s="17" t="s">
        <v>52</v>
      </c>
      <c r="D27" s="3" t="s">
        <v>51</v>
      </c>
      <c r="E27" s="3" t="s">
        <v>22</v>
      </c>
      <c r="F27" s="3" t="s">
        <v>51</v>
      </c>
      <c r="G27" s="3" t="s">
        <v>51</v>
      </c>
      <c r="H27" s="1010" t="s">
        <v>216</v>
      </c>
      <c r="I27" s="700" t="s">
        <v>21</v>
      </c>
      <c r="J27" s="701" t="s">
        <v>51</v>
      </c>
      <c r="K27" s="701" t="s">
        <v>51</v>
      </c>
      <c r="L27" s="701" t="s">
        <v>51</v>
      </c>
      <c r="M27" s="693" t="s">
        <v>22</v>
      </c>
      <c r="N27" s="5"/>
      <c r="O27" s="5"/>
      <c r="P27" s="5"/>
      <c r="Q27" s="5"/>
    </row>
    <row r="28" spans="1:17" ht="19.5" customHeight="1" x14ac:dyDescent="0.25">
      <c r="A28" s="30">
        <v>15</v>
      </c>
      <c r="B28" s="233" t="s">
        <v>12</v>
      </c>
      <c r="C28" s="17" t="s">
        <v>52</v>
      </c>
      <c r="D28" s="3" t="s">
        <v>20</v>
      </c>
      <c r="E28" s="3" t="s">
        <v>20</v>
      </c>
      <c r="F28" s="3" t="s">
        <v>20</v>
      </c>
      <c r="G28" s="3" t="s">
        <v>20</v>
      </c>
      <c r="H28" s="1010" t="s">
        <v>216</v>
      </c>
      <c r="I28" s="700" t="s">
        <v>21</v>
      </c>
      <c r="J28" s="701" t="s">
        <v>20</v>
      </c>
      <c r="K28" s="701" t="s">
        <v>20</v>
      </c>
      <c r="L28" s="701" t="s">
        <v>20</v>
      </c>
      <c r="M28" s="693" t="s">
        <v>20</v>
      </c>
      <c r="N28" s="5"/>
      <c r="O28" s="5"/>
      <c r="P28" s="5"/>
      <c r="Q28" s="5"/>
    </row>
    <row r="29" spans="1:17" ht="19.5" customHeight="1" x14ac:dyDescent="0.25">
      <c r="A29" s="42">
        <v>16</v>
      </c>
      <c r="B29" s="233" t="s">
        <v>13</v>
      </c>
      <c r="C29" s="17" t="s">
        <v>52</v>
      </c>
      <c r="D29" s="3" t="s">
        <v>20</v>
      </c>
      <c r="E29" s="3" t="s">
        <v>20</v>
      </c>
      <c r="F29" s="3" t="s">
        <v>20</v>
      </c>
      <c r="G29" s="3" t="s">
        <v>20</v>
      </c>
      <c r="H29" s="1010" t="s">
        <v>216</v>
      </c>
      <c r="I29" s="700" t="s">
        <v>52</v>
      </c>
      <c r="J29" s="701" t="s">
        <v>52</v>
      </c>
      <c r="K29" s="701" t="s">
        <v>52</v>
      </c>
      <c r="L29" s="701" t="s">
        <v>52</v>
      </c>
      <c r="M29" s="693" t="s">
        <v>52</v>
      </c>
      <c r="N29" s="5"/>
      <c r="O29" s="5"/>
      <c r="P29" s="5"/>
      <c r="Q29" s="5"/>
    </row>
    <row r="30" spans="1:17" ht="19.5" customHeight="1" x14ac:dyDescent="0.25">
      <c r="A30" s="42">
        <v>17</v>
      </c>
      <c r="B30" s="233" t="s">
        <v>50</v>
      </c>
      <c r="C30" s="17" t="s">
        <v>52</v>
      </c>
      <c r="D30" s="3" t="s">
        <v>20</v>
      </c>
      <c r="E30" s="3" t="s">
        <v>20</v>
      </c>
      <c r="F30" s="3" t="s">
        <v>20</v>
      </c>
      <c r="G30" s="3" t="s">
        <v>20</v>
      </c>
      <c r="H30" s="1010" t="s">
        <v>216</v>
      </c>
      <c r="I30" s="700" t="s">
        <v>52</v>
      </c>
      <c r="J30" s="701" t="s">
        <v>52</v>
      </c>
      <c r="K30" s="701" t="s">
        <v>52</v>
      </c>
      <c r="L30" s="701" t="s">
        <v>52</v>
      </c>
      <c r="M30" s="693" t="s">
        <v>52</v>
      </c>
      <c r="N30" s="5"/>
      <c r="O30" s="5"/>
      <c r="P30" s="5"/>
      <c r="Q30" s="5"/>
    </row>
    <row r="31" spans="1:17" ht="18.75" customHeight="1" x14ac:dyDescent="0.25">
      <c r="A31" s="42">
        <v>18</v>
      </c>
      <c r="B31" s="233" t="s">
        <v>14</v>
      </c>
      <c r="C31" s="17" t="s">
        <v>52</v>
      </c>
      <c r="D31" s="3" t="s">
        <v>20</v>
      </c>
      <c r="E31" s="3" t="s">
        <v>20</v>
      </c>
      <c r="F31" s="3" t="s">
        <v>20</v>
      </c>
      <c r="G31" s="3" t="s">
        <v>20</v>
      </c>
      <c r="H31" s="1010" t="s">
        <v>216</v>
      </c>
      <c r="I31" s="700" t="s">
        <v>52</v>
      </c>
      <c r="J31" s="701" t="s">
        <v>52</v>
      </c>
      <c r="K31" s="701" t="s">
        <v>52</v>
      </c>
      <c r="L31" s="701" t="s">
        <v>52</v>
      </c>
      <c r="M31" s="693" t="s">
        <v>52</v>
      </c>
      <c r="N31" s="5"/>
      <c r="O31" s="1186"/>
      <c r="P31" s="5"/>
      <c r="Q31" s="5"/>
    </row>
    <row r="32" spans="1:17" ht="18.75" customHeight="1" x14ac:dyDescent="0.25">
      <c r="A32" s="42">
        <v>19</v>
      </c>
      <c r="B32" s="233" t="s">
        <v>2</v>
      </c>
      <c r="C32" s="17" t="s">
        <v>52</v>
      </c>
      <c r="D32" s="3" t="s">
        <v>20</v>
      </c>
      <c r="E32" s="3" t="s">
        <v>20</v>
      </c>
      <c r="F32" s="3" t="s">
        <v>20</v>
      </c>
      <c r="G32" s="3" t="s">
        <v>20</v>
      </c>
      <c r="H32" s="1010" t="s">
        <v>216</v>
      </c>
      <c r="I32" s="700" t="s">
        <v>52</v>
      </c>
      <c r="J32" s="701" t="s">
        <v>52</v>
      </c>
      <c r="K32" s="701" t="s">
        <v>52</v>
      </c>
      <c r="L32" s="701" t="s">
        <v>52</v>
      </c>
      <c r="M32" s="693" t="s">
        <v>52</v>
      </c>
      <c r="N32" s="5"/>
      <c r="O32" s="5"/>
      <c r="P32" s="5"/>
      <c r="Q32" s="5"/>
    </row>
    <row r="33" spans="1:20" ht="19.5" customHeight="1" x14ac:dyDescent="0.25">
      <c r="A33" s="42">
        <v>20</v>
      </c>
      <c r="B33" s="233" t="s">
        <v>15</v>
      </c>
      <c r="C33" s="17" t="s">
        <v>52</v>
      </c>
      <c r="D33" s="3" t="s">
        <v>20</v>
      </c>
      <c r="E33" s="3" t="s">
        <v>20</v>
      </c>
      <c r="F33" s="3" t="s">
        <v>20</v>
      </c>
      <c r="G33" s="3" t="s">
        <v>20</v>
      </c>
      <c r="H33" s="1010" t="s">
        <v>216</v>
      </c>
      <c r="I33" s="700" t="s">
        <v>52</v>
      </c>
      <c r="J33" s="701" t="s">
        <v>52</v>
      </c>
      <c r="K33" s="701" t="s">
        <v>52</v>
      </c>
      <c r="L33" s="701" t="s">
        <v>52</v>
      </c>
      <c r="M33" s="693" t="s">
        <v>52</v>
      </c>
      <c r="N33" s="5"/>
      <c r="O33" s="5"/>
      <c r="P33" s="5"/>
      <c r="Q33" s="5"/>
    </row>
    <row r="34" spans="1:20" ht="19.5" customHeight="1" thickBot="1" x14ac:dyDescent="0.3">
      <c r="A34" s="77">
        <v>21</v>
      </c>
      <c r="B34" s="234" t="s">
        <v>16</v>
      </c>
      <c r="C34" s="19" t="s">
        <v>52</v>
      </c>
      <c r="D34" s="20" t="s">
        <v>20</v>
      </c>
      <c r="E34" s="20" t="s">
        <v>20</v>
      </c>
      <c r="F34" s="20" t="s">
        <v>20</v>
      </c>
      <c r="G34" s="20" t="s">
        <v>20</v>
      </c>
      <c r="H34" s="1012" t="s">
        <v>216</v>
      </c>
      <c r="I34" s="702" t="s">
        <v>52</v>
      </c>
      <c r="J34" s="703" t="s">
        <v>52</v>
      </c>
      <c r="K34" s="703" t="s">
        <v>52</v>
      </c>
      <c r="L34" s="703" t="s">
        <v>52</v>
      </c>
      <c r="M34" s="704" t="s">
        <v>52</v>
      </c>
      <c r="N34" s="5"/>
      <c r="O34" s="5"/>
      <c r="P34" s="5"/>
      <c r="Q34" s="5"/>
    </row>
    <row r="35" spans="1:20" ht="13.8" thickBot="1" x14ac:dyDescent="0.3"/>
    <row r="36" spans="1:20" ht="23.4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20" ht="16.2" thickBot="1" x14ac:dyDescent="0.35">
      <c r="A37" s="352" t="s">
        <v>422</v>
      </c>
      <c r="B37" s="835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20" ht="16.2" thickBot="1" x14ac:dyDescent="0.3">
      <c r="A38" s="354"/>
      <c r="B38" s="371"/>
      <c r="C38" s="281">
        <v>4</v>
      </c>
      <c r="D38" s="281">
        <v>7</v>
      </c>
      <c r="E38" s="281" t="s">
        <v>48</v>
      </c>
      <c r="F38" s="281">
        <v>157</v>
      </c>
      <c r="G38" s="281">
        <v>229</v>
      </c>
      <c r="H38" s="281">
        <v>96</v>
      </c>
      <c r="I38" s="281">
        <v>22.42</v>
      </c>
      <c r="J38" s="281">
        <v>68.55</v>
      </c>
      <c r="K38" s="281" t="s">
        <v>48</v>
      </c>
      <c r="L38" s="281">
        <v>1</v>
      </c>
      <c r="M38" s="281">
        <v>3</v>
      </c>
      <c r="N38" s="281">
        <v>16</v>
      </c>
      <c r="O38" s="281">
        <v>4</v>
      </c>
      <c r="P38" s="307">
        <v>1</v>
      </c>
      <c r="Q38" s="308"/>
    </row>
    <row r="39" spans="1:20" ht="13.8" thickBot="1" x14ac:dyDescent="0.3"/>
    <row r="40" spans="1:20" ht="20.25" customHeight="1" thickBot="1" x14ac:dyDescent="0.3">
      <c r="A40" s="1158" t="s">
        <v>1</v>
      </c>
      <c r="B40" s="1160" t="s">
        <v>0</v>
      </c>
      <c r="C40" s="1251" t="s">
        <v>333</v>
      </c>
      <c r="D40" s="1250"/>
      <c r="E40" s="1250"/>
      <c r="F40" s="1250"/>
      <c r="G40" s="1250"/>
      <c r="H40" s="1250"/>
      <c r="I40" s="1250"/>
      <c r="J40" s="1250"/>
      <c r="K40" s="1250"/>
      <c r="L40" s="1250"/>
      <c r="M40" s="1250"/>
      <c r="N40" s="1250"/>
      <c r="O40" s="1250"/>
      <c r="P40" s="1250"/>
      <c r="Q40" s="1250"/>
      <c r="R40" s="1250"/>
      <c r="S40" s="1250"/>
      <c r="T40" s="1250"/>
    </row>
    <row r="41" spans="1:20" ht="35.4" customHeight="1" thickBot="1" x14ac:dyDescent="0.35">
      <c r="A41" s="1159"/>
      <c r="B41" s="1182"/>
      <c r="C41" s="1197" t="s">
        <v>428</v>
      </c>
      <c r="D41" s="1198"/>
      <c r="E41" s="1199" t="s">
        <v>324</v>
      </c>
      <c r="F41" s="1198"/>
      <c r="G41" s="1199" t="s">
        <v>429</v>
      </c>
      <c r="H41" s="1198"/>
      <c r="I41" s="1199" t="s">
        <v>325</v>
      </c>
      <c r="J41" s="1198"/>
      <c r="K41" s="1199" t="s">
        <v>332</v>
      </c>
      <c r="L41" s="1198"/>
      <c r="M41" s="1199" t="s">
        <v>430</v>
      </c>
      <c r="N41" s="1198"/>
      <c r="O41" s="1199" t="s">
        <v>431</v>
      </c>
      <c r="P41" s="1198"/>
      <c r="Q41" s="1199" t="s">
        <v>425</v>
      </c>
      <c r="R41" s="1198"/>
      <c r="S41" s="1199" t="s">
        <v>432</v>
      </c>
      <c r="T41" s="1200"/>
    </row>
    <row r="42" spans="1:20" ht="20.25" customHeight="1" thickBot="1" x14ac:dyDescent="0.3">
      <c r="A42" s="932"/>
      <c r="B42" s="934"/>
      <c r="C42" s="436" t="s">
        <v>17</v>
      </c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7"/>
      <c r="S42" s="437"/>
      <c r="T42" s="438"/>
    </row>
    <row r="43" spans="1:20" ht="18" x14ac:dyDescent="0.3">
      <c r="A43" s="29">
        <v>1</v>
      </c>
      <c r="B43" s="239" t="s">
        <v>3</v>
      </c>
      <c r="C43" s="1203">
        <v>4</v>
      </c>
      <c r="D43" s="1204"/>
      <c r="E43" s="1203">
        <v>8</v>
      </c>
      <c r="F43" s="1204"/>
      <c r="G43" s="1203">
        <v>10</v>
      </c>
      <c r="H43" s="1204"/>
      <c r="I43" s="1203">
        <v>14</v>
      </c>
      <c r="J43" s="1204"/>
      <c r="K43" s="1203">
        <v>17</v>
      </c>
      <c r="L43" s="1204"/>
      <c r="M43" s="1203">
        <v>21</v>
      </c>
      <c r="N43" s="1204"/>
      <c r="O43" s="1205">
        <v>30</v>
      </c>
      <c r="P43" s="1206"/>
      <c r="Q43" s="1207">
        <v>34</v>
      </c>
      <c r="R43" s="1204"/>
      <c r="S43" s="1203">
        <v>37</v>
      </c>
      <c r="T43" s="1204"/>
    </row>
    <row r="44" spans="1:20" ht="20.25" customHeight="1" x14ac:dyDescent="0.3">
      <c r="A44" s="30">
        <v>2</v>
      </c>
      <c r="B44" s="240" t="s">
        <v>4</v>
      </c>
      <c r="C44" s="582">
        <v>2</v>
      </c>
      <c r="D44" s="1208">
        <v>4</v>
      </c>
      <c r="E44" s="582">
        <v>2</v>
      </c>
      <c r="F44" s="1208"/>
      <c r="G44" s="582">
        <v>2</v>
      </c>
      <c r="H44" s="1208">
        <v>4</v>
      </c>
      <c r="I44" s="582">
        <v>2</v>
      </c>
      <c r="J44" s="1208">
        <v>4</v>
      </c>
      <c r="K44" s="582">
        <v>2</v>
      </c>
      <c r="L44" s="1208">
        <v>4</v>
      </c>
      <c r="M44" s="582">
        <v>1</v>
      </c>
      <c r="N44" s="1209">
        <v>3</v>
      </c>
      <c r="O44" s="516">
        <v>1</v>
      </c>
      <c r="P44" s="516">
        <v>3</v>
      </c>
      <c r="Q44" s="514">
        <v>1</v>
      </c>
      <c r="R44" s="1208">
        <v>3</v>
      </c>
      <c r="S44" s="582">
        <v>1</v>
      </c>
      <c r="T44" s="1208">
        <v>3</v>
      </c>
    </row>
    <row r="45" spans="1:20" ht="18" x14ac:dyDescent="0.3">
      <c r="A45" s="31">
        <v>3</v>
      </c>
      <c r="B45" s="240" t="s">
        <v>5</v>
      </c>
      <c r="C45" s="1210">
        <v>2</v>
      </c>
      <c r="D45" s="1211"/>
      <c r="E45" s="1210">
        <v>2</v>
      </c>
      <c r="F45" s="1211"/>
      <c r="G45" s="1210">
        <v>2</v>
      </c>
      <c r="H45" s="1211"/>
      <c r="I45" s="1210">
        <v>2</v>
      </c>
      <c r="J45" s="1211"/>
      <c r="K45" s="1210">
        <v>2</v>
      </c>
      <c r="L45" s="1211"/>
      <c r="M45" s="1210">
        <v>2</v>
      </c>
      <c r="N45" s="1211"/>
      <c r="O45" s="1212"/>
      <c r="P45" s="1213"/>
      <c r="Q45" s="1214">
        <v>2</v>
      </c>
      <c r="R45" s="1211"/>
      <c r="S45" s="1210">
        <v>2</v>
      </c>
      <c r="T45" s="1211"/>
    </row>
    <row r="46" spans="1:20" ht="18" customHeight="1" x14ac:dyDescent="0.3">
      <c r="A46" s="32">
        <v>4</v>
      </c>
      <c r="B46" s="240" t="s">
        <v>38</v>
      </c>
      <c r="C46" s="1210">
        <v>5</v>
      </c>
      <c r="D46" s="1211"/>
      <c r="E46" s="1210">
        <v>1</v>
      </c>
      <c r="F46" s="1211"/>
      <c r="G46" s="1210">
        <v>6</v>
      </c>
      <c r="H46" s="1211"/>
      <c r="I46" s="1210">
        <v>1</v>
      </c>
      <c r="J46" s="1211"/>
      <c r="K46" s="1210">
        <v>4</v>
      </c>
      <c r="L46" s="1211"/>
      <c r="M46" s="1210">
        <v>6</v>
      </c>
      <c r="N46" s="1211"/>
      <c r="O46" s="1212"/>
      <c r="P46" s="1213"/>
      <c r="Q46" s="1214">
        <v>3</v>
      </c>
      <c r="R46" s="1211"/>
      <c r="S46" s="1210">
        <v>5</v>
      </c>
      <c r="T46" s="1211"/>
    </row>
    <row r="47" spans="1:20" ht="16.8" x14ac:dyDescent="0.3">
      <c r="A47" s="33" t="s">
        <v>39</v>
      </c>
      <c r="B47" s="240" t="s">
        <v>6</v>
      </c>
      <c r="C47" s="582">
        <v>172</v>
      </c>
      <c r="D47" s="1208">
        <v>240</v>
      </c>
      <c r="E47" s="582">
        <v>414</v>
      </c>
      <c r="F47" s="1215" t="s">
        <v>52</v>
      </c>
      <c r="G47" s="582">
        <v>300</v>
      </c>
      <c r="H47" s="1208">
        <v>85</v>
      </c>
      <c r="I47" s="582">
        <v>347</v>
      </c>
      <c r="J47" s="1208">
        <v>148</v>
      </c>
      <c r="K47" s="582">
        <v>155</v>
      </c>
      <c r="L47" s="1208">
        <v>295</v>
      </c>
      <c r="M47" s="582">
        <v>415</v>
      </c>
      <c r="N47" s="1209">
        <v>221</v>
      </c>
      <c r="O47" s="516">
        <v>233</v>
      </c>
      <c r="P47" s="516">
        <v>123</v>
      </c>
      <c r="Q47" s="514">
        <v>119</v>
      </c>
      <c r="R47" s="1208">
        <v>568</v>
      </c>
      <c r="S47" s="582">
        <v>205</v>
      </c>
      <c r="T47" s="1208">
        <v>264</v>
      </c>
    </row>
    <row r="48" spans="1:20" ht="16.8" x14ac:dyDescent="0.3">
      <c r="A48" s="34">
        <v>6</v>
      </c>
      <c r="B48" s="240" t="s">
        <v>40</v>
      </c>
      <c r="C48" s="582">
        <v>10</v>
      </c>
      <c r="D48" s="1208">
        <v>9</v>
      </c>
      <c r="E48" s="582">
        <v>10</v>
      </c>
      <c r="F48" s="1215" t="s">
        <v>52</v>
      </c>
      <c r="G48" s="582">
        <v>10</v>
      </c>
      <c r="H48" s="1208">
        <v>3</v>
      </c>
      <c r="I48" s="582">
        <v>10</v>
      </c>
      <c r="J48" s="1208">
        <v>9</v>
      </c>
      <c r="K48" s="582">
        <v>10</v>
      </c>
      <c r="L48" s="1208">
        <v>6</v>
      </c>
      <c r="M48" s="582">
        <v>10</v>
      </c>
      <c r="N48" s="1209">
        <v>3</v>
      </c>
      <c r="O48" s="516">
        <v>10</v>
      </c>
      <c r="P48" s="516">
        <v>10</v>
      </c>
      <c r="Q48" s="514">
        <v>10</v>
      </c>
      <c r="R48" s="1208">
        <v>10</v>
      </c>
      <c r="S48" s="582">
        <v>10</v>
      </c>
      <c r="T48" s="1208">
        <v>10</v>
      </c>
    </row>
    <row r="49" spans="1:20" ht="16.8" x14ac:dyDescent="0.3">
      <c r="A49" s="35">
        <v>7</v>
      </c>
      <c r="B49" s="240" t="s">
        <v>7</v>
      </c>
      <c r="C49" s="582">
        <v>325</v>
      </c>
      <c r="D49" s="1208">
        <v>536</v>
      </c>
      <c r="E49" s="582">
        <v>583</v>
      </c>
      <c r="F49" s="1215" t="s">
        <v>52</v>
      </c>
      <c r="G49" s="582">
        <v>459</v>
      </c>
      <c r="H49" s="1208">
        <v>89</v>
      </c>
      <c r="I49" s="582">
        <v>617</v>
      </c>
      <c r="J49" s="1208">
        <v>248</v>
      </c>
      <c r="K49" s="582">
        <v>278</v>
      </c>
      <c r="L49" s="1208">
        <v>599</v>
      </c>
      <c r="M49" s="582">
        <v>670</v>
      </c>
      <c r="N49" s="1209">
        <v>246</v>
      </c>
      <c r="O49" s="516">
        <v>311</v>
      </c>
      <c r="P49" s="516">
        <v>148</v>
      </c>
      <c r="Q49" s="514">
        <v>194</v>
      </c>
      <c r="R49" s="1208">
        <v>918</v>
      </c>
      <c r="S49" s="582">
        <v>326</v>
      </c>
      <c r="T49" s="1208">
        <v>458</v>
      </c>
    </row>
    <row r="50" spans="1:20" ht="16.8" x14ac:dyDescent="0.3">
      <c r="A50" s="36">
        <v>8</v>
      </c>
      <c r="B50" s="240" t="s">
        <v>41</v>
      </c>
      <c r="C50" s="1216">
        <v>171</v>
      </c>
      <c r="D50" s="1217">
        <v>369</v>
      </c>
      <c r="E50" s="1216">
        <v>93</v>
      </c>
      <c r="F50" s="1208">
        <v>215</v>
      </c>
      <c r="G50" s="1216">
        <v>242</v>
      </c>
      <c r="H50" s="1217">
        <v>139</v>
      </c>
      <c r="I50" s="1216">
        <v>250</v>
      </c>
      <c r="J50" s="1217">
        <v>241</v>
      </c>
      <c r="K50" s="1216">
        <v>126</v>
      </c>
      <c r="L50" s="1217">
        <v>321</v>
      </c>
      <c r="M50" s="1216">
        <v>275</v>
      </c>
      <c r="N50" s="1218">
        <v>197</v>
      </c>
      <c r="O50" s="516">
        <v>204</v>
      </c>
      <c r="P50" s="516">
        <v>153</v>
      </c>
      <c r="Q50" s="1219">
        <v>150</v>
      </c>
      <c r="R50" s="1217">
        <v>384</v>
      </c>
      <c r="S50" s="1216">
        <v>317</v>
      </c>
      <c r="T50" s="1217">
        <v>154</v>
      </c>
    </row>
    <row r="51" spans="1:20" ht="16.8" x14ac:dyDescent="0.3">
      <c r="A51" s="30">
        <v>9</v>
      </c>
      <c r="B51" s="240" t="s">
        <v>42</v>
      </c>
      <c r="C51" s="582">
        <v>10</v>
      </c>
      <c r="D51" s="1208">
        <v>10</v>
      </c>
      <c r="E51" s="582">
        <v>10</v>
      </c>
      <c r="F51" s="1208">
        <v>10</v>
      </c>
      <c r="G51" s="582">
        <v>10</v>
      </c>
      <c r="H51" s="1208">
        <v>10</v>
      </c>
      <c r="I51" s="582">
        <v>10</v>
      </c>
      <c r="J51" s="1208">
        <v>10</v>
      </c>
      <c r="K51" s="582">
        <v>10</v>
      </c>
      <c r="L51" s="1208">
        <v>10</v>
      </c>
      <c r="M51" s="582">
        <v>10</v>
      </c>
      <c r="N51" s="1209">
        <v>10</v>
      </c>
      <c r="O51" s="516">
        <v>10</v>
      </c>
      <c r="P51" s="516">
        <v>5</v>
      </c>
      <c r="Q51" s="514">
        <v>9</v>
      </c>
      <c r="R51" s="1217">
        <v>3</v>
      </c>
      <c r="S51" s="582">
        <v>10</v>
      </c>
      <c r="T51" s="1208">
        <v>7</v>
      </c>
    </row>
    <row r="52" spans="1:20" ht="17.399999999999999" thickBot="1" x14ac:dyDescent="0.35">
      <c r="A52" s="37">
        <v>10</v>
      </c>
      <c r="B52" s="241" t="s">
        <v>19</v>
      </c>
      <c r="C52" s="1216">
        <v>373</v>
      </c>
      <c r="D52" s="1217">
        <v>666</v>
      </c>
      <c r="E52" s="1216">
        <v>259</v>
      </c>
      <c r="F52" s="1217">
        <v>405</v>
      </c>
      <c r="G52" s="1216">
        <v>440</v>
      </c>
      <c r="H52" s="1217">
        <v>315</v>
      </c>
      <c r="I52" s="1216">
        <v>473</v>
      </c>
      <c r="J52" s="1217">
        <v>468</v>
      </c>
      <c r="K52" s="1216">
        <v>240</v>
      </c>
      <c r="L52" s="1217">
        <v>519</v>
      </c>
      <c r="M52" s="1216">
        <v>493</v>
      </c>
      <c r="N52" s="1218">
        <v>295</v>
      </c>
      <c r="O52" s="523">
        <v>294</v>
      </c>
      <c r="P52" s="523">
        <v>195</v>
      </c>
      <c r="Q52" s="1219">
        <v>292</v>
      </c>
      <c r="R52" s="1217">
        <v>652</v>
      </c>
      <c r="S52" s="1216">
        <v>536</v>
      </c>
      <c r="T52" s="1217">
        <v>241</v>
      </c>
    </row>
    <row r="53" spans="1:20" ht="15.6" customHeight="1" thickBot="1" x14ac:dyDescent="0.3">
      <c r="A53" s="1183" t="s">
        <v>54</v>
      </c>
      <c r="B53" s="1184" t="s">
        <v>0</v>
      </c>
      <c r="C53" s="912" t="s">
        <v>18</v>
      </c>
      <c r="D53" s="913"/>
      <c r="E53" s="913"/>
      <c r="F53" s="913"/>
      <c r="G53" s="913"/>
      <c r="H53" s="913"/>
      <c r="I53" s="913"/>
      <c r="J53" s="913"/>
      <c r="K53" s="913"/>
      <c r="L53" s="913"/>
      <c r="M53" s="913"/>
      <c r="N53" s="913"/>
      <c r="O53" s="913"/>
      <c r="P53" s="913"/>
      <c r="Q53" s="913"/>
      <c r="R53" s="913"/>
      <c r="S53" s="913"/>
      <c r="T53" s="914"/>
    </row>
    <row r="54" spans="1:20" ht="18" thickBot="1" x14ac:dyDescent="0.3">
      <c r="A54" s="1185"/>
      <c r="B54" s="1182"/>
      <c r="C54" s="270" t="s">
        <v>55</v>
      </c>
      <c r="D54" s="271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  <c r="M54" s="270" t="s">
        <v>55</v>
      </c>
      <c r="N54" s="271" t="s">
        <v>56</v>
      </c>
      <c r="O54" s="270" t="s">
        <v>55</v>
      </c>
      <c r="P54" s="271" t="s">
        <v>56</v>
      </c>
      <c r="Q54" s="270" t="s">
        <v>55</v>
      </c>
      <c r="R54" s="271" t="s">
        <v>56</v>
      </c>
      <c r="S54" s="270" t="s">
        <v>55</v>
      </c>
      <c r="T54" s="271" t="s">
        <v>56</v>
      </c>
    </row>
    <row r="55" spans="1:20" ht="18" customHeight="1" x14ac:dyDescent="0.25">
      <c r="A55" s="41">
        <v>11</v>
      </c>
      <c r="B55" s="232" t="s">
        <v>8</v>
      </c>
      <c r="C55" s="935">
        <v>0</v>
      </c>
      <c r="D55" s="936">
        <v>14</v>
      </c>
      <c r="E55" s="935" t="s">
        <v>52</v>
      </c>
      <c r="F55" s="936" t="s">
        <v>52</v>
      </c>
      <c r="G55" s="935" t="s">
        <v>52</v>
      </c>
      <c r="H55" s="936" t="s">
        <v>52</v>
      </c>
      <c r="I55" s="935" t="s">
        <v>52</v>
      </c>
      <c r="J55" s="936" t="s">
        <v>52</v>
      </c>
      <c r="K55" s="935" t="s">
        <v>52</v>
      </c>
      <c r="L55" s="936" t="s">
        <v>52</v>
      </c>
      <c r="M55" s="935" t="s">
        <v>52</v>
      </c>
      <c r="N55" s="936" t="s">
        <v>52</v>
      </c>
      <c r="O55" s="697">
        <v>28</v>
      </c>
      <c r="P55" s="699">
        <v>19</v>
      </c>
      <c r="Q55" s="935">
        <v>0</v>
      </c>
      <c r="R55" s="936">
        <v>96</v>
      </c>
      <c r="S55" s="935">
        <v>0</v>
      </c>
      <c r="T55" s="936">
        <v>23</v>
      </c>
    </row>
    <row r="56" spans="1:20" ht="16.8" x14ac:dyDescent="0.25">
      <c r="A56" s="30">
        <v>12</v>
      </c>
      <c r="B56" s="233" t="s">
        <v>9</v>
      </c>
      <c r="C56" s="820">
        <v>5</v>
      </c>
      <c r="D56" s="821">
        <v>35</v>
      </c>
      <c r="E56" s="820" t="s">
        <v>52</v>
      </c>
      <c r="F56" s="821" t="s">
        <v>52</v>
      </c>
      <c r="G56" s="820" t="s">
        <v>52</v>
      </c>
      <c r="H56" s="821" t="s">
        <v>52</v>
      </c>
      <c r="I56" s="820" t="s">
        <v>52</v>
      </c>
      <c r="J56" s="821" t="s">
        <v>52</v>
      </c>
      <c r="K56" s="820" t="s">
        <v>52</v>
      </c>
      <c r="L56" s="821" t="s">
        <v>52</v>
      </c>
      <c r="M56" s="820" t="s">
        <v>52</v>
      </c>
      <c r="N56" s="821" t="s">
        <v>52</v>
      </c>
      <c r="O56" s="700">
        <v>27</v>
      </c>
      <c r="P56" s="693">
        <v>20</v>
      </c>
      <c r="Q56" s="820">
        <v>2</v>
      </c>
      <c r="R56" s="821">
        <v>139</v>
      </c>
      <c r="S56" s="820">
        <v>1</v>
      </c>
      <c r="T56" s="821">
        <v>27</v>
      </c>
    </row>
    <row r="57" spans="1:20" ht="16.8" x14ac:dyDescent="0.25">
      <c r="A57" s="30">
        <v>13</v>
      </c>
      <c r="B57" s="233" t="s">
        <v>10</v>
      </c>
      <c r="C57" s="820">
        <v>5</v>
      </c>
      <c r="D57" s="821">
        <v>6</v>
      </c>
      <c r="E57" s="820" t="s">
        <v>52</v>
      </c>
      <c r="F57" s="821" t="s">
        <v>52</v>
      </c>
      <c r="G57" s="820" t="s">
        <v>52</v>
      </c>
      <c r="H57" s="821" t="s">
        <v>52</v>
      </c>
      <c r="I57" s="820" t="s">
        <v>52</v>
      </c>
      <c r="J57" s="821" t="s">
        <v>52</v>
      </c>
      <c r="K57" s="820" t="s">
        <v>52</v>
      </c>
      <c r="L57" s="821" t="s">
        <v>52</v>
      </c>
      <c r="M57" s="820" t="s">
        <v>52</v>
      </c>
      <c r="N57" s="821" t="s">
        <v>52</v>
      </c>
      <c r="O57" s="700">
        <v>6</v>
      </c>
      <c r="P57" s="693">
        <v>6</v>
      </c>
      <c r="Q57" s="820">
        <v>6</v>
      </c>
      <c r="R57" s="821">
        <v>5</v>
      </c>
      <c r="S57" s="820">
        <v>6</v>
      </c>
      <c r="T57" s="821">
        <v>7</v>
      </c>
    </row>
    <row r="58" spans="1:20" ht="16.8" x14ac:dyDescent="0.25">
      <c r="A58" s="30">
        <v>14</v>
      </c>
      <c r="B58" s="233" t="s">
        <v>11</v>
      </c>
      <c r="C58" s="820" t="s">
        <v>51</v>
      </c>
      <c r="D58" s="821" t="s">
        <v>51</v>
      </c>
      <c r="E58" s="820" t="s">
        <v>52</v>
      </c>
      <c r="F58" s="821" t="s">
        <v>52</v>
      </c>
      <c r="G58" s="820" t="s">
        <v>52</v>
      </c>
      <c r="H58" s="821" t="s">
        <v>52</v>
      </c>
      <c r="I58" s="820" t="s">
        <v>52</v>
      </c>
      <c r="J58" s="821" t="s">
        <v>52</v>
      </c>
      <c r="K58" s="820" t="s">
        <v>52</v>
      </c>
      <c r="L58" s="821" t="s">
        <v>52</v>
      </c>
      <c r="M58" s="820" t="s">
        <v>52</v>
      </c>
      <c r="N58" s="821" t="s">
        <v>52</v>
      </c>
      <c r="O58" s="700" t="s">
        <v>51</v>
      </c>
      <c r="P58" s="693" t="s">
        <v>51</v>
      </c>
      <c r="Q58" s="820" t="s">
        <v>51</v>
      </c>
      <c r="R58" s="821" t="s">
        <v>51</v>
      </c>
      <c r="S58" s="820" t="s">
        <v>51</v>
      </c>
      <c r="T58" s="821" t="s">
        <v>51</v>
      </c>
    </row>
    <row r="59" spans="1:20" ht="16.8" x14ac:dyDescent="0.25">
      <c r="A59" s="30">
        <v>15</v>
      </c>
      <c r="B59" s="233" t="s">
        <v>12</v>
      </c>
      <c r="C59" s="820" t="s">
        <v>20</v>
      </c>
      <c r="D59" s="821" t="s">
        <v>20</v>
      </c>
      <c r="E59" s="820" t="s">
        <v>52</v>
      </c>
      <c r="F59" s="821" t="s">
        <v>52</v>
      </c>
      <c r="G59" s="820" t="s">
        <v>52</v>
      </c>
      <c r="H59" s="821" t="s">
        <v>52</v>
      </c>
      <c r="I59" s="820" t="s">
        <v>52</v>
      </c>
      <c r="J59" s="821" t="s">
        <v>52</v>
      </c>
      <c r="K59" s="820" t="s">
        <v>52</v>
      </c>
      <c r="L59" s="821" t="s">
        <v>52</v>
      </c>
      <c r="M59" s="820" t="s">
        <v>52</v>
      </c>
      <c r="N59" s="821" t="s">
        <v>52</v>
      </c>
      <c r="O59" s="700" t="s">
        <v>20</v>
      </c>
      <c r="P59" s="693" t="s">
        <v>20</v>
      </c>
      <c r="Q59" s="820" t="s">
        <v>20</v>
      </c>
      <c r="R59" s="821" t="s">
        <v>20</v>
      </c>
      <c r="S59" s="820" t="s">
        <v>20</v>
      </c>
      <c r="T59" s="821" t="s">
        <v>20</v>
      </c>
    </row>
    <row r="60" spans="1:20" ht="16.2" x14ac:dyDescent="0.25">
      <c r="A60" s="42">
        <v>16</v>
      </c>
      <c r="B60" s="233" t="s">
        <v>13</v>
      </c>
      <c r="C60" s="820" t="s">
        <v>52</v>
      </c>
      <c r="D60" s="821" t="s">
        <v>52</v>
      </c>
      <c r="E60" s="820" t="s">
        <v>52</v>
      </c>
      <c r="F60" s="821" t="s">
        <v>52</v>
      </c>
      <c r="G60" s="820" t="s">
        <v>52</v>
      </c>
      <c r="H60" s="821" t="s">
        <v>52</v>
      </c>
      <c r="I60" s="820" t="s">
        <v>52</v>
      </c>
      <c r="J60" s="821" t="s">
        <v>52</v>
      </c>
      <c r="K60" s="820" t="s">
        <v>52</v>
      </c>
      <c r="L60" s="821" t="s">
        <v>52</v>
      </c>
      <c r="M60" s="820" t="s">
        <v>52</v>
      </c>
      <c r="N60" s="821" t="s">
        <v>52</v>
      </c>
      <c r="O60" s="820" t="s">
        <v>52</v>
      </c>
      <c r="P60" s="821" t="s">
        <v>52</v>
      </c>
      <c r="Q60" s="820" t="s">
        <v>52</v>
      </c>
      <c r="R60" s="821" t="s">
        <v>52</v>
      </c>
      <c r="S60" s="820" t="s">
        <v>52</v>
      </c>
      <c r="T60" s="821" t="s">
        <v>52</v>
      </c>
    </row>
    <row r="61" spans="1:20" ht="16.2" x14ac:dyDescent="0.25">
      <c r="A61" s="42">
        <v>17</v>
      </c>
      <c r="B61" s="233" t="s">
        <v>50</v>
      </c>
      <c r="C61" s="820" t="s">
        <v>52</v>
      </c>
      <c r="D61" s="821" t="s">
        <v>52</v>
      </c>
      <c r="E61" s="820" t="s">
        <v>52</v>
      </c>
      <c r="F61" s="821" t="s">
        <v>52</v>
      </c>
      <c r="G61" s="820" t="s">
        <v>52</v>
      </c>
      <c r="H61" s="821" t="s">
        <v>52</v>
      </c>
      <c r="I61" s="820" t="s">
        <v>52</v>
      </c>
      <c r="J61" s="821" t="s">
        <v>52</v>
      </c>
      <c r="K61" s="820" t="s">
        <v>52</v>
      </c>
      <c r="L61" s="821" t="s">
        <v>52</v>
      </c>
      <c r="M61" s="820" t="s">
        <v>52</v>
      </c>
      <c r="N61" s="821" t="s">
        <v>52</v>
      </c>
      <c r="O61" s="820" t="s">
        <v>52</v>
      </c>
      <c r="P61" s="821" t="s">
        <v>52</v>
      </c>
      <c r="Q61" s="820" t="s">
        <v>52</v>
      </c>
      <c r="R61" s="821" t="s">
        <v>52</v>
      </c>
      <c r="S61" s="820" t="s">
        <v>52</v>
      </c>
      <c r="T61" s="821" t="s">
        <v>52</v>
      </c>
    </row>
    <row r="62" spans="1:20" ht="16.2" x14ac:dyDescent="0.25">
      <c r="A62" s="42">
        <v>18</v>
      </c>
      <c r="B62" s="233" t="s">
        <v>14</v>
      </c>
      <c r="C62" s="820" t="s">
        <v>52</v>
      </c>
      <c r="D62" s="821" t="s">
        <v>52</v>
      </c>
      <c r="E62" s="820" t="s">
        <v>52</v>
      </c>
      <c r="F62" s="821" t="s">
        <v>52</v>
      </c>
      <c r="G62" s="820" t="s">
        <v>52</v>
      </c>
      <c r="H62" s="821" t="s">
        <v>52</v>
      </c>
      <c r="I62" s="820" t="s">
        <v>52</v>
      </c>
      <c r="J62" s="821" t="s">
        <v>52</v>
      </c>
      <c r="K62" s="820" t="s">
        <v>52</v>
      </c>
      <c r="L62" s="821" t="s">
        <v>52</v>
      </c>
      <c r="M62" s="820" t="s">
        <v>52</v>
      </c>
      <c r="N62" s="821" t="s">
        <v>52</v>
      </c>
      <c r="O62" s="820" t="s">
        <v>52</v>
      </c>
      <c r="P62" s="821" t="s">
        <v>52</v>
      </c>
      <c r="Q62" s="820" t="s">
        <v>52</v>
      </c>
      <c r="R62" s="821" t="s">
        <v>52</v>
      </c>
      <c r="S62" s="820" t="s">
        <v>52</v>
      </c>
      <c r="T62" s="821" t="s">
        <v>52</v>
      </c>
    </row>
    <row r="63" spans="1:20" ht="16.2" x14ac:dyDescent="0.25">
      <c r="A63" s="42">
        <v>19</v>
      </c>
      <c r="B63" s="233" t="s">
        <v>2</v>
      </c>
      <c r="C63" s="820" t="s">
        <v>52</v>
      </c>
      <c r="D63" s="821" t="s">
        <v>52</v>
      </c>
      <c r="E63" s="820" t="s">
        <v>52</v>
      </c>
      <c r="F63" s="821" t="s">
        <v>52</v>
      </c>
      <c r="G63" s="820" t="s">
        <v>52</v>
      </c>
      <c r="H63" s="821" t="s">
        <v>52</v>
      </c>
      <c r="I63" s="820" t="s">
        <v>52</v>
      </c>
      <c r="J63" s="821" t="s">
        <v>52</v>
      </c>
      <c r="K63" s="820" t="s">
        <v>52</v>
      </c>
      <c r="L63" s="821" t="s">
        <v>52</v>
      </c>
      <c r="M63" s="820" t="s">
        <v>52</v>
      </c>
      <c r="N63" s="821" t="s">
        <v>52</v>
      </c>
      <c r="O63" s="820" t="s">
        <v>52</v>
      </c>
      <c r="P63" s="821" t="s">
        <v>52</v>
      </c>
      <c r="Q63" s="820" t="s">
        <v>52</v>
      </c>
      <c r="R63" s="821" t="s">
        <v>52</v>
      </c>
      <c r="S63" s="820" t="s">
        <v>52</v>
      </c>
      <c r="T63" s="821" t="s">
        <v>52</v>
      </c>
    </row>
    <row r="64" spans="1:20" ht="16.2" x14ac:dyDescent="0.25">
      <c r="A64" s="42">
        <v>20</v>
      </c>
      <c r="B64" s="233" t="s">
        <v>15</v>
      </c>
      <c r="C64" s="820" t="s">
        <v>52</v>
      </c>
      <c r="D64" s="821" t="s">
        <v>52</v>
      </c>
      <c r="E64" s="820" t="s">
        <v>52</v>
      </c>
      <c r="F64" s="821" t="s">
        <v>52</v>
      </c>
      <c r="G64" s="820" t="s">
        <v>52</v>
      </c>
      <c r="H64" s="821" t="s">
        <v>52</v>
      </c>
      <c r="I64" s="820" t="s">
        <v>52</v>
      </c>
      <c r="J64" s="821" t="s">
        <v>52</v>
      </c>
      <c r="K64" s="820" t="s">
        <v>52</v>
      </c>
      <c r="L64" s="821" t="s">
        <v>52</v>
      </c>
      <c r="M64" s="820" t="s">
        <v>52</v>
      </c>
      <c r="N64" s="821" t="s">
        <v>52</v>
      </c>
      <c r="O64" s="820" t="s">
        <v>52</v>
      </c>
      <c r="P64" s="821" t="s">
        <v>52</v>
      </c>
      <c r="Q64" s="820" t="s">
        <v>52</v>
      </c>
      <c r="R64" s="821" t="s">
        <v>52</v>
      </c>
      <c r="S64" s="820" t="s">
        <v>52</v>
      </c>
      <c r="T64" s="821" t="s">
        <v>52</v>
      </c>
    </row>
    <row r="65" spans="1:20" ht="16.8" thickBot="1" x14ac:dyDescent="0.3">
      <c r="A65" s="42">
        <v>21</v>
      </c>
      <c r="B65" s="234" t="s">
        <v>16</v>
      </c>
      <c r="C65" s="822" t="s">
        <v>52</v>
      </c>
      <c r="D65" s="823" t="s">
        <v>52</v>
      </c>
      <c r="E65" s="822" t="s">
        <v>52</v>
      </c>
      <c r="F65" s="823" t="s">
        <v>52</v>
      </c>
      <c r="G65" s="822" t="s">
        <v>52</v>
      </c>
      <c r="H65" s="823" t="s">
        <v>52</v>
      </c>
      <c r="I65" s="822" t="s">
        <v>52</v>
      </c>
      <c r="J65" s="823" t="s">
        <v>52</v>
      </c>
      <c r="K65" s="822" t="s">
        <v>52</v>
      </c>
      <c r="L65" s="823" t="s">
        <v>52</v>
      </c>
      <c r="M65" s="822" t="s">
        <v>52</v>
      </c>
      <c r="N65" s="823" t="s">
        <v>52</v>
      </c>
      <c r="O65" s="822" t="s">
        <v>52</v>
      </c>
      <c r="P65" s="823" t="s">
        <v>52</v>
      </c>
      <c r="Q65" s="822" t="s">
        <v>52</v>
      </c>
      <c r="R65" s="823" t="s">
        <v>52</v>
      </c>
      <c r="S65" s="822" t="s">
        <v>52</v>
      </c>
      <c r="T65" s="823" t="s">
        <v>52</v>
      </c>
    </row>
    <row r="69" spans="1:20" ht="21.6" customHeight="1" x14ac:dyDescent="0.25"/>
    <row r="70" spans="1:20" ht="23.4" customHeight="1" x14ac:dyDescent="0.25"/>
    <row r="72" spans="1:20" ht="17.399999999999999" customHeight="1" x14ac:dyDescent="0.25"/>
    <row r="73" spans="1:20" ht="31.8" customHeight="1" x14ac:dyDescent="0.25"/>
    <row r="76" spans="1:20" ht="17.399999999999999" customHeight="1" x14ac:dyDescent="0.25"/>
    <row r="77" spans="1:20" ht="15.6" customHeight="1" x14ac:dyDescent="0.25"/>
    <row r="78" spans="1:20" ht="18" customHeight="1" x14ac:dyDescent="0.25"/>
    <row r="79" spans="1:20" ht="18" customHeight="1" x14ac:dyDescent="0.25"/>
  </sheetData>
  <mergeCells count="61">
    <mergeCell ref="S43:T43"/>
    <mergeCell ref="O43:P43"/>
    <mergeCell ref="S46:T46"/>
    <mergeCell ref="M46:N46"/>
    <mergeCell ref="C46:D46"/>
    <mergeCell ref="K46:L46"/>
    <mergeCell ref="I46:J46"/>
    <mergeCell ref="G46:H46"/>
    <mergeCell ref="E46:F46"/>
    <mergeCell ref="S41:T41"/>
    <mergeCell ref="C53:T53"/>
    <mergeCell ref="C42:T42"/>
    <mergeCell ref="K45:L45"/>
    <mergeCell ref="M45:N45"/>
    <mergeCell ref="O45:P45"/>
    <mergeCell ref="Q45:R45"/>
    <mergeCell ref="C45:D45"/>
    <mergeCell ref="S45:T45"/>
    <mergeCell ref="G45:H45"/>
    <mergeCell ref="E45:F45"/>
    <mergeCell ref="I45:J45"/>
    <mergeCell ref="Q46:R46"/>
    <mergeCell ref="A40:A41"/>
    <mergeCell ref="B40:B41"/>
    <mergeCell ref="A53:A54"/>
    <mergeCell ref="B53:B54"/>
    <mergeCell ref="A42:B42"/>
    <mergeCell ref="C41:D41"/>
    <mergeCell ref="I41:J41"/>
    <mergeCell ref="E41:F41"/>
    <mergeCell ref="K41:L41"/>
    <mergeCell ref="G41:H41"/>
    <mergeCell ref="M41:N41"/>
    <mergeCell ref="O41:P41"/>
    <mergeCell ref="Q41:R41"/>
    <mergeCell ref="C40:T40"/>
    <mergeCell ref="O46:P46"/>
    <mergeCell ref="E43:F43"/>
    <mergeCell ref="C43:D43"/>
    <mergeCell ref="K43:L43"/>
    <mergeCell ref="G43:H43"/>
    <mergeCell ref="I43:J43"/>
    <mergeCell ref="M43:N43"/>
    <mergeCell ref="Q43:R43"/>
    <mergeCell ref="A1:Q1"/>
    <mergeCell ref="A3:B3"/>
    <mergeCell ref="C3:P3"/>
    <mergeCell ref="A36:Q36"/>
    <mergeCell ref="A37:B38"/>
    <mergeCell ref="I10:M10"/>
    <mergeCell ref="A5:B6"/>
    <mergeCell ref="A7:B7"/>
    <mergeCell ref="I12:M12"/>
    <mergeCell ref="I23:M23"/>
    <mergeCell ref="A8:B8"/>
    <mergeCell ref="A12:H12"/>
    <mergeCell ref="A10:A11"/>
    <mergeCell ref="A23:H23"/>
    <mergeCell ref="A4:Q4"/>
    <mergeCell ref="C10:H10"/>
    <mergeCell ref="B10:B11"/>
  </mergeCells>
  <pageMargins left="0.7" right="0.7" top="0.75" bottom="0.75" header="0.3" footer="0.3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94A2-4922-47F2-B11E-692704188F52}">
  <dimension ref="A1:Q95"/>
  <sheetViews>
    <sheetView zoomScaleNormal="100" workbookViewId="0">
      <selection activeCell="C88" sqref="C88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6.33203125" style="1" customWidth="1"/>
    <col min="4" max="7" width="9.33203125" style="1" customWidth="1"/>
    <col min="8" max="16384" width="9.33203125" style="1"/>
  </cols>
  <sheetData>
    <row r="1" spans="1:17" ht="90.6" customHeight="1" thickBot="1" x14ac:dyDescent="0.3">
      <c r="A1" s="315" t="s">
        <v>302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131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137"/>
    </row>
    <row r="5" spans="1:17" ht="22.2" customHeight="1" thickBot="1" x14ac:dyDescent="0.35">
      <c r="A5" s="452"/>
      <c r="B5" s="453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  <c r="Q5" s="135"/>
    </row>
    <row r="6" spans="1:17" ht="15.6" x14ac:dyDescent="0.3">
      <c r="A6" s="323" t="s">
        <v>94</v>
      </c>
      <c r="B6" s="363"/>
      <c r="C6" s="168">
        <v>1</v>
      </c>
      <c r="D6" s="169">
        <v>1</v>
      </c>
      <c r="E6" s="169">
        <v>2</v>
      </c>
      <c r="F6" s="169" t="s">
        <v>48</v>
      </c>
      <c r="G6" s="169">
        <v>19</v>
      </c>
      <c r="H6" s="169">
        <v>0</v>
      </c>
      <c r="I6" s="169" t="s">
        <v>48</v>
      </c>
      <c r="J6" s="169" t="s">
        <v>48</v>
      </c>
      <c r="K6" s="169">
        <v>9.5</v>
      </c>
      <c r="L6" s="176" t="s">
        <v>48</v>
      </c>
      <c r="M6" s="169" t="s">
        <v>48</v>
      </c>
      <c r="N6" s="169" t="s">
        <v>48</v>
      </c>
      <c r="O6" s="169" t="s">
        <v>48</v>
      </c>
      <c r="P6" s="170" t="s">
        <v>48</v>
      </c>
      <c r="Q6" s="136"/>
    </row>
    <row r="7" spans="1:17" ht="16.2" thickBot="1" x14ac:dyDescent="0.3">
      <c r="A7" s="325" t="s">
        <v>84</v>
      </c>
      <c r="B7" s="364"/>
      <c r="C7" s="61">
        <v>1</v>
      </c>
      <c r="D7" s="62">
        <v>1</v>
      </c>
      <c r="E7" s="62">
        <v>3.4</v>
      </c>
      <c r="F7" s="62">
        <v>0</v>
      </c>
      <c r="G7" s="62">
        <v>32</v>
      </c>
      <c r="H7" s="62">
        <v>1</v>
      </c>
      <c r="I7" s="62" t="s">
        <v>113</v>
      </c>
      <c r="J7" s="62">
        <v>32</v>
      </c>
      <c r="K7" s="62">
        <v>8.73</v>
      </c>
      <c r="L7" s="171" t="s">
        <v>48</v>
      </c>
      <c r="M7" s="171" t="s">
        <v>48</v>
      </c>
      <c r="N7" s="171" t="s">
        <v>48</v>
      </c>
      <c r="O7" s="171" t="s">
        <v>48</v>
      </c>
      <c r="P7" s="172" t="s">
        <v>48</v>
      </c>
      <c r="Q7" s="81"/>
    </row>
    <row r="8" spans="1:17" ht="16.2" thickBot="1" x14ac:dyDescent="0.35">
      <c r="A8" s="327" t="s">
        <v>37</v>
      </c>
      <c r="B8" s="449"/>
      <c r="C8" s="166">
        <f t="shared" ref="C8:H8" si="0">SUM(C6:C7)</f>
        <v>2</v>
      </c>
      <c r="D8" s="133">
        <f t="shared" si="0"/>
        <v>2</v>
      </c>
      <c r="E8" s="133">
        <f t="shared" si="0"/>
        <v>5.4</v>
      </c>
      <c r="F8" s="133">
        <f t="shared" si="0"/>
        <v>0</v>
      </c>
      <c r="G8" s="133">
        <f t="shared" si="0"/>
        <v>51</v>
      </c>
      <c r="H8" s="133">
        <f t="shared" si="0"/>
        <v>1</v>
      </c>
      <c r="I8" s="133" t="s">
        <v>106</v>
      </c>
      <c r="J8" s="133">
        <v>51</v>
      </c>
      <c r="K8" s="133">
        <v>9.4</v>
      </c>
      <c r="L8" s="175" t="s">
        <v>48</v>
      </c>
      <c r="M8" s="173" t="s">
        <v>48</v>
      </c>
      <c r="N8" s="173" t="s">
        <v>48</v>
      </c>
      <c r="O8" s="173" t="s">
        <v>48</v>
      </c>
      <c r="P8" s="174" t="s">
        <v>48</v>
      </c>
      <c r="Q8" s="136"/>
    </row>
    <row r="9" spans="1:17" ht="13.8" thickBot="1" x14ac:dyDescent="0.3"/>
    <row r="10" spans="1:17" ht="21" customHeight="1" thickBot="1" x14ac:dyDescent="0.3">
      <c r="A10" s="333" t="s">
        <v>1</v>
      </c>
      <c r="B10" s="333" t="s">
        <v>0</v>
      </c>
      <c r="C10" s="221" t="s">
        <v>25</v>
      </c>
      <c r="D10" s="436" t="s">
        <v>26</v>
      </c>
      <c r="E10" s="437"/>
      <c r="F10" s="438"/>
      <c r="G10" s="182"/>
      <c r="H10" s="182"/>
      <c r="I10" s="182"/>
    </row>
    <row r="11" spans="1:17" ht="33" customHeight="1" thickBot="1" x14ac:dyDescent="0.3">
      <c r="A11" s="334"/>
      <c r="B11" s="334"/>
      <c r="C11" s="11" t="s">
        <v>150</v>
      </c>
      <c r="D11" s="439" t="s">
        <v>197</v>
      </c>
      <c r="E11" s="440"/>
      <c r="F11" s="441"/>
      <c r="G11" s="183"/>
      <c r="H11" s="183"/>
      <c r="I11" s="183"/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1"/>
      <c r="G12" s="184"/>
      <c r="H12" s="184"/>
      <c r="I12" s="184"/>
    </row>
    <row r="13" spans="1:17" ht="20.25" customHeight="1" x14ac:dyDescent="0.25">
      <c r="A13" s="29">
        <v>1</v>
      </c>
      <c r="B13" s="26" t="s">
        <v>3</v>
      </c>
      <c r="C13" s="14">
        <v>12</v>
      </c>
      <c r="D13" s="395">
        <v>9</v>
      </c>
      <c r="E13" s="435"/>
      <c r="F13" s="396"/>
      <c r="G13" s="5"/>
      <c r="H13" s="5"/>
      <c r="I13" s="5"/>
    </row>
    <row r="14" spans="1:17" ht="19.5" customHeight="1" x14ac:dyDescent="0.25">
      <c r="A14" s="30">
        <v>2</v>
      </c>
      <c r="B14" s="27" t="s">
        <v>4</v>
      </c>
      <c r="C14" s="3">
        <v>1</v>
      </c>
      <c r="D14" s="374">
        <v>1</v>
      </c>
      <c r="E14" s="425"/>
      <c r="F14" s="375"/>
      <c r="G14" s="5"/>
      <c r="H14" s="5"/>
      <c r="I14" s="5"/>
    </row>
    <row r="15" spans="1:17" ht="20.25" customHeight="1" x14ac:dyDescent="0.25">
      <c r="A15" s="31">
        <v>3</v>
      </c>
      <c r="B15" s="27" t="s">
        <v>5</v>
      </c>
      <c r="C15" s="3">
        <v>4</v>
      </c>
      <c r="D15" s="374" t="s">
        <v>115</v>
      </c>
      <c r="E15" s="425"/>
      <c r="F15" s="375"/>
      <c r="G15" s="5"/>
      <c r="H15" s="5"/>
      <c r="I15" s="5"/>
    </row>
    <row r="16" spans="1:17" ht="19.5" customHeight="1" x14ac:dyDescent="0.25">
      <c r="A16" s="32">
        <v>4</v>
      </c>
      <c r="B16" s="27" t="s">
        <v>38</v>
      </c>
      <c r="C16" s="3">
        <v>2</v>
      </c>
      <c r="D16" s="374" t="s">
        <v>116</v>
      </c>
      <c r="E16" s="425"/>
      <c r="F16" s="375"/>
      <c r="G16" s="5"/>
      <c r="H16" s="5"/>
      <c r="I16" s="5"/>
    </row>
    <row r="17" spans="1:12" ht="19.5" customHeight="1" x14ac:dyDescent="0.25">
      <c r="A17" s="33" t="s">
        <v>39</v>
      </c>
      <c r="B17" s="27" t="s">
        <v>6</v>
      </c>
      <c r="C17" s="3">
        <v>187</v>
      </c>
      <c r="D17" s="374">
        <v>138</v>
      </c>
      <c r="E17" s="425"/>
      <c r="F17" s="375"/>
      <c r="G17" s="5"/>
      <c r="H17" s="5"/>
      <c r="I17" s="5"/>
    </row>
    <row r="18" spans="1:12" ht="19.5" customHeight="1" x14ac:dyDescent="0.25">
      <c r="A18" s="34">
        <v>6</v>
      </c>
      <c r="B18" s="27" t="s">
        <v>40</v>
      </c>
      <c r="C18" s="3">
        <v>7</v>
      </c>
      <c r="D18" s="374">
        <v>9</v>
      </c>
      <c r="E18" s="425"/>
      <c r="F18" s="375"/>
      <c r="G18" s="5"/>
      <c r="H18" s="5"/>
      <c r="I18" s="5"/>
    </row>
    <row r="19" spans="1:12" ht="19.5" customHeight="1" x14ac:dyDescent="0.25">
      <c r="A19" s="35">
        <v>7</v>
      </c>
      <c r="B19" s="27" t="s">
        <v>7</v>
      </c>
      <c r="C19" s="3">
        <v>120</v>
      </c>
      <c r="D19" s="374">
        <v>120</v>
      </c>
      <c r="E19" s="425"/>
      <c r="F19" s="375"/>
      <c r="G19" s="5"/>
      <c r="H19" s="5"/>
      <c r="I19" s="5"/>
    </row>
    <row r="20" spans="1:12" ht="19.5" customHeight="1" x14ac:dyDescent="0.25">
      <c r="A20" s="36">
        <v>8</v>
      </c>
      <c r="B20" s="27" t="s">
        <v>41</v>
      </c>
      <c r="C20" s="3">
        <v>189</v>
      </c>
      <c r="D20" s="374">
        <v>140</v>
      </c>
      <c r="E20" s="425"/>
      <c r="F20" s="375"/>
      <c r="G20" s="5"/>
      <c r="H20" s="5"/>
      <c r="I20" s="5"/>
    </row>
    <row r="21" spans="1:12" ht="19.5" customHeight="1" x14ac:dyDescent="0.25">
      <c r="A21" s="30">
        <v>9</v>
      </c>
      <c r="B21" s="27" t="s">
        <v>42</v>
      </c>
      <c r="C21" s="3">
        <v>7</v>
      </c>
      <c r="D21" s="374">
        <v>3</v>
      </c>
      <c r="E21" s="425"/>
      <c r="F21" s="375"/>
      <c r="G21" s="5"/>
      <c r="H21" s="5"/>
      <c r="I21" s="5"/>
    </row>
    <row r="22" spans="1:12" ht="19.5" customHeight="1" thickBot="1" x14ac:dyDescent="0.3">
      <c r="A22" s="37">
        <v>10</v>
      </c>
      <c r="B22" s="28" t="s">
        <v>19</v>
      </c>
      <c r="C22" s="20">
        <v>120</v>
      </c>
      <c r="D22" s="426">
        <v>100</v>
      </c>
      <c r="E22" s="427"/>
      <c r="F22" s="428"/>
      <c r="G22" s="5"/>
      <c r="H22" s="5"/>
      <c r="I22" s="5"/>
    </row>
    <row r="23" spans="1:12" ht="19.5" customHeight="1" thickBot="1" x14ac:dyDescent="0.3">
      <c r="A23" s="186" t="s">
        <v>18</v>
      </c>
      <c r="B23" s="187"/>
      <c r="C23" s="187"/>
      <c r="D23" s="187"/>
      <c r="E23" s="187"/>
      <c r="F23" s="209"/>
      <c r="G23" s="78"/>
      <c r="H23" s="78"/>
      <c r="I23" s="78"/>
    </row>
    <row r="24" spans="1:12" ht="19.5" customHeight="1" x14ac:dyDescent="0.25">
      <c r="A24" s="41">
        <v>11</v>
      </c>
      <c r="B24" s="46" t="s">
        <v>8</v>
      </c>
      <c r="C24" s="14" t="s">
        <v>114</v>
      </c>
      <c r="D24" s="395">
        <v>2</v>
      </c>
      <c r="E24" s="435"/>
      <c r="F24" s="396"/>
      <c r="G24" s="5"/>
      <c r="H24" s="5"/>
      <c r="I24" s="5"/>
    </row>
    <row r="25" spans="1:12" ht="19.5" customHeight="1" x14ac:dyDescent="0.25">
      <c r="A25" s="30">
        <v>12</v>
      </c>
      <c r="B25" s="47" t="s">
        <v>9</v>
      </c>
      <c r="C25" s="3">
        <v>6</v>
      </c>
      <c r="D25" s="374">
        <v>3</v>
      </c>
      <c r="E25" s="425"/>
      <c r="F25" s="375"/>
      <c r="G25" s="5"/>
      <c r="H25" s="5"/>
      <c r="I25" s="5"/>
    </row>
    <row r="26" spans="1:12" ht="19.5" customHeight="1" x14ac:dyDescent="0.25">
      <c r="A26" s="30">
        <v>13</v>
      </c>
      <c r="B26" s="47" t="s">
        <v>10</v>
      </c>
      <c r="C26" s="3">
        <v>9</v>
      </c>
      <c r="D26" s="374">
        <v>5</v>
      </c>
      <c r="E26" s="425"/>
      <c r="F26" s="375"/>
      <c r="G26" s="5"/>
      <c r="H26" s="5"/>
      <c r="I26" s="5"/>
    </row>
    <row r="27" spans="1:12" ht="19.5" customHeight="1" x14ac:dyDescent="0.25">
      <c r="A27" s="30">
        <v>14</v>
      </c>
      <c r="B27" s="47" t="s">
        <v>11</v>
      </c>
      <c r="C27" s="3" t="s">
        <v>22</v>
      </c>
      <c r="D27" s="374" t="s">
        <v>51</v>
      </c>
      <c r="E27" s="425"/>
      <c r="F27" s="375"/>
      <c r="G27" s="5"/>
      <c r="H27" s="5"/>
      <c r="I27" s="5"/>
      <c r="J27" s="5"/>
      <c r="K27" s="5"/>
      <c r="L27" s="5"/>
    </row>
    <row r="28" spans="1:12" ht="19.5" customHeight="1" x14ac:dyDescent="0.25">
      <c r="A28" s="30">
        <v>15</v>
      </c>
      <c r="B28" s="47" t="s">
        <v>12</v>
      </c>
      <c r="C28" s="3" t="s">
        <v>20</v>
      </c>
      <c r="D28" s="374" t="s">
        <v>20</v>
      </c>
      <c r="E28" s="425"/>
      <c r="F28" s="375"/>
      <c r="G28" s="5"/>
      <c r="H28" s="5"/>
      <c r="I28" s="5"/>
    </row>
    <row r="29" spans="1:12" ht="18.75" customHeight="1" x14ac:dyDescent="0.25">
      <c r="A29" s="42">
        <v>16</v>
      </c>
      <c r="B29" s="47" t="s">
        <v>13</v>
      </c>
      <c r="C29" s="3">
        <v>12</v>
      </c>
      <c r="D29" s="374">
        <v>22</v>
      </c>
      <c r="E29" s="425"/>
      <c r="F29" s="375"/>
      <c r="G29" s="5"/>
      <c r="H29" s="5"/>
      <c r="I29" s="5"/>
    </row>
    <row r="30" spans="1:12" ht="18.75" customHeight="1" x14ac:dyDescent="0.25">
      <c r="A30" s="42">
        <v>17</v>
      </c>
      <c r="B30" s="47" t="s">
        <v>50</v>
      </c>
      <c r="C30" s="3">
        <v>19</v>
      </c>
      <c r="D30" s="374">
        <v>32</v>
      </c>
      <c r="E30" s="425"/>
      <c r="F30" s="375"/>
      <c r="G30" s="5"/>
      <c r="H30" s="5"/>
      <c r="I30" s="5"/>
    </row>
    <row r="31" spans="1:12" ht="19.5" customHeight="1" x14ac:dyDescent="0.25">
      <c r="A31" s="42">
        <v>18</v>
      </c>
      <c r="B31" s="47" t="s">
        <v>14</v>
      </c>
      <c r="C31" s="3">
        <v>0</v>
      </c>
      <c r="D31" s="374">
        <v>1</v>
      </c>
      <c r="E31" s="425"/>
      <c r="F31" s="375"/>
      <c r="G31" s="5"/>
      <c r="H31" s="5"/>
      <c r="I31" s="5"/>
    </row>
    <row r="32" spans="1:12" ht="19.5" customHeight="1" x14ac:dyDescent="0.25">
      <c r="A32" s="42">
        <v>19</v>
      </c>
      <c r="B32" s="47" t="s">
        <v>2</v>
      </c>
      <c r="C32" s="3">
        <v>0</v>
      </c>
      <c r="D32" s="374">
        <v>0</v>
      </c>
      <c r="E32" s="425"/>
      <c r="F32" s="375"/>
      <c r="G32" s="5"/>
      <c r="H32" s="5"/>
      <c r="I32" s="5"/>
    </row>
    <row r="33" spans="1:17" ht="19.5" customHeight="1" x14ac:dyDescent="0.25">
      <c r="A33" s="42">
        <v>20</v>
      </c>
      <c r="B33" s="47" t="s">
        <v>15</v>
      </c>
      <c r="C33" s="3">
        <v>0</v>
      </c>
      <c r="D33" s="374">
        <v>2</v>
      </c>
      <c r="E33" s="425"/>
      <c r="F33" s="375"/>
      <c r="G33" s="5"/>
      <c r="H33" s="5"/>
      <c r="I33" s="5"/>
    </row>
    <row r="34" spans="1:17" ht="19.5" customHeight="1" thickBot="1" x14ac:dyDescent="0.3">
      <c r="A34" s="42">
        <v>21</v>
      </c>
      <c r="B34" s="48" t="s">
        <v>16</v>
      </c>
      <c r="C34" s="20" t="s">
        <v>20</v>
      </c>
      <c r="D34" s="426" t="s">
        <v>20</v>
      </c>
      <c r="E34" s="427"/>
      <c r="F34" s="428"/>
      <c r="G34" s="5"/>
      <c r="H34" s="5"/>
      <c r="I34" s="5"/>
    </row>
    <row r="35" spans="1:17" ht="19.5" customHeight="1" thickBot="1" x14ac:dyDescent="0.3">
      <c r="G35" s="177"/>
    </row>
    <row r="36" spans="1:17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thickBot="1" x14ac:dyDescent="0.35">
      <c r="A37" s="352" t="s">
        <v>47</v>
      </c>
      <c r="B37" s="370"/>
      <c r="C37" s="304" t="s">
        <v>33</v>
      </c>
      <c r="D37" s="305" t="s">
        <v>27</v>
      </c>
      <c r="E37" s="305" t="s">
        <v>22</v>
      </c>
      <c r="F37" s="305" t="s">
        <v>28</v>
      </c>
      <c r="G37" s="305" t="s">
        <v>30</v>
      </c>
      <c r="H37" s="305" t="s">
        <v>29</v>
      </c>
      <c r="I37" s="305" t="s">
        <v>34</v>
      </c>
      <c r="J37" s="305" t="s">
        <v>1</v>
      </c>
      <c r="K37" s="305">
        <v>100</v>
      </c>
      <c r="L37" s="305">
        <v>50</v>
      </c>
      <c r="M37" s="305">
        <v>0</v>
      </c>
      <c r="N37" s="305" t="s">
        <v>31</v>
      </c>
      <c r="O37" s="305" t="s">
        <v>32</v>
      </c>
      <c r="P37" s="305" t="s">
        <v>35</v>
      </c>
      <c r="Q37" s="306" t="s">
        <v>36</v>
      </c>
    </row>
    <row r="38" spans="1:17" ht="20.25" customHeight="1" thickBot="1" x14ac:dyDescent="0.3">
      <c r="A38" s="354"/>
      <c r="B38" s="371"/>
      <c r="C38" s="302">
        <v>2</v>
      </c>
      <c r="D38" s="303">
        <v>4</v>
      </c>
      <c r="E38" s="303" t="s">
        <v>48</v>
      </c>
      <c r="F38" s="303">
        <v>25</v>
      </c>
      <c r="G38" s="303">
        <v>36</v>
      </c>
      <c r="H38" s="303">
        <v>16</v>
      </c>
      <c r="I38" s="303">
        <v>6.25</v>
      </c>
      <c r="J38" s="303">
        <v>69.44</v>
      </c>
      <c r="K38" s="303" t="s">
        <v>48</v>
      </c>
      <c r="L38" s="303" t="s">
        <v>48</v>
      </c>
      <c r="M38" s="303">
        <v>1</v>
      </c>
      <c r="N38" s="303">
        <v>3</v>
      </c>
      <c r="O38" s="303">
        <v>0</v>
      </c>
      <c r="P38" s="307">
        <v>3</v>
      </c>
      <c r="Q38" s="308"/>
    </row>
    <row r="39" spans="1:17" ht="13.8" thickBot="1" x14ac:dyDescent="0.3"/>
    <row r="40" spans="1:17" ht="20.25" customHeight="1" thickBot="1" x14ac:dyDescent="0.3">
      <c r="A40" s="356" t="s">
        <v>1</v>
      </c>
      <c r="B40" s="392" t="s">
        <v>0</v>
      </c>
      <c r="C40" s="340" t="s">
        <v>47</v>
      </c>
      <c r="D40" s="341"/>
      <c r="E40" s="341"/>
      <c r="F40" s="342"/>
    </row>
    <row r="41" spans="1:17" ht="34.799999999999997" customHeight="1" thickBot="1" x14ac:dyDescent="0.3">
      <c r="A41" s="357"/>
      <c r="B41" s="348"/>
      <c r="C41" s="417" t="s">
        <v>248</v>
      </c>
      <c r="D41" s="418"/>
      <c r="E41" s="419" t="s">
        <v>163</v>
      </c>
      <c r="F41" s="420"/>
    </row>
    <row r="42" spans="1:17" ht="20.25" customHeight="1" thickBot="1" x14ac:dyDescent="0.3">
      <c r="A42" s="569" t="s">
        <v>17</v>
      </c>
      <c r="B42" s="570"/>
      <c r="C42" s="570"/>
      <c r="D42" s="570"/>
      <c r="E42" s="570"/>
      <c r="F42" s="571"/>
    </row>
    <row r="43" spans="1:17" ht="18" x14ac:dyDescent="0.25">
      <c r="A43" s="29">
        <v>1</v>
      </c>
      <c r="B43" s="239" t="s">
        <v>3</v>
      </c>
      <c r="C43" s="393">
        <v>4</v>
      </c>
      <c r="D43" s="394"/>
      <c r="E43" s="393">
        <v>20</v>
      </c>
      <c r="F43" s="394"/>
    </row>
    <row r="44" spans="1:17" ht="18" customHeight="1" x14ac:dyDescent="0.25">
      <c r="A44" s="30">
        <v>2</v>
      </c>
      <c r="B44" s="240" t="s">
        <v>4</v>
      </c>
      <c r="C44" s="273">
        <v>1</v>
      </c>
      <c r="D44" s="274">
        <v>3</v>
      </c>
      <c r="E44" s="273">
        <v>1</v>
      </c>
      <c r="F44" s="274">
        <v>3</v>
      </c>
    </row>
    <row r="45" spans="1:17" ht="18" x14ac:dyDescent="0.3">
      <c r="A45" s="31">
        <v>3</v>
      </c>
      <c r="B45" s="240" t="s">
        <v>5</v>
      </c>
      <c r="C45" s="381">
        <v>5</v>
      </c>
      <c r="D45" s="382"/>
      <c r="E45" s="381">
        <v>5</v>
      </c>
      <c r="F45" s="382"/>
    </row>
    <row r="46" spans="1:17" ht="16.8" x14ac:dyDescent="0.3">
      <c r="A46" s="32">
        <v>4</v>
      </c>
      <c r="B46" s="240" t="s">
        <v>38</v>
      </c>
      <c r="C46" s="381">
        <v>4</v>
      </c>
      <c r="D46" s="382"/>
      <c r="E46" s="381">
        <v>3</v>
      </c>
      <c r="F46" s="382"/>
    </row>
    <row r="47" spans="1:17" ht="16.8" x14ac:dyDescent="0.25">
      <c r="A47" s="33" t="s">
        <v>39</v>
      </c>
      <c r="B47" s="240" t="s">
        <v>6</v>
      </c>
      <c r="C47" s="273">
        <v>147</v>
      </c>
      <c r="D47" s="274">
        <v>115</v>
      </c>
      <c r="E47" s="273">
        <v>101</v>
      </c>
      <c r="F47" s="274">
        <v>122</v>
      </c>
    </row>
    <row r="48" spans="1:17" ht="16.8" x14ac:dyDescent="0.25">
      <c r="A48" s="34">
        <v>6</v>
      </c>
      <c r="B48" s="240" t="s">
        <v>40</v>
      </c>
      <c r="C48" s="273">
        <v>10</v>
      </c>
      <c r="D48" s="274">
        <v>10</v>
      </c>
      <c r="E48" s="273">
        <v>10</v>
      </c>
      <c r="F48" s="274">
        <v>10</v>
      </c>
    </row>
    <row r="49" spans="1:6" ht="16.8" x14ac:dyDescent="0.25">
      <c r="A49" s="35">
        <v>7</v>
      </c>
      <c r="B49" s="240" t="s">
        <v>7</v>
      </c>
      <c r="C49" s="273">
        <v>297</v>
      </c>
      <c r="D49" s="274">
        <v>236</v>
      </c>
      <c r="E49" s="273">
        <v>274</v>
      </c>
      <c r="F49" s="274">
        <v>565</v>
      </c>
    </row>
    <row r="50" spans="1:6" ht="16.8" x14ac:dyDescent="0.25">
      <c r="A50" s="36">
        <v>8</v>
      </c>
      <c r="B50" s="240" t="s">
        <v>41</v>
      </c>
      <c r="C50" s="273">
        <v>60</v>
      </c>
      <c r="D50" s="274">
        <v>206</v>
      </c>
      <c r="E50" s="273">
        <v>150</v>
      </c>
      <c r="F50" s="274">
        <v>76</v>
      </c>
    </row>
    <row r="51" spans="1:6" ht="15.6" customHeight="1" x14ac:dyDescent="0.25">
      <c r="A51" s="30">
        <v>9</v>
      </c>
      <c r="B51" s="240" t="s">
        <v>42</v>
      </c>
      <c r="C51" s="273">
        <v>10</v>
      </c>
      <c r="D51" s="274">
        <v>1</v>
      </c>
      <c r="E51" s="273">
        <v>10</v>
      </c>
      <c r="F51" s="274">
        <v>2</v>
      </c>
    </row>
    <row r="52" spans="1:6" ht="17.399999999999999" thickBot="1" x14ac:dyDescent="0.3">
      <c r="A52" s="37">
        <v>10</v>
      </c>
      <c r="B52" s="241" t="s">
        <v>19</v>
      </c>
      <c r="C52" s="273">
        <v>161</v>
      </c>
      <c r="D52" s="276">
        <v>414</v>
      </c>
      <c r="E52" s="275">
        <v>598</v>
      </c>
      <c r="F52" s="276">
        <v>44</v>
      </c>
    </row>
    <row r="53" spans="1:6" ht="18" customHeight="1" thickBot="1" x14ac:dyDescent="0.3">
      <c r="A53" s="349" t="s">
        <v>54</v>
      </c>
      <c r="B53" s="376" t="s">
        <v>0</v>
      </c>
      <c r="C53" s="383" t="s">
        <v>18</v>
      </c>
      <c r="D53" s="384"/>
      <c r="E53" s="384"/>
      <c r="F53" s="385"/>
    </row>
    <row r="54" spans="1:6" ht="18" thickBot="1" x14ac:dyDescent="0.3">
      <c r="A54" s="350"/>
      <c r="B54" s="348"/>
      <c r="C54" s="288" t="s">
        <v>55</v>
      </c>
      <c r="D54" s="289" t="s">
        <v>56</v>
      </c>
      <c r="E54" s="270" t="s">
        <v>55</v>
      </c>
      <c r="F54" s="271" t="s">
        <v>56</v>
      </c>
    </row>
    <row r="55" spans="1:6" ht="16.8" x14ac:dyDescent="0.25">
      <c r="A55" s="41">
        <v>11</v>
      </c>
      <c r="B55" s="232" t="s">
        <v>8</v>
      </c>
      <c r="C55" s="13">
        <v>16</v>
      </c>
      <c r="D55" s="231">
        <v>0</v>
      </c>
      <c r="E55" s="93">
        <v>1</v>
      </c>
      <c r="F55" s="267">
        <v>8</v>
      </c>
    </row>
    <row r="56" spans="1:6" ht="16.8" x14ac:dyDescent="0.25">
      <c r="A56" s="30">
        <v>12</v>
      </c>
      <c r="B56" s="233" t="s">
        <v>9</v>
      </c>
      <c r="C56" s="17">
        <v>19</v>
      </c>
      <c r="D56" s="211">
        <v>1</v>
      </c>
      <c r="E56" s="44">
        <v>6</v>
      </c>
      <c r="F56" s="211">
        <v>10</v>
      </c>
    </row>
    <row r="57" spans="1:6" ht="16.8" x14ac:dyDescent="0.25">
      <c r="A57" s="30">
        <v>13</v>
      </c>
      <c r="B57" s="233" t="s">
        <v>10</v>
      </c>
      <c r="C57" s="17">
        <v>7</v>
      </c>
      <c r="D57" s="211">
        <v>7</v>
      </c>
      <c r="E57" s="44">
        <v>3</v>
      </c>
      <c r="F57" s="211">
        <v>3</v>
      </c>
    </row>
    <row r="58" spans="1:6" ht="16.8" x14ac:dyDescent="0.25">
      <c r="A58" s="30">
        <v>14</v>
      </c>
      <c r="B58" s="233" t="s">
        <v>11</v>
      </c>
      <c r="C58" s="17" t="s">
        <v>51</v>
      </c>
      <c r="D58" s="211" t="s">
        <v>51</v>
      </c>
      <c r="E58" s="44" t="s">
        <v>51</v>
      </c>
      <c r="F58" s="211" t="s">
        <v>51</v>
      </c>
    </row>
    <row r="59" spans="1:6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20</v>
      </c>
      <c r="F59" s="211" t="s">
        <v>20</v>
      </c>
    </row>
    <row r="60" spans="1:6" ht="16.2" x14ac:dyDescent="0.25">
      <c r="A60" s="42">
        <v>16</v>
      </c>
      <c r="B60" s="233" t="s">
        <v>13</v>
      </c>
      <c r="C60" s="17" t="s">
        <v>52</v>
      </c>
      <c r="D60" s="211">
        <v>18</v>
      </c>
      <c r="E60" s="44" t="s">
        <v>52</v>
      </c>
      <c r="F60" s="211" t="s">
        <v>52</v>
      </c>
    </row>
    <row r="61" spans="1:6" ht="16.2" x14ac:dyDescent="0.25">
      <c r="A61" s="42">
        <v>17</v>
      </c>
      <c r="B61" s="233" t="s">
        <v>50</v>
      </c>
      <c r="C61" s="17" t="s">
        <v>52</v>
      </c>
      <c r="D61" s="211">
        <v>19</v>
      </c>
      <c r="E61" s="44" t="s">
        <v>52</v>
      </c>
      <c r="F61" s="211" t="s">
        <v>52</v>
      </c>
    </row>
    <row r="62" spans="1:6" ht="16.2" x14ac:dyDescent="0.25">
      <c r="A62" s="42">
        <v>18</v>
      </c>
      <c r="B62" s="233" t="s">
        <v>14</v>
      </c>
      <c r="C62" s="17" t="s">
        <v>52</v>
      </c>
      <c r="D62" s="211">
        <v>0</v>
      </c>
      <c r="E62" s="44" t="s">
        <v>52</v>
      </c>
      <c r="F62" s="211" t="s">
        <v>52</v>
      </c>
    </row>
    <row r="63" spans="1:6" ht="16.2" x14ac:dyDescent="0.25">
      <c r="A63" s="42">
        <v>19</v>
      </c>
      <c r="B63" s="233" t="s">
        <v>2</v>
      </c>
      <c r="C63" s="17" t="s">
        <v>52</v>
      </c>
      <c r="D63" s="211">
        <v>0</v>
      </c>
      <c r="E63" s="44" t="s">
        <v>52</v>
      </c>
      <c r="F63" s="211" t="s">
        <v>52</v>
      </c>
    </row>
    <row r="64" spans="1:6" ht="16.2" x14ac:dyDescent="0.25">
      <c r="A64" s="42">
        <v>20</v>
      </c>
      <c r="B64" s="233" t="s">
        <v>15</v>
      </c>
      <c r="C64" s="17" t="s">
        <v>52</v>
      </c>
      <c r="D64" s="211">
        <v>0</v>
      </c>
      <c r="E64" s="44" t="s">
        <v>52</v>
      </c>
      <c r="F64" s="211" t="s">
        <v>52</v>
      </c>
    </row>
    <row r="65" spans="1:17" ht="16.8" thickBot="1" x14ac:dyDescent="0.3">
      <c r="A65" s="42">
        <v>21</v>
      </c>
      <c r="B65" s="234" t="s">
        <v>16</v>
      </c>
      <c r="C65" s="19" t="s">
        <v>52</v>
      </c>
      <c r="D65" s="109">
        <v>0</v>
      </c>
      <c r="E65" s="45" t="s">
        <v>52</v>
      </c>
      <c r="F65" s="109" t="s">
        <v>52</v>
      </c>
    </row>
    <row r="66" spans="1:17" ht="13.8" thickBot="1" x14ac:dyDescent="0.3"/>
    <row r="67" spans="1:17" ht="21.6" customHeight="1" thickBot="1" x14ac:dyDescent="0.3">
      <c r="A67" s="410" t="s">
        <v>46</v>
      </c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2"/>
    </row>
    <row r="68" spans="1:17" ht="23.4" customHeight="1" x14ac:dyDescent="0.3">
      <c r="A68" s="560" t="s">
        <v>329</v>
      </c>
      <c r="B68" s="561"/>
      <c r="C68" s="79" t="s">
        <v>33</v>
      </c>
      <c r="D68" s="49" t="s">
        <v>27</v>
      </c>
      <c r="E68" s="49" t="s">
        <v>22</v>
      </c>
      <c r="F68" s="49" t="s">
        <v>28</v>
      </c>
      <c r="G68" s="49" t="s">
        <v>30</v>
      </c>
      <c r="H68" s="49" t="s">
        <v>29</v>
      </c>
      <c r="I68" s="49" t="s">
        <v>34</v>
      </c>
      <c r="J68" s="49" t="s">
        <v>1</v>
      </c>
      <c r="K68" s="49">
        <v>100</v>
      </c>
      <c r="L68" s="49">
        <v>50</v>
      </c>
      <c r="M68" s="49">
        <v>0</v>
      </c>
      <c r="N68" s="49" t="s">
        <v>31</v>
      </c>
      <c r="O68" s="49" t="s">
        <v>32</v>
      </c>
      <c r="P68" s="49" t="s">
        <v>35</v>
      </c>
      <c r="Q68" s="50" t="s">
        <v>36</v>
      </c>
    </row>
    <row r="69" spans="1:17" ht="16.2" thickBot="1" x14ac:dyDescent="0.35">
      <c r="A69" s="577"/>
      <c r="B69" s="769"/>
      <c r="C69" s="281">
        <v>3</v>
      </c>
      <c r="D69" s="281">
        <v>3</v>
      </c>
      <c r="E69" s="281">
        <v>1</v>
      </c>
      <c r="F69" s="281">
        <v>92</v>
      </c>
      <c r="G69" s="281">
        <v>73</v>
      </c>
      <c r="H69" s="281" t="s">
        <v>437</v>
      </c>
      <c r="I69" s="281">
        <v>46</v>
      </c>
      <c r="J69" s="281">
        <v>126.02</v>
      </c>
      <c r="K69" s="281" t="s">
        <v>48</v>
      </c>
      <c r="L69" s="281">
        <v>1</v>
      </c>
      <c r="M69" s="281" t="s">
        <v>48</v>
      </c>
      <c r="N69" s="281">
        <v>10</v>
      </c>
      <c r="O69" s="281">
        <v>3</v>
      </c>
      <c r="P69" s="116">
        <v>2</v>
      </c>
      <c r="Q69" s="71"/>
    </row>
    <row r="70" spans="1:17" ht="17.399999999999999" customHeight="1" thickBot="1" x14ac:dyDescent="0.3"/>
    <row r="71" spans="1:17" ht="31.8" customHeight="1" thickBot="1" x14ac:dyDescent="0.3">
      <c r="A71" s="1158" t="s">
        <v>1</v>
      </c>
      <c r="B71" s="1253" t="s">
        <v>0</v>
      </c>
      <c r="C71" s="1254" t="s">
        <v>350</v>
      </c>
      <c r="D71" s="1255"/>
      <c r="E71" s="1256"/>
    </row>
    <row r="72" spans="1:17" ht="31.8" thickBot="1" x14ac:dyDescent="0.3">
      <c r="A72" s="1159"/>
      <c r="B72" s="1182"/>
      <c r="C72" s="1257" t="s">
        <v>439</v>
      </c>
      <c r="D72" s="1139" t="s">
        <v>440</v>
      </c>
      <c r="E72" s="1258" t="s">
        <v>441</v>
      </c>
    </row>
    <row r="73" spans="1:17" ht="18" thickBot="1" x14ac:dyDescent="0.3">
      <c r="A73" s="932"/>
      <c r="B73" s="933"/>
      <c r="C73" s="1191" t="s">
        <v>17</v>
      </c>
      <c r="D73" s="1192"/>
      <c r="E73" s="1193"/>
    </row>
    <row r="74" spans="1:17" ht="17.399999999999999" customHeight="1" x14ac:dyDescent="0.25">
      <c r="A74" s="29">
        <v>1</v>
      </c>
      <c r="B74" s="239" t="s">
        <v>3</v>
      </c>
      <c r="C74" s="1008">
        <v>2</v>
      </c>
      <c r="D74" s="938">
        <v>5</v>
      </c>
      <c r="E74" s="1009">
        <v>11</v>
      </c>
    </row>
    <row r="75" spans="1:17" ht="15.6" customHeight="1" x14ac:dyDescent="0.25">
      <c r="A75" s="30">
        <v>2</v>
      </c>
      <c r="B75" s="240" t="s">
        <v>4</v>
      </c>
      <c r="C75" s="1259">
        <v>1</v>
      </c>
      <c r="D75" s="1260">
        <v>1</v>
      </c>
      <c r="E75" s="944">
        <v>1</v>
      </c>
    </row>
    <row r="76" spans="1:17" ht="18" customHeight="1" x14ac:dyDescent="0.25">
      <c r="A76" s="31">
        <v>3</v>
      </c>
      <c r="B76" s="240" t="s">
        <v>5</v>
      </c>
      <c r="C76" s="945" t="s">
        <v>379</v>
      </c>
      <c r="D76" s="938" t="s">
        <v>379</v>
      </c>
      <c r="E76" s="944" t="s">
        <v>379</v>
      </c>
    </row>
    <row r="77" spans="1:17" ht="18" customHeight="1" x14ac:dyDescent="0.25">
      <c r="A77" s="32">
        <v>4</v>
      </c>
      <c r="B77" s="240" t="s">
        <v>38</v>
      </c>
      <c r="C77" s="945" t="s">
        <v>380</v>
      </c>
      <c r="D77" s="938" t="s">
        <v>398</v>
      </c>
      <c r="E77" s="944" t="s">
        <v>438</v>
      </c>
    </row>
    <row r="78" spans="1:17" ht="16.8" x14ac:dyDescent="0.25">
      <c r="A78" s="33" t="s">
        <v>39</v>
      </c>
      <c r="B78" s="240" t="s">
        <v>6</v>
      </c>
      <c r="C78" s="945">
        <v>111</v>
      </c>
      <c r="D78" s="938">
        <v>312</v>
      </c>
      <c r="E78" s="944">
        <v>222</v>
      </c>
    </row>
    <row r="79" spans="1:17" ht="16.8" x14ac:dyDescent="0.25">
      <c r="A79" s="34">
        <v>6</v>
      </c>
      <c r="B79" s="240" t="s">
        <v>40</v>
      </c>
      <c r="C79" s="945">
        <v>10</v>
      </c>
      <c r="D79" s="938">
        <v>4</v>
      </c>
      <c r="E79" s="944">
        <v>10</v>
      </c>
    </row>
    <row r="80" spans="1:17" ht="16.8" x14ac:dyDescent="0.25">
      <c r="A80" s="35">
        <v>7</v>
      </c>
      <c r="B80" s="240" t="s">
        <v>7</v>
      </c>
      <c r="C80" s="945">
        <v>300</v>
      </c>
      <c r="D80" s="938">
        <v>300</v>
      </c>
      <c r="E80" s="944">
        <v>291</v>
      </c>
    </row>
    <row r="81" spans="1:5" ht="16.8" x14ac:dyDescent="0.25">
      <c r="A81" s="36">
        <v>8</v>
      </c>
      <c r="B81" s="240" t="s">
        <v>41</v>
      </c>
      <c r="C81" s="946">
        <v>239</v>
      </c>
      <c r="D81" s="940">
        <v>246</v>
      </c>
      <c r="E81" s="947">
        <v>223</v>
      </c>
    </row>
    <row r="82" spans="1:5" ht="16.8" x14ac:dyDescent="0.25">
      <c r="A82" s="30">
        <v>9</v>
      </c>
      <c r="B82" s="240" t="s">
        <v>42</v>
      </c>
      <c r="C82" s="848">
        <v>2</v>
      </c>
      <c r="D82" s="841">
        <v>4</v>
      </c>
      <c r="E82" s="849">
        <v>2</v>
      </c>
    </row>
    <row r="83" spans="1:5" ht="17.399999999999999" thickBot="1" x14ac:dyDescent="0.3">
      <c r="A83" s="37">
        <v>10</v>
      </c>
      <c r="B83" s="241" t="s">
        <v>19</v>
      </c>
      <c r="C83" s="852">
        <v>228</v>
      </c>
      <c r="D83" s="911">
        <v>228</v>
      </c>
      <c r="E83" s="853">
        <v>219</v>
      </c>
    </row>
    <row r="84" spans="1:5" ht="18" thickBot="1" x14ac:dyDescent="0.3">
      <c r="B84" s="1252"/>
      <c r="C84" s="912" t="s">
        <v>18</v>
      </c>
      <c r="D84" s="913"/>
      <c r="E84" s="914"/>
    </row>
    <row r="85" spans="1:5" ht="16.8" x14ac:dyDescent="0.25">
      <c r="A85" s="41">
        <v>11</v>
      </c>
      <c r="B85" s="232" t="s">
        <v>8</v>
      </c>
      <c r="C85" s="697">
        <v>4</v>
      </c>
      <c r="D85" s="698" t="s">
        <v>437</v>
      </c>
      <c r="E85" s="699">
        <v>32</v>
      </c>
    </row>
    <row r="86" spans="1:5" ht="16.8" x14ac:dyDescent="0.25">
      <c r="A86" s="30">
        <v>12</v>
      </c>
      <c r="B86" s="233" t="s">
        <v>9</v>
      </c>
      <c r="C86" s="700">
        <v>10</v>
      </c>
      <c r="D86" s="701">
        <v>33</v>
      </c>
      <c r="E86" s="693">
        <v>30</v>
      </c>
    </row>
    <row r="87" spans="1:5" ht="16.8" x14ac:dyDescent="0.25">
      <c r="A87" s="30">
        <v>13</v>
      </c>
      <c r="B87" s="233" t="s">
        <v>10</v>
      </c>
      <c r="C87" s="700">
        <v>6</v>
      </c>
      <c r="D87" s="701">
        <v>6</v>
      </c>
      <c r="E87" s="693">
        <v>6</v>
      </c>
    </row>
    <row r="88" spans="1:5" ht="16.8" x14ac:dyDescent="0.25">
      <c r="A88" s="30">
        <v>14</v>
      </c>
      <c r="B88" s="233" t="s">
        <v>11</v>
      </c>
      <c r="C88" s="700" t="s">
        <v>51</v>
      </c>
      <c r="D88" s="701" t="s">
        <v>22</v>
      </c>
      <c r="E88" s="693" t="s">
        <v>51</v>
      </c>
    </row>
    <row r="89" spans="1:5" ht="16.8" x14ac:dyDescent="0.25">
      <c r="A89" s="30">
        <v>15</v>
      </c>
      <c r="B89" s="233" t="s">
        <v>12</v>
      </c>
      <c r="C89" s="700" t="s">
        <v>20</v>
      </c>
      <c r="D89" s="701" t="s">
        <v>20</v>
      </c>
      <c r="E89" s="693" t="s">
        <v>20</v>
      </c>
    </row>
    <row r="90" spans="1:5" ht="16.2" x14ac:dyDescent="0.25">
      <c r="A90" s="42">
        <v>16</v>
      </c>
      <c r="B90" s="233" t="s">
        <v>13</v>
      </c>
      <c r="C90" s="700">
        <v>5</v>
      </c>
      <c r="D90" s="701">
        <v>60</v>
      </c>
      <c r="E90" s="693">
        <v>60</v>
      </c>
    </row>
    <row r="91" spans="1:5" ht="16.2" x14ac:dyDescent="0.25">
      <c r="A91" s="42">
        <v>17</v>
      </c>
      <c r="B91" s="233" t="s">
        <v>50</v>
      </c>
      <c r="C91" s="700">
        <v>20</v>
      </c>
      <c r="D91" s="701">
        <v>43</v>
      </c>
      <c r="E91" s="693">
        <v>44</v>
      </c>
    </row>
    <row r="92" spans="1:5" ht="16.2" x14ac:dyDescent="0.25">
      <c r="A92" s="42">
        <v>18</v>
      </c>
      <c r="B92" s="233" t="s">
        <v>14</v>
      </c>
      <c r="C92" s="700">
        <v>0</v>
      </c>
      <c r="D92" s="701">
        <v>1</v>
      </c>
      <c r="E92" s="693">
        <v>0</v>
      </c>
    </row>
    <row r="93" spans="1:5" ht="16.2" x14ac:dyDescent="0.25">
      <c r="A93" s="42">
        <v>19</v>
      </c>
      <c r="B93" s="233" t="s">
        <v>2</v>
      </c>
      <c r="C93" s="700">
        <v>0</v>
      </c>
      <c r="D93" s="701">
        <v>0</v>
      </c>
      <c r="E93" s="693">
        <v>0</v>
      </c>
    </row>
    <row r="94" spans="1:5" ht="16.2" x14ac:dyDescent="0.25">
      <c r="A94" s="42">
        <v>20</v>
      </c>
      <c r="B94" s="233" t="s">
        <v>15</v>
      </c>
      <c r="C94" s="700">
        <v>0</v>
      </c>
      <c r="D94" s="701">
        <v>3</v>
      </c>
      <c r="E94" s="693">
        <v>0</v>
      </c>
    </row>
    <row r="95" spans="1:5" ht="16.8" thickBot="1" x14ac:dyDescent="0.3">
      <c r="A95" s="42">
        <v>21</v>
      </c>
      <c r="B95" s="234" t="s">
        <v>16</v>
      </c>
      <c r="C95" s="702" t="s">
        <v>20</v>
      </c>
      <c r="D95" s="703" t="s">
        <v>20</v>
      </c>
      <c r="E95" s="704" t="s">
        <v>20</v>
      </c>
    </row>
  </sheetData>
  <mergeCells count="57">
    <mergeCell ref="C71:E71"/>
    <mergeCell ref="C73:E73"/>
    <mergeCell ref="C84:E84"/>
    <mergeCell ref="A68:B69"/>
    <mergeCell ref="A71:A72"/>
    <mergeCell ref="B71:B72"/>
    <mergeCell ref="A73:B73"/>
    <mergeCell ref="A67:Q67"/>
    <mergeCell ref="C45:D45"/>
    <mergeCell ref="E45:F45"/>
    <mergeCell ref="A3:B3"/>
    <mergeCell ref="C3:P3"/>
    <mergeCell ref="A10:A11"/>
    <mergeCell ref="B10:B11"/>
    <mergeCell ref="A36:Q36"/>
    <mergeCell ref="A37:B38"/>
    <mergeCell ref="B40:B41"/>
    <mergeCell ref="A40:A41"/>
    <mergeCell ref="C41:D41"/>
    <mergeCell ref="E41:F41"/>
    <mergeCell ref="A8:B8"/>
    <mergeCell ref="A4:P4"/>
    <mergeCell ref="A1:Q1"/>
    <mergeCell ref="A5:B5"/>
    <mergeCell ref="A6:B6"/>
    <mergeCell ref="A7:B7"/>
    <mergeCell ref="D21:F21"/>
    <mergeCell ref="D22:F22"/>
    <mergeCell ref="D30:F30"/>
    <mergeCell ref="D31:F31"/>
    <mergeCell ref="D32:F32"/>
    <mergeCell ref="D29:F29"/>
    <mergeCell ref="D16:F16"/>
    <mergeCell ref="D17:F17"/>
    <mergeCell ref="D18:F18"/>
    <mergeCell ref="D19:F19"/>
    <mergeCell ref="D20:F20"/>
    <mergeCell ref="D10:F10"/>
    <mergeCell ref="D11:F11"/>
    <mergeCell ref="D13:F13"/>
    <mergeCell ref="D14:F14"/>
    <mergeCell ref="D15:F15"/>
    <mergeCell ref="C40:F40"/>
    <mergeCell ref="C53:F53"/>
    <mergeCell ref="D24:F24"/>
    <mergeCell ref="D25:F25"/>
    <mergeCell ref="D26:F26"/>
    <mergeCell ref="D27:F27"/>
    <mergeCell ref="D28:F28"/>
    <mergeCell ref="D33:F33"/>
    <mergeCell ref="D34:F34"/>
    <mergeCell ref="C43:D43"/>
    <mergeCell ref="E43:F43"/>
    <mergeCell ref="A53:A54"/>
    <mergeCell ref="B53:B54"/>
    <mergeCell ref="C46:D46"/>
    <mergeCell ref="E46:F46"/>
  </mergeCells>
  <phoneticPr fontId="35" type="noConversion"/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70CE-2BEF-41A3-9D92-46D013080D42}">
  <dimension ref="A1:Q77"/>
  <sheetViews>
    <sheetView zoomScaleNormal="10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0" width="9.21875" style="1" customWidth="1"/>
    <col min="11" max="16384" width="9.33203125" style="1"/>
  </cols>
  <sheetData>
    <row r="1" spans="1:17" ht="90.6" customHeight="1" thickBot="1" x14ac:dyDescent="0.3">
      <c r="A1" s="315" t="s">
        <v>121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132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89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323" t="s">
        <v>24</v>
      </c>
      <c r="B6" s="363"/>
      <c r="C6" s="167">
        <v>2</v>
      </c>
      <c r="D6" s="167">
        <v>2</v>
      </c>
      <c r="E6" s="167">
        <v>0</v>
      </c>
      <c r="F6" s="167">
        <v>4</v>
      </c>
      <c r="G6" s="167">
        <v>14</v>
      </c>
      <c r="H6" s="167">
        <v>4</v>
      </c>
      <c r="I6" s="167">
        <v>2</v>
      </c>
      <c r="J6" s="167">
        <v>28.57</v>
      </c>
      <c r="K6" s="167">
        <v>0</v>
      </c>
      <c r="L6" s="167">
        <v>0</v>
      </c>
      <c r="M6" s="167">
        <v>1</v>
      </c>
      <c r="N6" s="167">
        <v>1</v>
      </c>
      <c r="O6" s="167">
        <v>0</v>
      </c>
      <c r="P6" s="194">
        <v>1</v>
      </c>
      <c r="Q6" s="195"/>
    </row>
    <row r="7" spans="1:17" ht="16.2" thickBot="1" x14ac:dyDescent="0.3">
      <c r="A7" s="325" t="s">
        <v>23</v>
      </c>
      <c r="B7" s="326"/>
      <c r="C7" s="61">
        <v>2</v>
      </c>
      <c r="D7" s="62">
        <v>2</v>
      </c>
      <c r="E7" s="62">
        <v>1</v>
      </c>
      <c r="F7" s="62">
        <v>101</v>
      </c>
      <c r="G7" s="62">
        <v>67</v>
      </c>
      <c r="H7" s="62" t="s">
        <v>122</v>
      </c>
      <c r="I7" s="62">
        <v>101</v>
      </c>
      <c r="J7" s="62">
        <v>150.75</v>
      </c>
      <c r="K7" s="62">
        <v>0</v>
      </c>
      <c r="L7" s="62">
        <v>1</v>
      </c>
      <c r="M7" s="62">
        <v>0</v>
      </c>
      <c r="N7" s="62">
        <v>11</v>
      </c>
      <c r="O7" s="62">
        <v>3</v>
      </c>
      <c r="P7" s="62">
        <v>0</v>
      </c>
      <c r="Q7" s="63"/>
    </row>
    <row r="8" spans="1:17" ht="16.2" thickBot="1" x14ac:dyDescent="0.35">
      <c r="A8" s="327" t="s">
        <v>37</v>
      </c>
      <c r="B8" s="328"/>
      <c r="C8" s="166">
        <f>SUM(C6:C7)</f>
        <v>4</v>
      </c>
      <c r="D8" s="133">
        <f>SUM(D6:D7)</f>
        <v>4</v>
      </c>
      <c r="E8" s="133">
        <f>SUM(E6:E7)</f>
        <v>1</v>
      </c>
      <c r="F8" s="133">
        <f>SUM(F6:F7)</f>
        <v>105</v>
      </c>
      <c r="G8" s="133">
        <f>SUM(G6:G7)</f>
        <v>81</v>
      </c>
      <c r="H8" s="133">
        <v>99</v>
      </c>
      <c r="I8" s="133">
        <v>105</v>
      </c>
      <c r="J8" s="143">
        <f>F8*100/G8</f>
        <v>129.62962962962962</v>
      </c>
      <c r="K8" s="133">
        <f t="shared" ref="K8:P8" si="0">SUM(K6:K7)</f>
        <v>0</v>
      </c>
      <c r="L8" s="133">
        <f t="shared" si="0"/>
        <v>1</v>
      </c>
      <c r="M8" s="133">
        <f t="shared" si="0"/>
        <v>1</v>
      </c>
      <c r="N8" s="133">
        <f t="shared" si="0"/>
        <v>12</v>
      </c>
      <c r="O8" s="133">
        <f t="shared" si="0"/>
        <v>3</v>
      </c>
      <c r="P8" s="196">
        <f t="shared" si="0"/>
        <v>1</v>
      </c>
      <c r="Q8" s="197"/>
    </row>
    <row r="9" spans="1:17" ht="13.8" thickBot="1" x14ac:dyDescent="0.3"/>
    <row r="10" spans="1:17" ht="26.4" customHeight="1" x14ac:dyDescent="0.25">
      <c r="A10" s="333" t="s">
        <v>1</v>
      </c>
      <c r="B10" s="333" t="s">
        <v>0</v>
      </c>
      <c r="C10" s="423" t="s">
        <v>25</v>
      </c>
      <c r="D10" s="424"/>
      <c r="E10" s="361" t="s">
        <v>26</v>
      </c>
      <c r="F10" s="362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78" t="s">
        <v>188</v>
      </c>
      <c r="F11" s="213" t="s">
        <v>189</v>
      </c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</row>
    <row r="13" spans="1:17" ht="20.25" customHeight="1" thickBot="1" x14ac:dyDescent="0.3">
      <c r="A13" s="29">
        <v>1</v>
      </c>
      <c r="B13" s="26" t="s">
        <v>3</v>
      </c>
      <c r="C13" s="13">
        <v>1</v>
      </c>
      <c r="D13" s="14">
        <v>4</v>
      </c>
      <c r="E13" s="23">
        <v>5</v>
      </c>
      <c r="F13" s="23">
        <v>24</v>
      </c>
    </row>
    <row r="14" spans="1:17" ht="19.5" customHeight="1" thickBot="1" x14ac:dyDescent="0.3">
      <c r="A14" s="30">
        <v>2</v>
      </c>
      <c r="B14" s="27" t="s">
        <v>4</v>
      </c>
      <c r="C14" s="17">
        <v>1</v>
      </c>
      <c r="D14" s="3">
        <v>2</v>
      </c>
      <c r="E14" s="23">
        <v>1</v>
      </c>
      <c r="F14" s="23">
        <v>1</v>
      </c>
    </row>
    <row r="15" spans="1:17" ht="20.25" customHeight="1" thickBot="1" x14ac:dyDescent="0.3">
      <c r="A15" s="31">
        <v>3</v>
      </c>
      <c r="B15" s="27" t="s">
        <v>5</v>
      </c>
      <c r="C15" s="17">
        <v>4</v>
      </c>
      <c r="D15" s="3">
        <v>4</v>
      </c>
      <c r="E15" s="212" t="s">
        <v>141</v>
      </c>
      <c r="F15" s="212" t="s">
        <v>141</v>
      </c>
    </row>
    <row r="16" spans="1:17" ht="19.5" customHeight="1" thickBot="1" x14ac:dyDescent="0.3">
      <c r="A16" s="32">
        <v>4</v>
      </c>
      <c r="B16" s="27" t="s">
        <v>38</v>
      </c>
      <c r="C16" s="17">
        <v>2</v>
      </c>
      <c r="D16" s="3">
        <v>1</v>
      </c>
      <c r="E16" s="212" t="s">
        <v>140</v>
      </c>
      <c r="F16" s="212" t="s">
        <v>141</v>
      </c>
    </row>
    <row r="17" spans="1:9" ht="19.5" customHeight="1" thickBot="1" x14ac:dyDescent="0.3">
      <c r="A17" s="33" t="s">
        <v>39</v>
      </c>
      <c r="B17" s="27" t="s">
        <v>6</v>
      </c>
      <c r="C17" s="17">
        <v>150</v>
      </c>
      <c r="D17" s="3">
        <v>150</v>
      </c>
      <c r="E17" s="23">
        <v>104</v>
      </c>
      <c r="F17" s="23">
        <v>218</v>
      </c>
    </row>
    <row r="18" spans="1:9" ht="19.5" customHeight="1" thickBot="1" x14ac:dyDescent="0.3">
      <c r="A18" s="34">
        <v>6</v>
      </c>
      <c r="B18" s="27" t="s">
        <v>40</v>
      </c>
      <c r="C18" s="17">
        <v>7</v>
      </c>
      <c r="D18" s="3">
        <v>7</v>
      </c>
      <c r="E18" s="23">
        <v>10</v>
      </c>
      <c r="F18" s="23">
        <v>3</v>
      </c>
    </row>
    <row r="19" spans="1:9" ht="19.5" customHeight="1" thickBot="1" x14ac:dyDescent="0.3">
      <c r="A19" s="35">
        <v>7</v>
      </c>
      <c r="B19" s="27" t="s">
        <v>7</v>
      </c>
      <c r="C19" s="17">
        <v>120</v>
      </c>
      <c r="D19" s="3">
        <v>120</v>
      </c>
      <c r="E19" s="23">
        <v>111</v>
      </c>
      <c r="F19" s="23">
        <v>120</v>
      </c>
    </row>
    <row r="20" spans="1:9" ht="19.5" customHeight="1" thickBot="1" x14ac:dyDescent="0.3">
      <c r="A20" s="36">
        <v>8</v>
      </c>
      <c r="B20" s="27" t="s">
        <v>41</v>
      </c>
      <c r="C20" s="17">
        <v>154</v>
      </c>
      <c r="D20" s="3">
        <v>162</v>
      </c>
      <c r="E20" s="23">
        <v>105</v>
      </c>
      <c r="F20" s="23">
        <v>127</v>
      </c>
    </row>
    <row r="21" spans="1:9" ht="19.5" customHeight="1" thickBot="1" x14ac:dyDescent="0.3">
      <c r="A21" s="30">
        <v>9</v>
      </c>
      <c r="B21" s="27" t="s">
        <v>42</v>
      </c>
      <c r="C21" s="17">
        <v>6</v>
      </c>
      <c r="D21" s="3">
        <v>5</v>
      </c>
      <c r="E21" s="23">
        <v>3</v>
      </c>
      <c r="F21" s="23">
        <v>10</v>
      </c>
    </row>
    <row r="22" spans="1:9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3">
        <v>79</v>
      </c>
      <c r="F22" s="23">
        <v>104</v>
      </c>
    </row>
    <row r="23" spans="1:9" ht="19.5" customHeight="1" thickBot="1" x14ac:dyDescent="0.3">
      <c r="A23" s="186" t="s">
        <v>18</v>
      </c>
      <c r="B23" s="187"/>
      <c r="C23" s="187"/>
      <c r="D23" s="187"/>
      <c r="E23" s="191"/>
      <c r="F23" s="191"/>
    </row>
    <row r="24" spans="1:9" ht="19.5" customHeight="1" x14ac:dyDescent="0.25">
      <c r="A24" s="41">
        <v>11</v>
      </c>
      <c r="B24" s="46" t="s">
        <v>8</v>
      </c>
      <c r="C24" s="43">
        <v>4</v>
      </c>
      <c r="D24" s="68">
        <v>0</v>
      </c>
      <c r="E24" s="222">
        <v>2</v>
      </c>
      <c r="F24" s="125" t="s">
        <v>122</v>
      </c>
    </row>
    <row r="25" spans="1:9" ht="19.5" customHeight="1" x14ac:dyDescent="0.25">
      <c r="A25" s="30">
        <v>12</v>
      </c>
      <c r="B25" s="47" t="s">
        <v>9</v>
      </c>
      <c r="C25" s="44">
        <v>11</v>
      </c>
      <c r="D25" s="53">
        <v>3</v>
      </c>
      <c r="E25" s="220">
        <v>9</v>
      </c>
      <c r="F25" s="126">
        <v>58</v>
      </c>
    </row>
    <row r="26" spans="1:9" ht="19.5" customHeight="1" x14ac:dyDescent="0.25">
      <c r="A26" s="30">
        <v>13</v>
      </c>
      <c r="B26" s="47" t="s">
        <v>10</v>
      </c>
      <c r="C26" s="44">
        <v>1</v>
      </c>
      <c r="D26" s="53">
        <v>1</v>
      </c>
      <c r="E26" s="220">
        <v>3</v>
      </c>
      <c r="F26" s="126">
        <v>2</v>
      </c>
    </row>
    <row r="27" spans="1:9" ht="19.5" customHeight="1" x14ac:dyDescent="0.25">
      <c r="A27" s="30">
        <v>14</v>
      </c>
      <c r="B27" s="47" t="s">
        <v>11</v>
      </c>
      <c r="C27" s="44" t="s">
        <v>51</v>
      </c>
      <c r="D27" s="53" t="s">
        <v>51</v>
      </c>
      <c r="E27" s="220" t="s">
        <v>51</v>
      </c>
      <c r="F27" s="126" t="s">
        <v>22</v>
      </c>
      <c r="G27" s="5"/>
      <c r="H27" s="5"/>
      <c r="I27" s="5"/>
    </row>
    <row r="28" spans="1:9" ht="19.5" customHeight="1" x14ac:dyDescent="0.25">
      <c r="A28" s="30">
        <v>15</v>
      </c>
      <c r="B28" s="47" t="s">
        <v>12</v>
      </c>
      <c r="C28" s="44" t="s">
        <v>20</v>
      </c>
      <c r="D28" s="53" t="s">
        <v>20</v>
      </c>
      <c r="E28" s="24" t="s">
        <v>52</v>
      </c>
      <c r="F28" s="18" t="s">
        <v>52</v>
      </c>
    </row>
    <row r="29" spans="1:9" ht="18.75" customHeight="1" x14ac:dyDescent="0.25">
      <c r="A29" s="42">
        <v>16</v>
      </c>
      <c r="B29" s="47" t="s">
        <v>13</v>
      </c>
      <c r="C29" s="44" t="s">
        <v>20</v>
      </c>
      <c r="D29" s="53" t="s">
        <v>20</v>
      </c>
      <c r="E29" s="24" t="s">
        <v>52</v>
      </c>
      <c r="F29" s="18" t="s">
        <v>52</v>
      </c>
    </row>
    <row r="30" spans="1:9" ht="18.75" customHeight="1" x14ac:dyDescent="0.25">
      <c r="A30" s="42">
        <v>17</v>
      </c>
      <c r="B30" s="47" t="s">
        <v>50</v>
      </c>
      <c r="C30" s="44" t="s">
        <v>20</v>
      </c>
      <c r="D30" s="53" t="s">
        <v>20</v>
      </c>
      <c r="E30" s="24" t="s">
        <v>52</v>
      </c>
      <c r="F30" s="18" t="s">
        <v>52</v>
      </c>
    </row>
    <row r="31" spans="1:9" ht="19.5" customHeight="1" x14ac:dyDescent="0.25">
      <c r="A31" s="42">
        <v>18</v>
      </c>
      <c r="B31" s="47" t="s">
        <v>14</v>
      </c>
      <c r="C31" s="44" t="s">
        <v>20</v>
      </c>
      <c r="D31" s="53" t="s">
        <v>20</v>
      </c>
      <c r="E31" s="24" t="s">
        <v>52</v>
      </c>
      <c r="F31" s="18" t="s">
        <v>52</v>
      </c>
    </row>
    <row r="32" spans="1:9" ht="19.5" customHeight="1" x14ac:dyDescent="0.25">
      <c r="A32" s="42">
        <v>19</v>
      </c>
      <c r="B32" s="47" t="s">
        <v>2</v>
      </c>
      <c r="C32" s="44" t="s">
        <v>20</v>
      </c>
      <c r="D32" s="53" t="s">
        <v>20</v>
      </c>
      <c r="E32" s="24" t="s">
        <v>52</v>
      </c>
      <c r="F32" s="18" t="s">
        <v>52</v>
      </c>
    </row>
    <row r="33" spans="1:17" ht="19.5" customHeight="1" x14ac:dyDescent="0.25">
      <c r="A33" s="42">
        <v>20</v>
      </c>
      <c r="B33" s="47" t="s">
        <v>15</v>
      </c>
      <c r="C33" s="44" t="s">
        <v>20</v>
      </c>
      <c r="D33" s="53" t="s">
        <v>20</v>
      </c>
      <c r="E33" s="24" t="s">
        <v>52</v>
      </c>
      <c r="F33" s="18" t="s">
        <v>52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110" t="s">
        <v>20</v>
      </c>
      <c r="E34" s="25" t="s">
        <v>52</v>
      </c>
      <c r="F34" s="22" t="s">
        <v>52</v>
      </c>
    </row>
    <row r="35" spans="1:17" ht="19.5" customHeight="1" thickBot="1" x14ac:dyDescent="0.3"/>
    <row r="36" spans="1:17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352" t="s">
        <v>47</v>
      </c>
      <c r="B37" s="370"/>
      <c r="C37" s="243" t="s">
        <v>33</v>
      </c>
      <c r="D37" s="244" t="s">
        <v>27</v>
      </c>
      <c r="E37" s="244" t="s">
        <v>22</v>
      </c>
      <c r="F37" s="244" t="s">
        <v>28</v>
      </c>
      <c r="G37" s="244" t="s">
        <v>30</v>
      </c>
      <c r="H37" s="244" t="s">
        <v>29</v>
      </c>
      <c r="I37" s="244" t="s">
        <v>34</v>
      </c>
      <c r="J37" s="244" t="s">
        <v>1</v>
      </c>
      <c r="K37" s="244">
        <v>100</v>
      </c>
      <c r="L37" s="244">
        <v>50</v>
      </c>
      <c r="M37" s="244">
        <v>0</v>
      </c>
      <c r="N37" s="244" t="s">
        <v>31</v>
      </c>
      <c r="O37" s="244" t="s">
        <v>32</v>
      </c>
      <c r="P37" s="244" t="s">
        <v>35</v>
      </c>
      <c r="Q37" s="245" t="s">
        <v>36</v>
      </c>
    </row>
    <row r="38" spans="1:17" ht="20.25" customHeight="1" thickBot="1" x14ac:dyDescent="0.3">
      <c r="A38" s="354"/>
      <c r="B38" s="371"/>
      <c r="C38" s="280">
        <v>3</v>
      </c>
      <c r="D38" s="281">
        <v>5</v>
      </c>
      <c r="E38" s="281" t="s">
        <v>48</v>
      </c>
      <c r="F38" s="281">
        <v>36</v>
      </c>
      <c r="G38" s="281">
        <v>60</v>
      </c>
      <c r="H38" s="281">
        <v>10</v>
      </c>
      <c r="I38" s="281">
        <v>7.2</v>
      </c>
      <c r="J38" s="281">
        <v>60</v>
      </c>
      <c r="K38" s="281" t="s">
        <v>48</v>
      </c>
      <c r="L38" s="281" t="s">
        <v>48</v>
      </c>
      <c r="M38" s="281">
        <v>1</v>
      </c>
      <c r="N38" s="281">
        <v>6</v>
      </c>
      <c r="O38" s="281">
        <v>1</v>
      </c>
      <c r="P38" s="130">
        <v>8</v>
      </c>
      <c r="Q38" s="272"/>
    </row>
    <row r="39" spans="1:17" ht="13.8" thickBot="1" x14ac:dyDescent="0.3"/>
    <row r="40" spans="1:17" ht="20.25" customHeight="1" thickBot="1" x14ac:dyDescent="0.3">
      <c r="A40" s="356" t="s">
        <v>1</v>
      </c>
      <c r="B40" s="392" t="s">
        <v>0</v>
      </c>
      <c r="C40" s="340" t="s">
        <v>47</v>
      </c>
      <c r="D40" s="341"/>
      <c r="E40" s="341"/>
      <c r="F40" s="341"/>
      <c r="G40" s="341"/>
      <c r="H40" s="341"/>
      <c r="I40" s="341"/>
      <c r="J40" s="341"/>
      <c r="K40" s="341"/>
      <c r="L40" s="342"/>
    </row>
    <row r="41" spans="1:17" ht="36.6" customHeight="1" thickBot="1" x14ac:dyDescent="0.3">
      <c r="A41" s="357"/>
      <c r="B41" s="348"/>
      <c r="C41" s="417" t="s">
        <v>266</v>
      </c>
      <c r="D41" s="418"/>
      <c r="E41" s="419" t="s">
        <v>156</v>
      </c>
      <c r="F41" s="420"/>
      <c r="G41" s="417" t="s">
        <v>307</v>
      </c>
      <c r="H41" s="418"/>
      <c r="I41" s="346" t="s">
        <v>308</v>
      </c>
      <c r="J41" s="347"/>
      <c r="K41" s="346" t="s">
        <v>198</v>
      </c>
      <c r="L41" s="347"/>
    </row>
    <row r="42" spans="1:17" ht="20.25" customHeight="1" thickBot="1" x14ac:dyDescent="0.3">
      <c r="A42" s="343" t="s">
        <v>17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5"/>
    </row>
    <row r="43" spans="1:17" ht="18" x14ac:dyDescent="0.3">
      <c r="A43" s="29">
        <v>1</v>
      </c>
      <c r="B43" s="239" t="s">
        <v>3</v>
      </c>
      <c r="C43" s="469">
        <v>3</v>
      </c>
      <c r="D43" s="470"/>
      <c r="E43" s="469">
        <v>17</v>
      </c>
      <c r="F43" s="470"/>
      <c r="G43" s="469">
        <v>21</v>
      </c>
      <c r="H43" s="470"/>
      <c r="I43" s="469">
        <v>36</v>
      </c>
      <c r="J43" s="470"/>
      <c r="K43" s="469">
        <v>41</v>
      </c>
      <c r="L43" s="470"/>
    </row>
    <row r="44" spans="1:17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2</v>
      </c>
      <c r="F44" s="310">
        <v>4</v>
      </c>
      <c r="G44" s="309">
        <v>2</v>
      </c>
      <c r="H44" s="310">
        <v>4</v>
      </c>
      <c r="I44" s="309">
        <v>2</v>
      </c>
      <c r="J44" s="310">
        <v>4</v>
      </c>
      <c r="K44" s="309">
        <v>2</v>
      </c>
      <c r="L44" s="310">
        <v>4</v>
      </c>
    </row>
    <row r="45" spans="1:17" ht="18" x14ac:dyDescent="0.3">
      <c r="A45" s="31">
        <v>3</v>
      </c>
      <c r="B45" s="240" t="s">
        <v>5</v>
      </c>
      <c r="C45" s="471">
        <v>3</v>
      </c>
      <c r="D45" s="472"/>
      <c r="E45" s="471">
        <v>3</v>
      </c>
      <c r="F45" s="472"/>
      <c r="G45" s="471">
        <v>3</v>
      </c>
      <c r="H45" s="472"/>
      <c r="I45" s="471">
        <v>3</v>
      </c>
      <c r="J45" s="472"/>
      <c r="K45" s="471">
        <v>3</v>
      </c>
      <c r="L45" s="472"/>
    </row>
    <row r="46" spans="1:17" ht="16.8" x14ac:dyDescent="0.3">
      <c r="A46" s="32">
        <v>4</v>
      </c>
      <c r="B46" s="240" t="s">
        <v>38</v>
      </c>
      <c r="C46" s="471">
        <v>5</v>
      </c>
      <c r="D46" s="472"/>
      <c r="E46" s="471">
        <v>6</v>
      </c>
      <c r="F46" s="472"/>
      <c r="G46" s="471">
        <v>4</v>
      </c>
      <c r="H46" s="472"/>
      <c r="I46" s="471">
        <v>2</v>
      </c>
      <c r="J46" s="472"/>
      <c r="K46" s="471">
        <v>1</v>
      </c>
      <c r="L46" s="472"/>
    </row>
    <row r="47" spans="1:17" ht="16.8" x14ac:dyDescent="0.25">
      <c r="A47" s="33" t="s">
        <v>39</v>
      </c>
      <c r="B47" s="240" t="s">
        <v>6</v>
      </c>
      <c r="C47" s="309">
        <v>529</v>
      </c>
      <c r="D47" s="310">
        <v>72</v>
      </c>
      <c r="E47" s="309">
        <v>375</v>
      </c>
      <c r="F47" s="310" t="s">
        <v>52</v>
      </c>
      <c r="G47" s="309">
        <v>198</v>
      </c>
      <c r="H47" s="310">
        <v>26</v>
      </c>
      <c r="I47" s="309">
        <v>324</v>
      </c>
      <c r="J47" s="310">
        <v>392</v>
      </c>
      <c r="K47" s="309">
        <v>348</v>
      </c>
      <c r="L47" s="310">
        <v>214</v>
      </c>
    </row>
    <row r="48" spans="1:17" ht="16.8" x14ac:dyDescent="0.25">
      <c r="A48" s="34">
        <v>6</v>
      </c>
      <c r="B48" s="240" t="s">
        <v>40</v>
      </c>
      <c r="C48" s="309">
        <v>10</v>
      </c>
      <c r="D48" s="310">
        <v>4</v>
      </c>
      <c r="E48" s="309">
        <v>10</v>
      </c>
      <c r="F48" s="310" t="s">
        <v>52</v>
      </c>
      <c r="G48" s="309">
        <v>10</v>
      </c>
      <c r="H48" s="310">
        <v>1</v>
      </c>
      <c r="I48" s="309">
        <v>10</v>
      </c>
      <c r="J48" s="310">
        <v>7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715</v>
      </c>
      <c r="D49" s="310">
        <v>84</v>
      </c>
      <c r="E49" s="309">
        <v>533</v>
      </c>
      <c r="F49" s="310" t="s">
        <v>52</v>
      </c>
      <c r="G49" s="309">
        <v>243</v>
      </c>
      <c r="H49" s="310">
        <v>19</v>
      </c>
      <c r="I49" s="309">
        <v>519</v>
      </c>
      <c r="J49" s="310">
        <v>673</v>
      </c>
      <c r="K49" s="309">
        <v>529</v>
      </c>
      <c r="L49" s="310">
        <v>387</v>
      </c>
    </row>
    <row r="50" spans="1:12" ht="16.8" x14ac:dyDescent="0.25">
      <c r="A50" s="36">
        <v>8</v>
      </c>
      <c r="B50" s="240" t="s">
        <v>41</v>
      </c>
      <c r="C50" s="311">
        <v>256</v>
      </c>
      <c r="D50" s="312">
        <v>493</v>
      </c>
      <c r="E50" s="311">
        <v>82</v>
      </c>
      <c r="F50" s="312" t="s">
        <v>52</v>
      </c>
      <c r="G50" s="311">
        <v>145</v>
      </c>
      <c r="H50" s="312">
        <v>74</v>
      </c>
      <c r="I50" s="311">
        <v>233</v>
      </c>
      <c r="J50" s="312">
        <v>198</v>
      </c>
      <c r="K50" s="311">
        <v>393</v>
      </c>
      <c r="L50" s="312">
        <v>195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10</v>
      </c>
      <c r="E51" s="309">
        <v>10</v>
      </c>
      <c r="F51" s="312" t="s">
        <v>52</v>
      </c>
      <c r="G51" s="309">
        <v>10</v>
      </c>
      <c r="H51" s="310">
        <v>10</v>
      </c>
      <c r="I51" s="309">
        <v>10</v>
      </c>
      <c r="J51" s="310">
        <v>6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371</v>
      </c>
      <c r="D52" s="314">
        <v>742</v>
      </c>
      <c r="E52" s="313">
        <v>199</v>
      </c>
      <c r="F52" s="314" t="s">
        <v>52</v>
      </c>
      <c r="G52" s="313">
        <v>228</v>
      </c>
      <c r="H52" s="314">
        <v>97</v>
      </c>
      <c r="I52" s="313">
        <v>354</v>
      </c>
      <c r="J52" s="314">
        <v>252</v>
      </c>
      <c r="K52" s="313">
        <v>613</v>
      </c>
      <c r="L52" s="314">
        <v>318</v>
      </c>
    </row>
    <row r="53" spans="1:12" ht="18" customHeight="1" thickBot="1" x14ac:dyDescent="0.3">
      <c r="A53" s="349" t="s">
        <v>54</v>
      </c>
      <c r="B53" s="376" t="s">
        <v>0</v>
      </c>
      <c r="C53" s="466" t="s">
        <v>18</v>
      </c>
      <c r="D53" s="467"/>
      <c r="E53" s="467"/>
      <c r="F53" s="467"/>
      <c r="G53" s="467"/>
      <c r="H53" s="467"/>
      <c r="I53" s="467"/>
      <c r="J53" s="467"/>
      <c r="K53" s="467"/>
      <c r="L53" s="468"/>
    </row>
    <row r="54" spans="1:12" ht="18" thickBot="1" x14ac:dyDescent="0.3">
      <c r="A54" s="350"/>
      <c r="B54" s="348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>
        <v>9</v>
      </c>
      <c r="D55" s="231">
        <v>10</v>
      </c>
      <c r="E55" s="93">
        <v>9</v>
      </c>
      <c r="F55" s="267" t="s">
        <v>52</v>
      </c>
      <c r="G55" s="93">
        <v>8</v>
      </c>
      <c r="H55" s="267">
        <v>0</v>
      </c>
      <c r="I55" s="93" t="s">
        <v>52</v>
      </c>
      <c r="J55" s="267" t="s">
        <v>52</v>
      </c>
      <c r="K55" s="93" t="s">
        <v>52</v>
      </c>
      <c r="L55" s="267" t="s">
        <v>52</v>
      </c>
    </row>
    <row r="56" spans="1:12" ht="16.8" x14ac:dyDescent="0.25">
      <c r="A56" s="30">
        <v>12</v>
      </c>
      <c r="B56" s="233" t="s">
        <v>9</v>
      </c>
      <c r="C56" s="17">
        <v>18</v>
      </c>
      <c r="D56" s="211">
        <v>5</v>
      </c>
      <c r="E56" s="44">
        <v>26</v>
      </c>
      <c r="F56" s="211" t="s">
        <v>52</v>
      </c>
      <c r="G56" s="44">
        <v>9</v>
      </c>
      <c r="H56" s="211">
        <v>2</v>
      </c>
      <c r="I56" s="44" t="s">
        <v>52</v>
      </c>
      <c r="J56" s="211" t="s">
        <v>52</v>
      </c>
      <c r="K56" s="44" t="s">
        <v>52</v>
      </c>
      <c r="L56" s="211" t="s">
        <v>52</v>
      </c>
    </row>
    <row r="57" spans="1:12" ht="16.8" x14ac:dyDescent="0.25">
      <c r="A57" s="30">
        <v>13</v>
      </c>
      <c r="B57" s="233" t="s">
        <v>10</v>
      </c>
      <c r="C57" s="17">
        <v>2</v>
      </c>
      <c r="D57" s="211">
        <v>2</v>
      </c>
      <c r="E57" s="44">
        <v>2</v>
      </c>
      <c r="F57" s="211" t="s">
        <v>52</v>
      </c>
      <c r="G57" s="44">
        <v>1</v>
      </c>
      <c r="H57" s="211">
        <v>1</v>
      </c>
      <c r="I57" s="44" t="s">
        <v>52</v>
      </c>
      <c r="J57" s="211" t="s">
        <v>52</v>
      </c>
      <c r="K57" s="44" t="s">
        <v>52</v>
      </c>
      <c r="L57" s="211" t="s">
        <v>52</v>
      </c>
    </row>
    <row r="58" spans="1:12" ht="16.8" x14ac:dyDescent="0.25">
      <c r="A58" s="30">
        <v>14</v>
      </c>
      <c r="B58" s="233" t="s">
        <v>11</v>
      </c>
      <c r="C58" s="17" t="s">
        <v>51</v>
      </c>
      <c r="D58" s="211" t="s">
        <v>51</v>
      </c>
      <c r="E58" s="44" t="s">
        <v>51</v>
      </c>
      <c r="F58" s="211" t="s">
        <v>52</v>
      </c>
      <c r="G58" s="44" t="s">
        <v>51</v>
      </c>
      <c r="H58" s="211" t="s">
        <v>51</v>
      </c>
      <c r="I58" s="44" t="s">
        <v>52</v>
      </c>
      <c r="J58" s="211" t="s">
        <v>52</v>
      </c>
      <c r="K58" s="44" t="s">
        <v>52</v>
      </c>
      <c r="L58" s="211" t="s">
        <v>52</v>
      </c>
    </row>
    <row r="59" spans="1:12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52</v>
      </c>
      <c r="F59" s="211" t="s">
        <v>52</v>
      </c>
      <c r="G59" s="44" t="s">
        <v>52</v>
      </c>
      <c r="H59" s="211" t="s">
        <v>52</v>
      </c>
      <c r="I59" s="44" t="s">
        <v>52</v>
      </c>
      <c r="J59" s="211" t="s">
        <v>52</v>
      </c>
      <c r="K59" s="44" t="s">
        <v>52</v>
      </c>
      <c r="L59" s="211" t="s">
        <v>52</v>
      </c>
    </row>
    <row r="60" spans="1:12" ht="16.2" x14ac:dyDescent="0.25">
      <c r="A60" s="42">
        <v>16</v>
      </c>
      <c r="B60" s="233" t="s">
        <v>13</v>
      </c>
      <c r="C60" s="17" t="s">
        <v>52</v>
      </c>
      <c r="D60" s="211" t="s">
        <v>52</v>
      </c>
      <c r="E60" s="44" t="s">
        <v>52</v>
      </c>
      <c r="F60" s="211" t="s">
        <v>52</v>
      </c>
      <c r="G60" s="44" t="s">
        <v>52</v>
      </c>
      <c r="H60" s="211" t="s">
        <v>52</v>
      </c>
      <c r="I60" s="44" t="s">
        <v>52</v>
      </c>
      <c r="J60" s="211" t="s">
        <v>52</v>
      </c>
      <c r="K60" s="44" t="s">
        <v>52</v>
      </c>
      <c r="L60" s="211" t="s">
        <v>52</v>
      </c>
    </row>
    <row r="61" spans="1:12" ht="16.2" x14ac:dyDescent="0.25">
      <c r="A61" s="42">
        <v>17</v>
      </c>
      <c r="B61" s="233" t="s">
        <v>50</v>
      </c>
      <c r="C61" s="17" t="s">
        <v>52</v>
      </c>
      <c r="D61" s="211" t="s">
        <v>52</v>
      </c>
      <c r="E61" s="44" t="s">
        <v>52</v>
      </c>
      <c r="F61" s="211" t="s">
        <v>52</v>
      </c>
      <c r="G61" s="44" t="s">
        <v>52</v>
      </c>
      <c r="H61" s="211" t="s">
        <v>52</v>
      </c>
      <c r="I61" s="44" t="s">
        <v>52</v>
      </c>
      <c r="J61" s="211" t="s">
        <v>52</v>
      </c>
      <c r="K61" s="44" t="s">
        <v>52</v>
      </c>
      <c r="L61" s="211" t="s">
        <v>52</v>
      </c>
    </row>
    <row r="62" spans="1:12" ht="16.2" x14ac:dyDescent="0.25">
      <c r="A62" s="42">
        <v>18</v>
      </c>
      <c r="B62" s="233" t="s">
        <v>14</v>
      </c>
      <c r="C62" s="17" t="s">
        <v>52</v>
      </c>
      <c r="D62" s="211" t="s">
        <v>52</v>
      </c>
      <c r="E62" s="44" t="s">
        <v>52</v>
      </c>
      <c r="F62" s="211" t="s">
        <v>52</v>
      </c>
      <c r="G62" s="44" t="s">
        <v>52</v>
      </c>
      <c r="H62" s="211" t="s">
        <v>52</v>
      </c>
      <c r="I62" s="44" t="s">
        <v>52</v>
      </c>
      <c r="J62" s="211" t="s">
        <v>52</v>
      </c>
      <c r="K62" s="44" t="s">
        <v>52</v>
      </c>
      <c r="L62" s="211" t="s">
        <v>52</v>
      </c>
    </row>
    <row r="63" spans="1:12" ht="16.2" x14ac:dyDescent="0.25">
      <c r="A63" s="42">
        <v>19</v>
      </c>
      <c r="B63" s="233" t="s">
        <v>2</v>
      </c>
      <c r="C63" s="17" t="s">
        <v>52</v>
      </c>
      <c r="D63" s="211" t="s">
        <v>52</v>
      </c>
      <c r="E63" s="44" t="s">
        <v>52</v>
      </c>
      <c r="F63" s="211" t="s">
        <v>52</v>
      </c>
      <c r="G63" s="44" t="s">
        <v>52</v>
      </c>
      <c r="H63" s="211" t="s">
        <v>52</v>
      </c>
      <c r="I63" s="44" t="s">
        <v>52</v>
      </c>
      <c r="J63" s="211" t="s">
        <v>52</v>
      </c>
      <c r="K63" s="44" t="s">
        <v>52</v>
      </c>
      <c r="L63" s="211" t="s">
        <v>52</v>
      </c>
    </row>
    <row r="64" spans="1:12" ht="16.2" x14ac:dyDescent="0.25">
      <c r="A64" s="42">
        <v>20</v>
      </c>
      <c r="B64" s="233" t="s">
        <v>15</v>
      </c>
      <c r="C64" s="17" t="s">
        <v>52</v>
      </c>
      <c r="D64" s="211" t="s">
        <v>52</v>
      </c>
      <c r="E64" s="44" t="s">
        <v>52</v>
      </c>
      <c r="F64" s="211" t="s">
        <v>52</v>
      </c>
      <c r="G64" s="44" t="s">
        <v>52</v>
      </c>
      <c r="H64" s="211" t="s">
        <v>52</v>
      </c>
      <c r="I64" s="44" t="s">
        <v>52</v>
      </c>
      <c r="J64" s="211" t="s">
        <v>52</v>
      </c>
      <c r="K64" s="44" t="s">
        <v>52</v>
      </c>
      <c r="L64" s="211" t="s">
        <v>52</v>
      </c>
    </row>
    <row r="65" spans="1:12" ht="16.8" thickBot="1" x14ac:dyDescent="0.3">
      <c r="A65" s="42">
        <v>21</v>
      </c>
      <c r="B65" s="234" t="s">
        <v>16</v>
      </c>
      <c r="C65" s="19" t="s">
        <v>52</v>
      </c>
      <c r="D65" s="109" t="s">
        <v>52</v>
      </c>
      <c r="E65" s="45" t="s">
        <v>52</v>
      </c>
      <c r="F65" s="109" t="s">
        <v>52</v>
      </c>
      <c r="G65" s="45" t="s">
        <v>52</v>
      </c>
      <c r="H65" s="109" t="s">
        <v>52</v>
      </c>
      <c r="I65" s="45" t="s">
        <v>52</v>
      </c>
      <c r="J65" s="109" t="s">
        <v>52</v>
      </c>
      <c r="K65" s="45" t="s">
        <v>52</v>
      </c>
      <c r="L65" s="109" t="s">
        <v>52</v>
      </c>
    </row>
    <row r="67" spans="1:12" ht="21.6" customHeight="1" x14ac:dyDescent="0.25"/>
    <row r="68" spans="1:12" ht="23.4" customHeight="1" x14ac:dyDescent="0.25"/>
    <row r="70" spans="1:12" ht="17.399999999999999" customHeight="1" x14ac:dyDescent="0.25"/>
    <row r="71" spans="1:12" ht="31.8" customHeight="1" x14ac:dyDescent="0.25"/>
    <row r="74" spans="1:12" ht="17.399999999999999" customHeight="1" x14ac:dyDescent="0.25"/>
    <row r="75" spans="1:12" ht="15.6" customHeight="1" x14ac:dyDescent="0.25"/>
    <row r="76" spans="1:12" ht="18" customHeight="1" x14ac:dyDescent="0.25"/>
    <row r="77" spans="1:12" ht="18" customHeight="1" x14ac:dyDescent="0.25"/>
  </sheetData>
  <mergeCells count="41">
    <mergeCell ref="K46:L46"/>
    <mergeCell ref="C45:D45"/>
    <mergeCell ref="E45:F45"/>
    <mergeCell ref="G45:H45"/>
    <mergeCell ref="I45:J45"/>
    <mergeCell ref="K45:L45"/>
    <mergeCell ref="B53:B54"/>
    <mergeCell ref="C46:D46"/>
    <mergeCell ref="E46:F46"/>
    <mergeCell ref="G46:H46"/>
    <mergeCell ref="I46:J46"/>
    <mergeCell ref="C53:L53"/>
    <mergeCell ref="A36:Q36"/>
    <mergeCell ref="A37:B38"/>
    <mergeCell ref="B40:B41"/>
    <mergeCell ref="A40:A41"/>
    <mergeCell ref="C41:D41"/>
    <mergeCell ref="E41:F41"/>
    <mergeCell ref="G41:H41"/>
    <mergeCell ref="I41:J41"/>
    <mergeCell ref="K41:L41"/>
    <mergeCell ref="C43:D43"/>
    <mergeCell ref="E43:F43"/>
    <mergeCell ref="G43:H43"/>
    <mergeCell ref="I43:J43"/>
    <mergeCell ref="K43:L43"/>
    <mergeCell ref="A53:A54"/>
    <mergeCell ref="A1:Q1"/>
    <mergeCell ref="A4:Q4"/>
    <mergeCell ref="A5:B5"/>
    <mergeCell ref="A6:B6"/>
    <mergeCell ref="A7:B7"/>
    <mergeCell ref="A3:B3"/>
    <mergeCell ref="C3:P3"/>
    <mergeCell ref="A8:B8"/>
    <mergeCell ref="E10:F10"/>
    <mergeCell ref="C10:D10"/>
    <mergeCell ref="C40:L40"/>
    <mergeCell ref="A42:L42"/>
    <mergeCell ref="A10:A11"/>
    <mergeCell ref="B10:B11"/>
  </mergeCells>
  <pageMargins left="0.7" right="0.7" top="0.75" bottom="0.75" header="0.3" footer="0.3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001A-2616-4913-8EA9-E8C4661653E6}">
  <dimension ref="A1:Q95"/>
  <sheetViews>
    <sheetView zoomScale="60" zoomScaleNormal="6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19" width="10.77734375" style="1" customWidth="1"/>
    <col min="20" max="16384" width="9.33203125" style="1"/>
  </cols>
  <sheetData>
    <row r="1" spans="1:17" ht="90.6" customHeight="1" thickBot="1" x14ac:dyDescent="0.3">
      <c r="A1" s="315" t="s">
        <v>124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133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</row>
    <row r="5" spans="1:17" ht="22.2" customHeight="1" thickBot="1" x14ac:dyDescent="0.3">
      <c r="A5" s="452"/>
      <c r="B5" s="453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7" ht="16.2" thickBot="1" x14ac:dyDescent="0.3">
      <c r="A6" s="323" t="s">
        <v>94</v>
      </c>
      <c r="B6" s="363"/>
      <c r="C6" s="59">
        <v>6</v>
      </c>
      <c r="D6" s="60">
        <v>6</v>
      </c>
      <c r="E6" s="60">
        <v>19.399999999999999</v>
      </c>
      <c r="F6" s="60" t="s">
        <v>48</v>
      </c>
      <c r="G6" s="60">
        <v>171</v>
      </c>
      <c r="H6" s="60">
        <v>2</v>
      </c>
      <c r="I6" s="202" t="s">
        <v>123</v>
      </c>
      <c r="J6" s="60">
        <v>85.5</v>
      </c>
      <c r="K6" s="60">
        <v>8.69</v>
      </c>
      <c r="L6" s="60">
        <v>59</v>
      </c>
      <c r="M6" s="60" t="s">
        <v>48</v>
      </c>
      <c r="N6" s="60" t="s">
        <v>48</v>
      </c>
      <c r="O6" s="60">
        <v>2</v>
      </c>
      <c r="P6" s="112" t="s">
        <v>48</v>
      </c>
    </row>
    <row r="7" spans="1:17" ht="16.2" thickBot="1" x14ac:dyDescent="0.3">
      <c r="A7" s="325" t="s">
        <v>84</v>
      </c>
      <c r="B7" s="364"/>
      <c r="C7" s="61" t="s">
        <v>48</v>
      </c>
      <c r="D7" s="62" t="s">
        <v>48</v>
      </c>
      <c r="E7" s="62" t="s">
        <v>48</v>
      </c>
      <c r="F7" s="62" t="s">
        <v>48</v>
      </c>
      <c r="G7" s="62" t="s">
        <v>48</v>
      </c>
      <c r="H7" s="62" t="s">
        <v>48</v>
      </c>
      <c r="I7" s="62" t="s">
        <v>48</v>
      </c>
      <c r="J7" s="62" t="s">
        <v>48</v>
      </c>
      <c r="K7" s="62" t="s">
        <v>48</v>
      </c>
      <c r="L7" s="62" t="s">
        <v>48</v>
      </c>
      <c r="M7" s="62" t="s">
        <v>48</v>
      </c>
      <c r="N7" s="62" t="s">
        <v>48</v>
      </c>
      <c r="O7" s="62" t="s">
        <v>48</v>
      </c>
      <c r="P7" s="63" t="s">
        <v>48</v>
      </c>
    </row>
    <row r="8" spans="1:17" ht="16.2" thickBot="1" x14ac:dyDescent="0.35">
      <c r="A8" s="327" t="s">
        <v>37</v>
      </c>
      <c r="B8" s="449"/>
      <c r="C8" s="166">
        <f t="shared" ref="C8:H8" si="0">SUM(C6:C7)</f>
        <v>6</v>
      </c>
      <c r="D8" s="133">
        <f t="shared" si="0"/>
        <v>6</v>
      </c>
      <c r="E8" s="133">
        <f t="shared" si="0"/>
        <v>19.399999999999999</v>
      </c>
      <c r="F8" s="133">
        <f t="shared" si="0"/>
        <v>0</v>
      </c>
      <c r="G8" s="133">
        <f t="shared" si="0"/>
        <v>171</v>
      </c>
      <c r="H8" s="133">
        <f t="shared" si="0"/>
        <v>2</v>
      </c>
      <c r="I8" s="192" t="s">
        <v>123</v>
      </c>
      <c r="J8" s="133">
        <v>85.5</v>
      </c>
      <c r="K8" s="143">
        <v>8.69</v>
      </c>
      <c r="L8" s="173">
        <v>59</v>
      </c>
      <c r="M8" s="173" t="s">
        <v>48</v>
      </c>
      <c r="N8" s="173" t="s">
        <v>48</v>
      </c>
      <c r="O8" s="173">
        <v>2</v>
      </c>
      <c r="P8" s="174"/>
      <c r="Q8" s="136"/>
    </row>
    <row r="9" spans="1:17" ht="13.8" thickBot="1" x14ac:dyDescent="0.3"/>
    <row r="10" spans="1:17" ht="21" customHeight="1" thickBot="1" x14ac:dyDescent="0.3">
      <c r="A10" s="333" t="s">
        <v>1</v>
      </c>
      <c r="B10" s="333" t="s">
        <v>0</v>
      </c>
      <c r="C10" s="340" t="s">
        <v>25</v>
      </c>
      <c r="D10" s="341"/>
      <c r="E10" s="341"/>
      <c r="F10" s="341"/>
      <c r="G10" s="341"/>
      <c r="H10" s="342"/>
    </row>
    <row r="11" spans="1:17" ht="33" customHeight="1" thickBot="1" x14ac:dyDescent="0.3">
      <c r="A11" s="334"/>
      <c r="B11" s="334"/>
      <c r="C11" s="236" t="s">
        <v>151</v>
      </c>
      <c r="D11" s="236" t="s">
        <v>152</v>
      </c>
      <c r="E11" s="236" t="s">
        <v>153</v>
      </c>
      <c r="F11" s="237" t="s">
        <v>150</v>
      </c>
      <c r="G11" s="236" t="s">
        <v>151</v>
      </c>
      <c r="H11" s="236" t="s">
        <v>152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4"/>
    </row>
    <row r="13" spans="1:17" ht="20.25" customHeight="1" x14ac:dyDescent="0.25">
      <c r="A13" s="29">
        <v>1</v>
      </c>
      <c r="B13" s="26" t="s">
        <v>3</v>
      </c>
      <c r="C13" s="13">
        <v>4</v>
      </c>
      <c r="D13" s="14">
        <v>6</v>
      </c>
      <c r="E13" s="14">
        <v>8</v>
      </c>
      <c r="F13" s="14">
        <v>12</v>
      </c>
      <c r="G13" s="122">
        <v>14</v>
      </c>
      <c r="H13" s="125">
        <v>16</v>
      </c>
    </row>
    <row r="14" spans="1:17" ht="19.5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1</v>
      </c>
      <c r="G14" s="4">
        <v>2</v>
      </c>
      <c r="H14" s="126">
        <v>1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4">
        <v>4</v>
      </c>
      <c r="H15" s="126">
        <v>4</v>
      </c>
    </row>
    <row r="16" spans="1:17" ht="19.5" customHeight="1" x14ac:dyDescent="0.25">
      <c r="A16" s="32">
        <v>4</v>
      </c>
      <c r="B16" s="27" t="s">
        <v>38</v>
      </c>
      <c r="C16" s="17">
        <v>1</v>
      </c>
      <c r="D16" s="3">
        <v>3</v>
      </c>
      <c r="E16" s="3">
        <v>5</v>
      </c>
      <c r="F16" s="3">
        <v>2</v>
      </c>
      <c r="G16" s="4">
        <v>1</v>
      </c>
      <c r="H16" s="126">
        <v>3</v>
      </c>
    </row>
    <row r="17" spans="1:11" ht="19.5" customHeight="1" x14ac:dyDescent="0.25">
      <c r="A17" s="33" t="s">
        <v>39</v>
      </c>
      <c r="B17" s="27" t="s">
        <v>6</v>
      </c>
      <c r="C17" s="17">
        <v>150</v>
      </c>
      <c r="D17" s="3">
        <v>126</v>
      </c>
      <c r="E17" s="3">
        <v>194</v>
      </c>
      <c r="F17" s="3">
        <v>187</v>
      </c>
      <c r="G17" s="4">
        <v>169</v>
      </c>
      <c r="H17" s="126">
        <v>160</v>
      </c>
    </row>
    <row r="18" spans="1:11" ht="19.5" customHeight="1" x14ac:dyDescent="0.25">
      <c r="A18" s="34">
        <v>6</v>
      </c>
      <c r="B18" s="27" t="s">
        <v>40</v>
      </c>
      <c r="C18" s="17">
        <v>7</v>
      </c>
      <c r="D18" s="3">
        <v>2</v>
      </c>
      <c r="E18" s="3">
        <v>5</v>
      </c>
      <c r="F18" s="3">
        <v>7</v>
      </c>
      <c r="G18" s="4">
        <v>7</v>
      </c>
      <c r="H18" s="126">
        <v>10</v>
      </c>
    </row>
    <row r="19" spans="1:11" ht="19.5" customHeight="1" x14ac:dyDescent="0.25">
      <c r="A19" s="35">
        <v>7</v>
      </c>
      <c r="B19" s="27" t="s">
        <v>7</v>
      </c>
      <c r="C19" s="17">
        <v>120</v>
      </c>
      <c r="D19" s="3">
        <v>87</v>
      </c>
      <c r="E19" s="3">
        <v>120</v>
      </c>
      <c r="F19" s="3">
        <v>120</v>
      </c>
      <c r="G19" s="4">
        <v>114</v>
      </c>
      <c r="H19" s="126">
        <v>116</v>
      </c>
    </row>
    <row r="20" spans="1:11" ht="19.5" customHeight="1" x14ac:dyDescent="0.25">
      <c r="A20" s="36">
        <v>8</v>
      </c>
      <c r="B20" s="27" t="s">
        <v>41</v>
      </c>
      <c r="C20" s="17">
        <v>162</v>
      </c>
      <c r="D20" s="3">
        <v>123</v>
      </c>
      <c r="E20" s="3">
        <v>159</v>
      </c>
      <c r="F20" s="3">
        <v>189</v>
      </c>
      <c r="G20" s="4">
        <v>168</v>
      </c>
      <c r="H20" s="126">
        <v>152</v>
      </c>
    </row>
    <row r="21" spans="1:11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10</v>
      </c>
      <c r="F21" s="3">
        <v>7</v>
      </c>
      <c r="G21" s="4">
        <v>10</v>
      </c>
      <c r="H21" s="126">
        <v>6</v>
      </c>
    </row>
    <row r="22" spans="1:11" ht="19.5" customHeight="1" thickBot="1" x14ac:dyDescent="0.3">
      <c r="A22" s="37">
        <v>10</v>
      </c>
      <c r="B22" s="28" t="s">
        <v>19</v>
      </c>
      <c r="C22" s="19">
        <v>120</v>
      </c>
      <c r="D22" s="20">
        <v>116</v>
      </c>
      <c r="E22" s="20">
        <v>118</v>
      </c>
      <c r="F22" s="20">
        <v>120</v>
      </c>
      <c r="G22" s="224">
        <v>120</v>
      </c>
      <c r="H22" s="225">
        <v>120</v>
      </c>
    </row>
    <row r="23" spans="1:11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</row>
    <row r="24" spans="1:11" ht="19.5" customHeight="1" x14ac:dyDescent="0.25">
      <c r="A24" s="41">
        <v>11</v>
      </c>
      <c r="B24" s="46" t="s">
        <v>8</v>
      </c>
      <c r="C24" s="13" t="s">
        <v>21</v>
      </c>
      <c r="D24" s="14" t="s">
        <v>21</v>
      </c>
      <c r="E24" s="14" t="s">
        <v>21</v>
      </c>
      <c r="F24" s="14" t="s">
        <v>21</v>
      </c>
      <c r="G24" s="14" t="s">
        <v>21</v>
      </c>
      <c r="H24" s="16" t="s">
        <v>125</v>
      </c>
    </row>
    <row r="25" spans="1:11" ht="19.5" customHeight="1" x14ac:dyDescent="0.25">
      <c r="A25" s="30">
        <v>12</v>
      </c>
      <c r="B25" s="47" t="s">
        <v>9</v>
      </c>
      <c r="C25" s="17" t="s">
        <v>21</v>
      </c>
      <c r="D25" s="3" t="s">
        <v>21</v>
      </c>
      <c r="E25" s="3" t="s">
        <v>21</v>
      </c>
      <c r="F25" s="3" t="s">
        <v>21</v>
      </c>
      <c r="G25" s="3" t="s">
        <v>21</v>
      </c>
      <c r="H25" s="18">
        <v>0</v>
      </c>
    </row>
    <row r="26" spans="1:11" ht="19.5" customHeight="1" x14ac:dyDescent="0.25">
      <c r="A26" s="30">
        <v>13</v>
      </c>
      <c r="B26" s="47" t="s">
        <v>10</v>
      </c>
      <c r="C26" s="17" t="s">
        <v>21</v>
      </c>
      <c r="D26" s="3" t="s">
        <v>21</v>
      </c>
      <c r="E26" s="3" t="s">
        <v>21</v>
      </c>
      <c r="F26" s="3" t="s">
        <v>21</v>
      </c>
      <c r="G26" s="3" t="s">
        <v>21</v>
      </c>
      <c r="H26" s="18">
        <v>11</v>
      </c>
    </row>
    <row r="27" spans="1:11" ht="19.5" customHeight="1" x14ac:dyDescent="0.25">
      <c r="A27" s="30">
        <v>14</v>
      </c>
      <c r="B27" s="47" t="s">
        <v>11</v>
      </c>
      <c r="C27" s="17" t="s">
        <v>21</v>
      </c>
      <c r="D27" s="3" t="s">
        <v>21</v>
      </c>
      <c r="E27" s="3" t="s">
        <v>21</v>
      </c>
      <c r="F27" s="3" t="s">
        <v>21</v>
      </c>
      <c r="G27" s="3" t="s">
        <v>21</v>
      </c>
      <c r="H27" s="18" t="s">
        <v>22</v>
      </c>
      <c r="I27" s="5"/>
      <c r="J27" s="5"/>
      <c r="K27" s="5"/>
    </row>
    <row r="28" spans="1:11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3" t="s">
        <v>20</v>
      </c>
      <c r="G28" s="3" t="s">
        <v>20</v>
      </c>
      <c r="H28" s="211" t="s">
        <v>20</v>
      </c>
    </row>
    <row r="29" spans="1:11" ht="18.75" customHeight="1" x14ac:dyDescent="0.25">
      <c r="A29" s="42">
        <v>16</v>
      </c>
      <c r="B29" s="47" t="s">
        <v>13</v>
      </c>
      <c r="C29" s="17">
        <v>24</v>
      </c>
      <c r="D29" s="3">
        <v>18</v>
      </c>
      <c r="E29" s="3">
        <v>16</v>
      </c>
      <c r="F29" s="3">
        <v>24</v>
      </c>
      <c r="G29" s="3">
        <v>24</v>
      </c>
      <c r="H29" s="211">
        <v>12</v>
      </c>
    </row>
    <row r="30" spans="1:11" ht="18.75" customHeight="1" x14ac:dyDescent="0.25">
      <c r="A30" s="42">
        <v>17</v>
      </c>
      <c r="B30" s="47" t="s">
        <v>50</v>
      </c>
      <c r="C30" s="17">
        <v>38</v>
      </c>
      <c r="D30" s="3">
        <v>21</v>
      </c>
      <c r="E30" s="3">
        <v>27</v>
      </c>
      <c r="F30" s="3">
        <v>31</v>
      </c>
      <c r="G30" s="3">
        <v>31</v>
      </c>
      <c r="H30" s="211">
        <v>22</v>
      </c>
    </row>
    <row r="31" spans="1:11" ht="19.5" customHeight="1" x14ac:dyDescent="0.25">
      <c r="A31" s="42">
        <v>18</v>
      </c>
      <c r="B31" s="47" t="s">
        <v>14</v>
      </c>
      <c r="C31" s="17">
        <v>0</v>
      </c>
      <c r="D31" s="3">
        <v>1</v>
      </c>
      <c r="E31" s="3">
        <v>1</v>
      </c>
      <c r="F31" s="3">
        <v>0</v>
      </c>
      <c r="G31" s="3">
        <v>0</v>
      </c>
      <c r="H31" s="211">
        <v>0</v>
      </c>
    </row>
    <row r="32" spans="1:11" ht="19.5" customHeight="1" x14ac:dyDescent="0.25">
      <c r="A32" s="42">
        <v>19</v>
      </c>
      <c r="B32" s="47" t="s">
        <v>2</v>
      </c>
      <c r="C32" s="17">
        <v>0</v>
      </c>
      <c r="D32" s="3">
        <v>0</v>
      </c>
      <c r="E32" s="3">
        <v>0</v>
      </c>
      <c r="F32" s="3">
        <v>0</v>
      </c>
      <c r="G32" s="3">
        <v>0</v>
      </c>
      <c r="H32" s="211">
        <v>0</v>
      </c>
    </row>
    <row r="33" spans="1:16" ht="19.5" customHeight="1" x14ac:dyDescent="0.25">
      <c r="A33" s="42">
        <v>20</v>
      </c>
      <c r="B33" s="47" t="s">
        <v>15</v>
      </c>
      <c r="C33" s="17">
        <v>0</v>
      </c>
      <c r="D33" s="3">
        <v>2</v>
      </c>
      <c r="E33" s="3">
        <v>11</v>
      </c>
      <c r="F33" s="3">
        <v>0</v>
      </c>
      <c r="G33" s="3">
        <v>0</v>
      </c>
      <c r="H33" s="211">
        <v>0</v>
      </c>
    </row>
    <row r="34" spans="1:16" ht="19.5" customHeight="1" thickBot="1" x14ac:dyDescent="0.3">
      <c r="A34" s="42">
        <v>21</v>
      </c>
      <c r="B34" s="48" t="s">
        <v>16</v>
      </c>
      <c r="C34" s="19" t="s">
        <v>20</v>
      </c>
      <c r="D34" s="20" t="s">
        <v>20</v>
      </c>
      <c r="E34" s="20" t="s">
        <v>20</v>
      </c>
      <c r="F34" s="20" t="s">
        <v>20</v>
      </c>
      <c r="G34" s="20" t="s">
        <v>20</v>
      </c>
      <c r="H34" s="109" t="s">
        <v>20</v>
      </c>
    </row>
    <row r="35" spans="1:16" ht="19.5" customHeight="1" thickBot="1" x14ac:dyDescent="0.3"/>
    <row r="36" spans="1:16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16" ht="19.5" customHeight="1" x14ac:dyDescent="0.3">
      <c r="A37" s="352" t="s">
        <v>47</v>
      </c>
      <c r="B37" s="370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16" ht="20.25" customHeight="1" thickBot="1" x14ac:dyDescent="0.3">
      <c r="A38" s="354"/>
      <c r="B38" s="371"/>
      <c r="C38" s="280">
        <v>5</v>
      </c>
      <c r="D38" s="281">
        <v>10</v>
      </c>
      <c r="E38" s="281">
        <v>143</v>
      </c>
      <c r="F38" s="281">
        <v>18</v>
      </c>
      <c r="G38" s="281">
        <v>495</v>
      </c>
      <c r="H38" s="281">
        <v>19</v>
      </c>
      <c r="I38" s="282">
        <v>45800</v>
      </c>
      <c r="J38" s="281">
        <v>26.05</v>
      </c>
      <c r="K38" s="281">
        <v>3.46</v>
      </c>
      <c r="L38" s="281">
        <v>45.1</v>
      </c>
      <c r="M38" s="281">
        <v>2</v>
      </c>
      <c r="N38" s="281" t="s">
        <v>48</v>
      </c>
      <c r="O38" s="281">
        <v>1</v>
      </c>
      <c r="P38" s="294" t="s">
        <v>48</v>
      </c>
    </row>
    <row r="39" spans="1:16" ht="13.8" thickBot="1" x14ac:dyDescent="0.3"/>
    <row r="40" spans="1:16" ht="20.25" customHeight="1" thickBot="1" x14ac:dyDescent="0.3">
      <c r="A40" s="356" t="s">
        <v>1</v>
      </c>
      <c r="B40" s="392" t="s">
        <v>0</v>
      </c>
      <c r="C40" s="340" t="s">
        <v>47</v>
      </c>
      <c r="D40" s="341"/>
      <c r="E40" s="341"/>
      <c r="F40" s="341"/>
      <c r="G40" s="341"/>
      <c r="H40" s="341"/>
      <c r="I40" s="341"/>
      <c r="J40" s="341"/>
      <c r="K40" s="341"/>
      <c r="L40" s="342"/>
    </row>
    <row r="41" spans="1:16" ht="35.4" customHeight="1" thickBot="1" x14ac:dyDescent="0.3">
      <c r="A41" s="357"/>
      <c r="B41" s="348"/>
      <c r="C41" s="417" t="s">
        <v>266</v>
      </c>
      <c r="D41" s="418"/>
      <c r="E41" s="419" t="s">
        <v>156</v>
      </c>
      <c r="F41" s="420"/>
      <c r="G41" s="417" t="s">
        <v>307</v>
      </c>
      <c r="H41" s="418"/>
      <c r="I41" s="346" t="s">
        <v>308</v>
      </c>
      <c r="J41" s="347"/>
      <c r="K41" s="346" t="s">
        <v>198</v>
      </c>
      <c r="L41" s="347"/>
    </row>
    <row r="42" spans="1:16" ht="20.25" customHeight="1" thickBot="1" x14ac:dyDescent="0.3">
      <c r="A42" s="343" t="s">
        <v>17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5"/>
    </row>
    <row r="43" spans="1:16" ht="18" x14ac:dyDescent="0.3">
      <c r="A43" s="29">
        <v>1</v>
      </c>
      <c r="B43" s="239" t="s">
        <v>3</v>
      </c>
      <c r="C43" s="469">
        <v>3</v>
      </c>
      <c r="D43" s="470"/>
      <c r="E43" s="469">
        <v>17</v>
      </c>
      <c r="F43" s="470"/>
      <c r="G43" s="469">
        <v>21</v>
      </c>
      <c r="H43" s="470"/>
      <c r="I43" s="469">
        <v>36</v>
      </c>
      <c r="J43" s="470"/>
      <c r="K43" s="469">
        <v>41</v>
      </c>
      <c r="L43" s="470"/>
    </row>
    <row r="44" spans="1:16" ht="18" customHeight="1" x14ac:dyDescent="0.25">
      <c r="A44" s="30">
        <v>2</v>
      </c>
      <c r="B44" s="240" t="s">
        <v>4</v>
      </c>
      <c r="C44" s="309">
        <v>2</v>
      </c>
      <c r="D44" s="310">
        <v>4</v>
      </c>
      <c r="E44" s="309">
        <v>2</v>
      </c>
      <c r="F44" s="310">
        <v>4</v>
      </c>
      <c r="G44" s="309">
        <v>2</v>
      </c>
      <c r="H44" s="310">
        <v>4</v>
      </c>
      <c r="I44" s="309">
        <v>2</v>
      </c>
      <c r="J44" s="310">
        <v>4</v>
      </c>
      <c r="K44" s="309">
        <v>2</v>
      </c>
      <c r="L44" s="310">
        <v>4</v>
      </c>
    </row>
    <row r="45" spans="1:16" ht="18" x14ac:dyDescent="0.3">
      <c r="A45" s="31">
        <v>3</v>
      </c>
      <c r="B45" s="240" t="s">
        <v>5</v>
      </c>
      <c r="C45" s="471">
        <v>3</v>
      </c>
      <c r="D45" s="472"/>
      <c r="E45" s="471">
        <v>3</v>
      </c>
      <c r="F45" s="472"/>
      <c r="G45" s="471">
        <v>3</v>
      </c>
      <c r="H45" s="472"/>
      <c r="I45" s="471">
        <v>3</v>
      </c>
      <c r="J45" s="472"/>
      <c r="K45" s="471">
        <v>3</v>
      </c>
      <c r="L45" s="472"/>
    </row>
    <row r="46" spans="1:16" ht="16.8" x14ac:dyDescent="0.3">
      <c r="A46" s="32">
        <v>4</v>
      </c>
      <c r="B46" s="240" t="s">
        <v>38</v>
      </c>
      <c r="C46" s="471">
        <v>5</v>
      </c>
      <c r="D46" s="472"/>
      <c r="E46" s="471">
        <v>6</v>
      </c>
      <c r="F46" s="472"/>
      <c r="G46" s="471">
        <v>4</v>
      </c>
      <c r="H46" s="472"/>
      <c r="I46" s="471">
        <v>2</v>
      </c>
      <c r="J46" s="472"/>
      <c r="K46" s="471">
        <v>1</v>
      </c>
      <c r="L46" s="472"/>
    </row>
    <row r="47" spans="1:16" ht="16.8" x14ac:dyDescent="0.25">
      <c r="A47" s="33" t="s">
        <v>39</v>
      </c>
      <c r="B47" s="240" t="s">
        <v>6</v>
      </c>
      <c r="C47" s="309">
        <v>529</v>
      </c>
      <c r="D47" s="310">
        <v>72</v>
      </c>
      <c r="E47" s="309">
        <v>375</v>
      </c>
      <c r="F47" s="310" t="s">
        <v>52</v>
      </c>
      <c r="G47" s="309">
        <v>198</v>
      </c>
      <c r="H47" s="310">
        <v>26</v>
      </c>
      <c r="I47" s="309">
        <v>324</v>
      </c>
      <c r="J47" s="310">
        <v>392</v>
      </c>
      <c r="K47" s="309">
        <v>348</v>
      </c>
      <c r="L47" s="310">
        <v>214</v>
      </c>
    </row>
    <row r="48" spans="1:16" ht="16.8" x14ac:dyDescent="0.25">
      <c r="A48" s="34">
        <v>6</v>
      </c>
      <c r="B48" s="240" t="s">
        <v>40</v>
      </c>
      <c r="C48" s="309">
        <v>10</v>
      </c>
      <c r="D48" s="310">
        <v>4</v>
      </c>
      <c r="E48" s="309">
        <v>10</v>
      </c>
      <c r="F48" s="310" t="s">
        <v>52</v>
      </c>
      <c r="G48" s="309">
        <v>10</v>
      </c>
      <c r="H48" s="310">
        <v>1</v>
      </c>
      <c r="I48" s="309">
        <v>10</v>
      </c>
      <c r="J48" s="310">
        <v>7</v>
      </c>
      <c r="K48" s="309">
        <v>10</v>
      </c>
      <c r="L48" s="310">
        <v>10</v>
      </c>
    </row>
    <row r="49" spans="1:12" ht="16.8" x14ac:dyDescent="0.25">
      <c r="A49" s="35">
        <v>7</v>
      </c>
      <c r="B49" s="240" t="s">
        <v>7</v>
      </c>
      <c r="C49" s="309">
        <v>715</v>
      </c>
      <c r="D49" s="310">
        <v>84</v>
      </c>
      <c r="E49" s="309">
        <v>533</v>
      </c>
      <c r="F49" s="310" t="s">
        <v>52</v>
      </c>
      <c r="G49" s="309">
        <v>243</v>
      </c>
      <c r="H49" s="310">
        <v>19</v>
      </c>
      <c r="I49" s="309">
        <v>519</v>
      </c>
      <c r="J49" s="310">
        <v>673</v>
      </c>
      <c r="K49" s="309">
        <v>529</v>
      </c>
      <c r="L49" s="310">
        <v>387</v>
      </c>
    </row>
    <row r="50" spans="1:12" ht="16.8" x14ac:dyDescent="0.25">
      <c r="A50" s="36">
        <v>8</v>
      </c>
      <c r="B50" s="240" t="s">
        <v>41</v>
      </c>
      <c r="C50" s="311">
        <v>256</v>
      </c>
      <c r="D50" s="312">
        <v>493</v>
      </c>
      <c r="E50" s="311">
        <v>82</v>
      </c>
      <c r="F50" s="312" t="s">
        <v>52</v>
      </c>
      <c r="G50" s="311">
        <v>145</v>
      </c>
      <c r="H50" s="312">
        <v>74</v>
      </c>
      <c r="I50" s="311">
        <v>233</v>
      </c>
      <c r="J50" s="312">
        <v>198</v>
      </c>
      <c r="K50" s="311">
        <v>393</v>
      </c>
      <c r="L50" s="312">
        <v>195</v>
      </c>
    </row>
    <row r="51" spans="1:12" ht="15.6" customHeight="1" x14ac:dyDescent="0.25">
      <c r="A51" s="30">
        <v>9</v>
      </c>
      <c r="B51" s="240" t="s">
        <v>42</v>
      </c>
      <c r="C51" s="309">
        <v>10</v>
      </c>
      <c r="D51" s="310">
        <v>10</v>
      </c>
      <c r="E51" s="309">
        <v>10</v>
      </c>
      <c r="F51" s="312" t="s">
        <v>52</v>
      </c>
      <c r="G51" s="309">
        <v>10</v>
      </c>
      <c r="H51" s="310">
        <v>10</v>
      </c>
      <c r="I51" s="309">
        <v>10</v>
      </c>
      <c r="J51" s="310">
        <v>6</v>
      </c>
      <c r="K51" s="309">
        <v>10</v>
      </c>
      <c r="L51" s="310">
        <v>10</v>
      </c>
    </row>
    <row r="52" spans="1:12" ht="17.399999999999999" thickBot="1" x14ac:dyDescent="0.3">
      <c r="A52" s="37">
        <v>10</v>
      </c>
      <c r="B52" s="241" t="s">
        <v>19</v>
      </c>
      <c r="C52" s="313">
        <v>371</v>
      </c>
      <c r="D52" s="314">
        <v>742</v>
      </c>
      <c r="E52" s="313">
        <v>199</v>
      </c>
      <c r="F52" s="314" t="s">
        <v>52</v>
      </c>
      <c r="G52" s="313">
        <v>228</v>
      </c>
      <c r="H52" s="314">
        <v>97</v>
      </c>
      <c r="I52" s="313">
        <v>354</v>
      </c>
      <c r="J52" s="314">
        <v>252</v>
      </c>
      <c r="K52" s="313">
        <v>613</v>
      </c>
      <c r="L52" s="314">
        <v>318</v>
      </c>
    </row>
    <row r="53" spans="1:12" ht="18" customHeight="1" thickBot="1" x14ac:dyDescent="0.3">
      <c r="A53" s="349" t="s">
        <v>54</v>
      </c>
      <c r="B53" s="376" t="s">
        <v>0</v>
      </c>
      <c r="C53" s="466" t="s">
        <v>18</v>
      </c>
      <c r="D53" s="467"/>
      <c r="E53" s="467"/>
      <c r="F53" s="467"/>
      <c r="G53" s="467"/>
      <c r="H53" s="467"/>
      <c r="I53" s="467"/>
      <c r="J53" s="467"/>
      <c r="K53" s="467"/>
      <c r="L53" s="468"/>
    </row>
    <row r="54" spans="1:12" ht="18" thickBot="1" x14ac:dyDescent="0.3">
      <c r="A54" s="350"/>
      <c r="B54" s="348"/>
      <c r="C54" s="288" t="s">
        <v>55</v>
      </c>
      <c r="D54" s="289" t="s">
        <v>56</v>
      </c>
      <c r="E54" s="270" t="s">
        <v>55</v>
      </c>
      <c r="F54" s="271" t="s">
        <v>56</v>
      </c>
      <c r="G54" s="270" t="s">
        <v>55</v>
      </c>
      <c r="H54" s="271" t="s">
        <v>56</v>
      </c>
      <c r="I54" s="270" t="s">
        <v>55</v>
      </c>
      <c r="J54" s="271" t="s">
        <v>56</v>
      </c>
      <c r="K54" s="270" t="s">
        <v>55</v>
      </c>
      <c r="L54" s="271" t="s">
        <v>56</v>
      </c>
    </row>
    <row r="55" spans="1:12" ht="16.8" x14ac:dyDescent="0.25">
      <c r="A55" s="41">
        <v>11</v>
      </c>
      <c r="B55" s="232" t="s">
        <v>8</v>
      </c>
      <c r="C55" s="13">
        <v>11</v>
      </c>
      <c r="D55" s="231" t="s">
        <v>21</v>
      </c>
      <c r="E55" s="93" t="s">
        <v>311</v>
      </c>
      <c r="F55" s="267" t="s">
        <v>52</v>
      </c>
      <c r="G55" s="266">
        <v>5</v>
      </c>
      <c r="H55" s="231" t="s">
        <v>21</v>
      </c>
      <c r="I55" s="23">
        <v>50</v>
      </c>
      <c r="J55" s="231" t="s">
        <v>21</v>
      </c>
      <c r="K55" s="23" t="s">
        <v>259</v>
      </c>
      <c r="L55" s="16">
        <v>9</v>
      </c>
    </row>
    <row r="56" spans="1:12" ht="16.8" x14ac:dyDescent="0.25">
      <c r="A56" s="30">
        <v>12</v>
      </c>
      <c r="B56" s="233" t="s">
        <v>9</v>
      </c>
      <c r="C56" s="17">
        <v>9</v>
      </c>
      <c r="D56" s="211" t="s">
        <v>21</v>
      </c>
      <c r="E56" s="44">
        <v>16</v>
      </c>
      <c r="F56" s="211" t="s">
        <v>52</v>
      </c>
      <c r="G56" s="266">
        <v>11</v>
      </c>
      <c r="H56" s="211" t="s">
        <v>21</v>
      </c>
      <c r="I56" s="24">
        <v>77</v>
      </c>
      <c r="J56" s="211" t="s">
        <v>21</v>
      </c>
      <c r="K56" s="24">
        <v>8</v>
      </c>
      <c r="L56" s="18">
        <v>34</v>
      </c>
    </row>
    <row r="57" spans="1:12" ht="16.8" x14ac:dyDescent="0.25">
      <c r="A57" s="30">
        <v>13</v>
      </c>
      <c r="B57" s="233" t="s">
        <v>10</v>
      </c>
      <c r="C57" s="17">
        <v>11</v>
      </c>
      <c r="D57" s="211" t="s">
        <v>21</v>
      </c>
      <c r="E57" s="44">
        <v>11</v>
      </c>
      <c r="F57" s="211" t="s">
        <v>52</v>
      </c>
      <c r="G57" s="266">
        <v>10</v>
      </c>
      <c r="H57" s="211" t="s">
        <v>21</v>
      </c>
      <c r="I57" s="24">
        <v>10</v>
      </c>
      <c r="J57" s="211" t="s">
        <v>21</v>
      </c>
      <c r="K57" s="24">
        <v>10</v>
      </c>
      <c r="L57" s="18">
        <v>10</v>
      </c>
    </row>
    <row r="58" spans="1:12" ht="16.8" x14ac:dyDescent="0.25">
      <c r="A58" s="30">
        <v>14</v>
      </c>
      <c r="B58" s="233" t="s">
        <v>11</v>
      </c>
      <c r="C58" s="17" t="s">
        <v>51</v>
      </c>
      <c r="D58" s="211" t="s">
        <v>21</v>
      </c>
      <c r="E58" s="44" t="s">
        <v>22</v>
      </c>
      <c r="F58" s="211" t="s">
        <v>52</v>
      </c>
      <c r="G58" s="266" t="s">
        <v>51</v>
      </c>
      <c r="H58" s="211" t="s">
        <v>21</v>
      </c>
      <c r="I58" s="24" t="s">
        <v>51</v>
      </c>
      <c r="J58" s="211" t="s">
        <v>21</v>
      </c>
      <c r="K58" s="24" t="s">
        <v>22</v>
      </c>
      <c r="L58" s="248" t="s">
        <v>51</v>
      </c>
    </row>
    <row r="59" spans="1:12" ht="16.8" x14ac:dyDescent="0.25">
      <c r="A59" s="30">
        <v>15</v>
      </c>
      <c r="B59" s="233" t="s">
        <v>12</v>
      </c>
      <c r="C59" s="17" t="s">
        <v>20</v>
      </c>
      <c r="D59" s="211" t="s">
        <v>20</v>
      </c>
      <c r="E59" s="44" t="s">
        <v>20</v>
      </c>
      <c r="F59" s="211" t="s">
        <v>52</v>
      </c>
      <c r="G59" s="266" t="s">
        <v>20</v>
      </c>
      <c r="H59" s="18" t="s">
        <v>20</v>
      </c>
      <c r="I59" s="24" t="s">
        <v>20</v>
      </c>
      <c r="J59" s="18" t="s">
        <v>20</v>
      </c>
      <c r="K59" s="24" t="s">
        <v>20</v>
      </c>
      <c r="L59" s="18" t="s">
        <v>20</v>
      </c>
    </row>
    <row r="60" spans="1:12" ht="16.2" x14ac:dyDescent="0.25">
      <c r="A60" s="42">
        <v>16</v>
      </c>
      <c r="B60" s="233" t="s">
        <v>13</v>
      </c>
      <c r="C60" s="17">
        <v>59</v>
      </c>
      <c r="D60" s="211">
        <v>120</v>
      </c>
      <c r="E60" s="44">
        <v>79</v>
      </c>
      <c r="F60" s="211">
        <v>90</v>
      </c>
      <c r="G60" s="266">
        <v>60</v>
      </c>
      <c r="H60" s="18">
        <v>42</v>
      </c>
      <c r="I60" s="24">
        <v>120</v>
      </c>
      <c r="J60" s="18">
        <v>132</v>
      </c>
      <c r="K60" s="24">
        <v>96</v>
      </c>
      <c r="L60" s="18">
        <v>60</v>
      </c>
    </row>
    <row r="61" spans="1:12" ht="16.2" x14ac:dyDescent="0.25">
      <c r="A61" s="42">
        <v>17</v>
      </c>
      <c r="B61" s="233" t="s">
        <v>50</v>
      </c>
      <c r="C61" s="17">
        <v>37</v>
      </c>
      <c r="D61" s="211">
        <v>103</v>
      </c>
      <c r="E61" s="44">
        <v>29</v>
      </c>
      <c r="F61" s="211">
        <v>58</v>
      </c>
      <c r="G61" s="266">
        <v>25</v>
      </c>
      <c r="H61" s="18">
        <v>23</v>
      </c>
      <c r="I61" s="24">
        <v>71</v>
      </c>
      <c r="J61" s="18">
        <v>67</v>
      </c>
      <c r="K61" s="24">
        <v>50</v>
      </c>
      <c r="L61" s="18">
        <v>32</v>
      </c>
    </row>
    <row r="62" spans="1:12" ht="16.2" x14ac:dyDescent="0.25">
      <c r="A62" s="42">
        <v>18</v>
      </c>
      <c r="B62" s="233" t="s">
        <v>14</v>
      </c>
      <c r="C62" s="17">
        <v>2</v>
      </c>
      <c r="D62" s="211">
        <v>0</v>
      </c>
      <c r="E62" s="44">
        <v>5</v>
      </c>
      <c r="F62" s="211">
        <v>2</v>
      </c>
      <c r="G62" s="266">
        <v>1</v>
      </c>
      <c r="H62" s="18">
        <v>5</v>
      </c>
      <c r="I62" s="24">
        <v>3</v>
      </c>
      <c r="J62" s="18">
        <v>0</v>
      </c>
      <c r="K62" s="24">
        <v>1</v>
      </c>
      <c r="L62" s="18">
        <v>0</v>
      </c>
    </row>
    <row r="63" spans="1:12" ht="16.2" x14ac:dyDescent="0.25">
      <c r="A63" s="42">
        <v>19</v>
      </c>
      <c r="B63" s="233" t="s">
        <v>2</v>
      </c>
      <c r="C63" s="17">
        <v>0</v>
      </c>
      <c r="D63" s="211">
        <v>2</v>
      </c>
      <c r="E63" s="44">
        <v>5</v>
      </c>
      <c r="F63" s="211">
        <v>2</v>
      </c>
      <c r="G63" s="266">
        <v>2</v>
      </c>
      <c r="H63" s="18">
        <v>0</v>
      </c>
      <c r="I63" s="24">
        <v>2</v>
      </c>
      <c r="J63" s="18">
        <v>1</v>
      </c>
      <c r="K63" s="24">
        <v>3</v>
      </c>
      <c r="L63" s="18">
        <v>1</v>
      </c>
    </row>
    <row r="64" spans="1:12" ht="16.2" x14ac:dyDescent="0.25">
      <c r="A64" s="42">
        <v>20</v>
      </c>
      <c r="B64" s="233" t="s">
        <v>15</v>
      </c>
      <c r="C64" s="17" t="s">
        <v>309</v>
      </c>
      <c r="D64" s="211">
        <v>0</v>
      </c>
      <c r="E64" s="44" t="s">
        <v>310</v>
      </c>
      <c r="F64" s="211" t="s">
        <v>304</v>
      </c>
      <c r="G64" s="266">
        <v>1</v>
      </c>
      <c r="H64" s="18" t="s">
        <v>312</v>
      </c>
      <c r="I64" s="24" t="s">
        <v>313</v>
      </c>
      <c r="J64" s="248">
        <v>0</v>
      </c>
      <c r="K64" s="24">
        <v>8</v>
      </c>
      <c r="L64" s="18">
        <v>0</v>
      </c>
    </row>
    <row r="65" spans="1:16" ht="16.8" thickBot="1" x14ac:dyDescent="0.3">
      <c r="A65" s="42">
        <v>21</v>
      </c>
      <c r="B65" s="234" t="s">
        <v>16</v>
      </c>
      <c r="C65" s="19" t="s">
        <v>20</v>
      </c>
      <c r="D65" s="109" t="s">
        <v>20</v>
      </c>
      <c r="E65" s="45" t="s">
        <v>20</v>
      </c>
      <c r="F65" s="109" t="s">
        <v>20</v>
      </c>
      <c r="G65" s="19" t="s">
        <v>20</v>
      </c>
      <c r="H65" s="22" t="s">
        <v>20</v>
      </c>
      <c r="I65" s="25" t="s">
        <v>20</v>
      </c>
      <c r="J65" s="22" t="s">
        <v>20</v>
      </c>
      <c r="K65" s="25" t="s">
        <v>20</v>
      </c>
      <c r="L65" s="22" t="s">
        <v>20</v>
      </c>
    </row>
    <row r="66" spans="1:16" ht="13.8" thickBot="1" x14ac:dyDescent="0.3"/>
    <row r="67" spans="1:16" ht="21.6" customHeight="1" thickBot="1" x14ac:dyDescent="0.3">
      <c r="A67" s="318" t="s">
        <v>316</v>
      </c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20"/>
    </row>
    <row r="68" spans="1:16" ht="23.4" customHeight="1" x14ac:dyDescent="0.3">
      <c r="A68" s="352" t="s">
        <v>329</v>
      </c>
      <c r="B68" s="370"/>
      <c r="C68" s="300" t="s">
        <v>33</v>
      </c>
      <c r="D68" s="301" t="s">
        <v>27</v>
      </c>
      <c r="E68" s="301" t="s">
        <v>61</v>
      </c>
      <c r="F68" s="301" t="s">
        <v>62</v>
      </c>
      <c r="G68" s="301" t="s">
        <v>28</v>
      </c>
      <c r="H68" s="301" t="s">
        <v>63</v>
      </c>
      <c r="I68" s="301" t="s">
        <v>64</v>
      </c>
      <c r="J68" s="301" t="s">
        <v>34</v>
      </c>
      <c r="K68" s="301" t="s">
        <v>65</v>
      </c>
      <c r="L68" s="301" t="s">
        <v>1</v>
      </c>
      <c r="M68" s="301">
        <v>5</v>
      </c>
      <c r="N68" s="301">
        <v>10</v>
      </c>
      <c r="O68" s="54" t="s">
        <v>35</v>
      </c>
      <c r="P68" s="55" t="s">
        <v>36</v>
      </c>
    </row>
    <row r="69" spans="1:16" ht="16.2" thickBot="1" x14ac:dyDescent="0.3">
      <c r="A69" s="354"/>
      <c r="B69" s="371"/>
      <c r="C69" s="280">
        <v>1</v>
      </c>
      <c r="D69" s="281">
        <v>1</v>
      </c>
      <c r="E69" s="281">
        <v>8</v>
      </c>
      <c r="F69" s="281" t="s">
        <v>48</v>
      </c>
      <c r="G69" s="281">
        <v>45</v>
      </c>
      <c r="H69" s="281">
        <v>0</v>
      </c>
      <c r="I69" s="281" t="s">
        <v>48</v>
      </c>
      <c r="J69" s="281" t="s">
        <v>48</v>
      </c>
      <c r="K69" s="281">
        <v>5.62</v>
      </c>
      <c r="L69" s="281" t="s">
        <v>48</v>
      </c>
      <c r="M69" s="281" t="s">
        <v>48</v>
      </c>
      <c r="N69" s="281" t="s">
        <v>48</v>
      </c>
      <c r="O69" s="281" t="s">
        <v>48</v>
      </c>
      <c r="P69" s="294" t="s">
        <v>48</v>
      </c>
    </row>
    <row r="70" spans="1:16" ht="17.399999999999999" customHeight="1" thickBot="1" x14ac:dyDescent="0.3"/>
    <row r="71" spans="1:16" ht="31.8" customHeight="1" x14ac:dyDescent="0.25">
      <c r="A71" s="356" t="s">
        <v>1</v>
      </c>
      <c r="B71" s="351" t="s">
        <v>0</v>
      </c>
      <c r="C71" s="646" t="s">
        <v>327</v>
      </c>
      <c r="D71" s="647"/>
      <c r="E71" s="647"/>
      <c r="F71" s="647"/>
      <c r="G71" s="647"/>
      <c r="H71" s="648"/>
    </row>
    <row r="72" spans="1:16" ht="31.8" thickBot="1" x14ac:dyDescent="0.3">
      <c r="A72" s="357"/>
      <c r="B72" s="369"/>
      <c r="C72" s="579" t="s">
        <v>319</v>
      </c>
      <c r="D72" s="580" t="s">
        <v>321</v>
      </c>
      <c r="E72" s="580" t="s">
        <v>324</v>
      </c>
      <c r="F72" s="580" t="s">
        <v>318</v>
      </c>
      <c r="G72" s="580" t="s">
        <v>325</v>
      </c>
      <c r="H72" s="581" t="s">
        <v>326</v>
      </c>
    </row>
    <row r="73" spans="1:16" ht="18" thickBot="1" x14ac:dyDescent="0.3">
      <c r="A73" s="462" t="s">
        <v>17</v>
      </c>
      <c r="B73" s="463"/>
      <c r="C73" s="463"/>
      <c r="D73" s="463"/>
      <c r="E73" s="463"/>
      <c r="F73" s="463"/>
      <c r="G73" s="463"/>
      <c r="H73" s="464"/>
    </row>
    <row r="74" spans="1:16" ht="17.399999999999999" customHeight="1" x14ac:dyDescent="0.25">
      <c r="A74" s="29">
        <v>1</v>
      </c>
      <c r="B74" s="26" t="s">
        <v>3</v>
      </c>
      <c r="C74" s="538">
        <v>2</v>
      </c>
      <c r="D74" s="539">
        <v>5</v>
      </c>
      <c r="E74" s="539">
        <v>12</v>
      </c>
      <c r="F74" s="539">
        <v>16</v>
      </c>
      <c r="G74" s="540">
        <v>17</v>
      </c>
      <c r="H74" s="541">
        <v>19</v>
      </c>
    </row>
    <row r="75" spans="1:16" ht="15.6" customHeight="1" x14ac:dyDescent="0.25">
      <c r="A75" s="30">
        <v>2</v>
      </c>
      <c r="B75" s="27" t="s">
        <v>4</v>
      </c>
      <c r="C75" s="542">
        <v>1</v>
      </c>
      <c r="D75" s="529">
        <v>2</v>
      </c>
      <c r="E75" s="529">
        <v>1</v>
      </c>
      <c r="F75" s="529">
        <v>2</v>
      </c>
      <c r="G75" s="527">
        <v>1</v>
      </c>
      <c r="H75" s="543">
        <v>1</v>
      </c>
    </row>
    <row r="76" spans="1:16" ht="18" customHeight="1" x14ac:dyDescent="0.25">
      <c r="A76" s="31">
        <v>3</v>
      </c>
      <c r="B76" s="27" t="s">
        <v>5</v>
      </c>
      <c r="C76" s="542">
        <v>2</v>
      </c>
      <c r="D76" s="529">
        <v>2</v>
      </c>
      <c r="E76" s="529">
        <v>2</v>
      </c>
      <c r="F76" s="529">
        <v>2</v>
      </c>
      <c r="G76" s="527">
        <v>2</v>
      </c>
      <c r="H76" s="543">
        <v>2</v>
      </c>
    </row>
    <row r="77" spans="1:16" ht="18" customHeight="1" x14ac:dyDescent="0.25">
      <c r="A77" s="32">
        <v>4</v>
      </c>
      <c r="B77" s="27" t="s">
        <v>38</v>
      </c>
      <c r="C77" s="542">
        <v>5</v>
      </c>
      <c r="D77" s="529">
        <v>3</v>
      </c>
      <c r="E77" s="529">
        <v>1</v>
      </c>
      <c r="F77" s="529">
        <v>4</v>
      </c>
      <c r="G77" s="527">
        <v>1</v>
      </c>
      <c r="H77" s="543">
        <v>2</v>
      </c>
    </row>
    <row r="78" spans="1:16" ht="16.8" x14ac:dyDescent="0.25">
      <c r="A78" s="33" t="s">
        <v>39</v>
      </c>
      <c r="B78" s="27" t="s">
        <v>6</v>
      </c>
      <c r="C78" s="544">
        <v>306</v>
      </c>
      <c r="D78" s="527">
        <v>351</v>
      </c>
      <c r="E78" s="527">
        <v>249</v>
      </c>
      <c r="F78" s="527">
        <v>252</v>
      </c>
      <c r="G78" s="527">
        <v>333</v>
      </c>
      <c r="H78" s="543">
        <v>165</v>
      </c>
    </row>
    <row r="79" spans="1:16" ht="16.8" x14ac:dyDescent="0.25">
      <c r="A79" s="34">
        <v>6</v>
      </c>
      <c r="B79" s="27" t="s">
        <v>40</v>
      </c>
      <c r="C79" s="542">
        <v>8</v>
      </c>
      <c r="D79" s="529">
        <v>10</v>
      </c>
      <c r="E79" s="529">
        <v>9</v>
      </c>
      <c r="F79" s="529">
        <v>4</v>
      </c>
      <c r="G79" s="527">
        <v>6</v>
      </c>
      <c r="H79" s="543">
        <v>10</v>
      </c>
    </row>
    <row r="80" spans="1:16" ht="16.8" x14ac:dyDescent="0.25">
      <c r="A80" s="35">
        <v>7</v>
      </c>
      <c r="B80" s="27" t="s">
        <v>7</v>
      </c>
      <c r="C80" s="542">
        <v>300</v>
      </c>
      <c r="D80" s="529">
        <v>287</v>
      </c>
      <c r="E80" s="529">
        <v>270</v>
      </c>
      <c r="F80" s="529">
        <v>222</v>
      </c>
      <c r="G80" s="527">
        <v>300</v>
      </c>
      <c r="H80" s="543">
        <v>225</v>
      </c>
    </row>
    <row r="81" spans="1:8" ht="16.8" x14ac:dyDescent="0.25">
      <c r="A81" s="36">
        <v>8</v>
      </c>
      <c r="B81" s="27" t="s">
        <v>41</v>
      </c>
      <c r="C81" s="545">
        <v>273</v>
      </c>
      <c r="D81" s="530">
        <v>351</v>
      </c>
      <c r="E81" s="530">
        <v>156</v>
      </c>
      <c r="F81" s="530">
        <v>248</v>
      </c>
      <c r="G81" s="530">
        <v>259</v>
      </c>
      <c r="H81" s="543">
        <v>169</v>
      </c>
    </row>
    <row r="82" spans="1:8" ht="16.8" x14ac:dyDescent="0.25">
      <c r="A82" s="30">
        <v>9</v>
      </c>
      <c r="B82" s="27" t="s">
        <v>42</v>
      </c>
      <c r="C82" s="544">
        <v>3</v>
      </c>
      <c r="D82" s="528">
        <v>292</v>
      </c>
      <c r="E82" s="528">
        <v>9</v>
      </c>
      <c r="F82" s="528">
        <v>10</v>
      </c>
      <c r="G82" s="527">
        <v>10</v>
      </c>
      <c r="H82" s="543">
        <v>3</v>
      </c>
    </row>
    <row r="83" spans="1:8" ht="17.399999999999999" thickBot="1" x14ac:dyDescent="0.3">
      <c r="A83" s="37">
        <v>10</v>
      </c>
      <c r="B83" s="28" t="s">
        <v>19</v>
      </c>
      <c r="C83" s="546">
        <v>270</v>
      </c>
      <c r="D83" s="547">
        <v>10</v>
      </c>
      <c r="E83" s="547">
        <v>215</v>
      </c>
      <c r="F83" s="547">
        <v>266</v>
      </c>
      <c r="G83" s="548">
        <v>273</v>
      </c>
      <c r="H83" s="549">
        <v>262</v>
      </c>
    </row>
    <row r="84" spans="1:8" ht="18" thickBot="1" x14ac:dyDescent="0.3">
      <c r="A84" s="383" t="s">
        <v>18</v>
      </c>
      <c r="B84" s="384"/>
      <c r="C84" s="384"/>
      <c r="D84" s="384"/>
      <c r="E84" s="384"/>
      <c r="F84" s="384"/>
      <c r="G84" s="384"/>
      <c r="H84" s="385"/>
    </row>
    <row r="85" spans="1:8" ht="16.8" x14ac:dyDescent="0.25">
      <c r="A85" s="41">
        <v>11</v>
      </c>
      <c r="B85" s="232" t="s">
        <v>8</v>
      </c>
      <c r="C85" s="498" t="s">
        <v>52</v>
      </c>
      <c r="D85" s="499" t="s">
        <v>52</v>
      </c>
      <c r="E85" s="499" t="s">
        <v>52</v>
      </c>
      <c r="F85" s="499" t="s">
        <v>52</v>
      </c>
      <c r="G85" s="499" t="s">
        <v>52</v>
      </c>
      <c r="H85" s="500" t="s">
        <v>125</v>
      </c>
    </row>
    <row r="86" spans="1:8" ht="16.8" x14ac:dyDescent="0.25">
      <c r="A86" s="30">
        <v>12</v>
      </c>
      <c r="B86" s="233" t="s">
        <v>9</v>
      </c>
      <c r="C86" s="501" t="s">
        <v>52</v>
      </c>
      <c r="D86" s="489" t="s">
        <v>52</v>
      </c>
      <c r="E86" s="489" t="s">
        <v>52</v>
      </c>
      <c r="F86" s="489" t="s">
        <v>52</v>
      </c>
      <c r="G86" s="489" t="s">
        <v>52</v>
      </c>
      <c r="H86" s="502">
        <v>1</v>
      </c>
    </row>
    <row r="87" spans="1:8" ht="16.8" x14ac:dyDescent="0.25">
      <c r="A87" s="30">
        <v>13</v>
      </c>
      <c r="B87" s="233" t="s">
        <v>10</v>
      </c>
      <c r="C87" s="501" t="s">
        <v>52</v>
      </c>
      <c r="D87" s="489" t="s">
        <v>52</v>
      </c>
      <c r="E87" s="489" t="s">
        <v>52</v>
      </c>
      <c r="F87" s="489" t="s">
        <v>52</v>
      </c>
      <c r="G87" s="489" t="s">
        <v>52</v>
      </c>
      <c r="H87" s="502">
        <v>11</v>
      </c>
    </row>
    <row r="88" spans="1:8" ht="16.8" x14ac:dyDescent="0.25">
      <c r="A88" s="30">
        <v>14</v>
      </c>
      <c r="B88" s="233" t="s">
        <v>11</v>
      </c>
      <c r="C88" s="501" t="s">
        <v>52</v>
      </c>
      <c r="D88" s="489" t="s">
        <v>52</v>
      </c>
      <c r="E88" s="489" t="s">
        <v>52</v>
      </c>
      <c r="F88" s="489" t="s">
        <v>52</v>
      </c>
      <c r="G88" s="489" t="s">
        <v>52</v>
      </c>
      <c r="H88" s="502" t="s">
        <v>22</v>
      </c>
    </row>
    <row r="89" spans="1:8" ht="16.8" x14ac:dyDescent="0.25">
      <c r="A89" s="30">
        <v>15</v>
      </c>
      <c r="B89" s="233" t="s">
        <v>12</v>
      </c>
      <c r="C89" s="501" t="s">
        <v>52</v>
      </c>
      <c r="D89" s="489" t="s">
        <v>52</v>
      </c>
      <c r="E89" s="489" t="s">
        <v>52</v>
      </c>
      <c r="F89" s="489" t="s">
        <v>52</v>
      </c>
      <c r="G89" s="489" t="s">
        <v>52</v>
      </c>
      <c r="H89" s="502" t="s">
        <v>20</v>
      </c>
    </row>
    <row r="90" spans="1:8" ht="16.2" x14ac:dyDescent="0.25">
      <c r="A90" s="42">
        <v>16</v>
      </c>
      <c r="B90" s="233" t="s">
        <v>13</v>
      </c>
      <c r="C90" s="501" t="s">
        <v>52</v>
      </c>
      <c r="D90" s="489" t="s">
        <v>52</v>
      </c>
      <c r="E90" s="489" t="s">
        <v>52</v>
      </c>
      <c r="F90" s="489" t="s">
        <v>52</v>
      </c>
      <c r="G90" s="489" t="s">
        <v>52</v>
      </c>
      <c r="H90" s="502">
        <v>48</v>
      </c>
    </row>
    <row r="91" spans="1:8" ht="16.2" x14ac:dyDescent="0.25">
      <c r="A91" s="42">
        <v>17</v>
      </c>
      <c r="B91" s="233" t="s">
        <v>50</v>
      </c>
      <c r="C91" s="501" t="s">
        <v>52</v>
      </c>
      <c r="D91" s="489" t="s">
        <v>52</v>
      </c>
      <c r="E91" s="489" t="s">
        <v>52</v>
      </c>
      <c r="F91" s="489" t="s">
        <v>52</v>
      </c>
      <c r="G91" s="489" t="s">
        <v>52</v>
      </c>
      <c r="H91" s="502">
        <v>45</v>
      </c>
    </row>
    <row r="92" spans="1:8" ht="16.2" x14ac:dyDescent="0.25">
      <c r="A92" s="42">
        <v>18</v>
      </c>
      <c r="B92" s="233" t="s">
        <v>14</v>
      </c>
      <c r="C92" s="501" t="s">
        <v>52</v>
      </c>
      <c r="D92" s="489" t="s">
        <v>52</v>
      </c>
      <c r="E92" s="489" t="s">
        <v>52</v>
      </c>
      <c r="F92" s="489" t="s">
        <v>52</v>
      </c>
      <c r="G92" s="489" t="s">
        <v>52</v>
      </c>
      <c r="H92" s="502">
        <v>0</v>
      </c>
    </row>
    <row r="93" spans="1:8" ht="16.2" x14ac:dyDescent="0.25">
      <c r="A93" s="42">
        <v>19</v>
      </c>
      <c r="B93" s="233" t="s">
        <v>2</v>
      </c>
      <c r="C93" s="501" t="s">
        <v>52</v>
      </c>
      <c r="D93" s="489" t="s">
        <v>52</v>
      </c>
      <c r="E93" s="489" t="s">
        <v>52</v>
      </c>
      <c r="F93" s="489" t="s">
        <v>52</v>
      </c>
      <c r="G93" s="489" t="s">
        <v>52</v>
      </c>
      <c r="H93" s="502">
        <v>0</v>
      </c>
    </row>
    <row r="94" spans="1:8" ht="16.2" x14ac:dyDescent="0.25">
      <c r="A94" s="42">
        <v>20</v>
      </c>
      <c r="B94" s="233" t="s">
        <v>15</v>
      </c>
      <c r="C94" s="501" t="s">
        <v>52</v>
      </c>
      <c r="D94" s="489" t="s">
        <v>52</v>
      </c>
      <c r="E94" s="489" t="s">
        <v>52</v>
      </c>
      <c r="F94" s="489" t="s">
        <v>52</v>
      </c>
      <c r="G94" s="489" t="s">
        <v>52</v>
      </c>
      <c r="H94" s="502">
        <v>0</v>
      </c>
    </row>
    <row r="95" spans="1:8" ht="16.8" thickBot="1" x14ac:dyDescent="0.3">
      <c r="A95" s="77">
        <v>21</v>
      </c>
      <c r="B95" s="234" t="s">
        <v>16</v>
      </c>
      <c r="C95" s="505" t="s">
        <v>52</v>
      </c>
      <c r="D95" s="506" t="s">
        <v>52</v>
      </c>
      <c r="E95" s="506" t="s">
        <v>52</v>
      </c>
      <c r="F95" s="506" t="s">
        <v>52</v>
      </c>
      <c r="G95" s="506" t="s">
        <v>52</v>
      </c>
      <c r="H95" s="507" t="s">
        <v>20</v>
      </c>
    </row>
  </sheetData>
  <mergeCells count="49">
    <mergeCell ref="A73:H73"/>
    <mergeCell ref="A84:H84"/>
    <mergeCell ref="A1:P1"/>
    <mergeCell ref="C3:P3"/>
    <mergeCell ref="A67:P67"/>
    <mergeCell ref="A68:B69"/>
    <mergeCell ref="A71:A72"/>
    <mergeCell ref="B71:B72"/>
    <mergeCell ref="C71:H71"/>
    <mergeCell ref="K43:L43"/>
    <mergeCell ref="A53:A54"/>
    <mergeCell ref="B53:B54"/>
    <mergeCell ref="C46:D46"/>
    <mergeCell ref="E46:F46"/>
    <mergeCell ref="G46:H46"/>
    <mergeCell ref="I46:J46"/>
    <mergeCell ref="K46:L46"/>
    <mergeCell ref="C45:D45"/>
    <mergeCell ref="E45:F45"/>
    <mergeCell ref="G45:H45"/>
    <mergeCell ref="I45:J45"/>
    <mergeCell ref="K45:L45"/>
    <mergeCell ref="A36:P36"/>
    <mergeCell ref="C40:L40"/>
    <mergeCell ref="A42:L42"/>
    <mergeCell ref="C53:L53"/>
    <mergeCell ref="A37:B38"/>
    <mergeCell ref="B40:B41"/>
    <mergeCell ref="A40:A41"/>
    <mergeCell ref="C41:D41"/>
    <mergeCell ref="E41:F41"/>
    <mergeCell ref="G41:H41"/>
    <mergeCell ref="I41:J41"/>
    <mergeCell ref="K41:L41"/>
    <mergeCell ref="C43:D43"/>
    <mergeCell ref="E43:F43"/>
    <mergeCell ref="G43:H43"/>
    <mergeCell ref="I43:J43"/>
    <mergeCell ref="A5:B5"/>
    <mergeCell ref="A6:B6"/>
    <mergeCell ref="A7:B7"/>
    <mergeCell ref="A10:A11"/>
    <mergeCell ref="B10:B11"/>
    <mergeCell ref="A3:B3"/>
    <mergeCell ref="A8:B8"/>
    <mergeCell ref="A4:P4"/>
    <mergeCell ref="C10:H10"/>
    <mergeCell ref="A12:H12"/>
    <mergeCell ref="A23:H23"/>
  </mergeCells>
  <pageMargins left="0.7" right="0.7" top="0.75" bottom="0.75" header="0.3" footer="0.3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6B8D-3002-4523-8D03-7400737496A8}">
  <dimension ref="A1:AD79"/>
  <sheetViews>
    <sheetView zoomScale="70" zoomScaleNormal="7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9.5546875" style="1" customWidth="1"/>
    <col min="4" max="16" width="10.77734375" style="1" customWidth="1"/>
    <col min="17" max="16384" width="9.33203125" style="1"/>
  </cols>
  <sheetData>
    <row r="1" spans="1:17" ht="90.6" customHeight="1" thickBot="1" x14ac:dyDescent="0.3">
      <c r="A1" s="315" t="s">
        <v>129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634">
        <v>134</v>
      </c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8"/>
    </row>
    <row r="4" spans="1:17" ht="23.4" customHeight="1" thickBot="1" x14ac:dyDescent="0.3">
      <c r="A4" s="410" t="s">
        <v>45</v>
      </c>
      <c r="B4" s="411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137"/>
    </row>
    <row r="5" spans="1:17" ht="22.2" customHeight="1" thickBot="1" x14ac:dyDescent="0.35">
      <c r="A5" s="639"/>
      <c r="B5" s="640"/>
      <c r="C5" s="635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62" t="s">
        <v>36</v>
      </c>
      <c r="Q5" s="135"/>
    </row>
    <row r="6" spans="1:17" ht="15.6" x14ac:dyDescent="0.3">
      <c r="A6" s="414" t="s">
        <v>94</v>
      </c>
      <c r="B6" s="641"/>
      <c r="C6" s="59">
        <v>1</v>
      </c>
      <c r="D6" s="60">
        <v>1</v>
      </c>
      <c r="E6" s="60">
        <v>4</v>
      </c>
      <c r="F6" s="60" t="s">
        <v>48</v>
      </c>
      <c r="G6" s="60">
        <v>21</v>
      </c>
      <c r="H6" s="60">
        <v>3</v>
      </c>
      <c r="I6" s="645" t="s">
        <v>126</v>
      </c>
      <c r="J6" s="60">
        <v>7</v>
      </c>
      <c r="K6" s="60">
        <v>5.25</v>
      </c>
      <c r="L6" s="60">
        <v>8</v>
      </c>
      <c r="M6" s="60" t="s">
        <v>48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325" t="s">
        <v>84</v>
      </c>
      <c r="B7" s="326"/>
      <c r="C7" s="61">
        <v>5</v>
      </c>
      <c r="D7" s="62">
        <v>5</v>
      </c>
      <c r="E7" s="62">
        <v>15</v>
      </c>
      <c r="F7" s="62">
        <v>1</v>
      </c>
      <c r="G7" s="62">
        <v>96</v>
      </c>
      <c r="H7" s="62">
        <v>6</v>
      </c>
      <c r="I7" s="142" t="s">
        <v>127</v>
      </c>
      <c r="J7" s="62">
        <v>16</v>
      </c>
      <c r="K7" s="62">
        <v>6.4</v>
      </c>
      <c r="L7" s="62">
        <v>15</v>
      </c>
      <c r="M7" s="62"/>
      <c r="N7" s="62"/>
      <c r="O7" s="62">
        <v>1</v>
      </c>
      <c r="P7" s="63"/>
      <c r="Q7" s="81"/>
    </row>
    <row r="8" spans="1:17" ht="16.2" thickBot="1" x14ac:dyDescent="0.35">
      <c r="A8" s="637" t="s">
        <v>37</v>
      </c>
      <c r="B8" s="638"/>
      <c r="C8" s="166">
        <f t="shared" ref="C8:H8" si="0">SUM(C6:C7)</f>
        <v>6</v>
      </c>
      <c r="D8" s="133">
        <f t="shared" si="0"/>
        <v>6</v>
      </c>
      <c r="E8" s="133">
        <f t="shared" si="0"/>
        <v>19</v>
      </c>
      <c r="F8" s="133">
        <f t="shared" si="0"/>
        <v>1</v>
      </c>
      <c r="G8" s="133">
        <f t="shared" si="0"/>
        <v>117</v>
      </c>
      <c r="H8" s="133">
        <f t="shared" si="0"/>
        <v>9</v>
      </c>
      <c r="I8" s="192" t="s">
        <v>126</v>
      </c>
      <c r="J8" s="133">
        <f>G8/H8</f>
        <v>13</v>
      </c>
      <c r="K8" s="143">
        <f>G8/E8</f>
        <v>6.1578947368421053</v>
      </c>
      <c r="L8" s="644">
        <f>114/H8</f>
        <v>12.666666666666666</v>
      </c>
      <c r="M8" s="173"/>
      <c r="N8" s="173"/>
      <c r="O8" s="173">
        <v>1</v>
      </c>
      <c r="P8" s="174"/>
      <c r="Q8" s="136"/>
    </row>
    <row r="9" spans="1:17" ht="13.8" thickBot="1" x14ac:dyDescent="0.3"/>
    <row r="10" spans="1:17" ht="30.6" customHeight="1" x14ac:dyDescent="0.25">
      <c r="A10" s="333" t="s">
        <v>1</v>
      </c>
      <c r="B10" s="333" t="s">
        <v>0</v>
      </c>
      <c r="C10" s="8" t="s">
        <v>25</v>
      </c>
      <c r="D10" s="407" t="s">
        <v>26</v>
      </c>
      <c r="E10" s="408"/>
      <c r="F10" s="408"/>
      <c r="G10" s="408"/>
      <c r="H10" s="409"/>
    </row>
    <row r="11" spans="1:17" ht="33" customHeight="1" thickBot="1" x14ac:dyDescent="0.3">
      <c r="A11" s="334"/>
      <c r="B11" s="334"/>
      <c r="C11" s="9" t="s">
        <v>150</v>
      </c>
      <c r="D11" s="178" t="s">
        <v>198</v>
      </c>
      <c r="E11" s="213" t="s">
        <v>199</v>
      </c>
      <c r="F11" s="213" t="s">
        <v>200</v>
      </c>
      <c r="G11" s="213" t="s">
        <v>201</v>
      </c>
      <c r="H11" s="213" t="s">
        <v>202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</row>
    <row r="13" spans="1:17" ht="20.25" customHeight="1" x14ac:dyDescent="0.25">
      <c r="A13" s="29">
        <v>1</v>
      </c>
      <c r="B13" s="26" t="s">
        <v>3</v>
      </c>
      <c r="C13" s="66">
        <v>1</v>
      </c>
      <c r="D13" s="23">
        <v>3</v>
      </c>
      <c r="E13" s="15">
        <v>12</v>
      </c>
      <c r="F13" s="15">
        <v>28</v>
      </c>
      <c r="G13" s="15">
        <v>30</v>
      </c>
      <c r="H13" s="16">
        <v>33</v>
      </c>
    </row>
    <row r="14" spans="1:17" ht="19.5" customHeight="1" x14ac:dyDescent="0.25">
      <c r="A14" s="30">
        <v>2</v>
      </c>
      <c r="B14" s="27" t="s">
        <v>4</v>
      </c>
      <c r="C14" s="67">
        <v>1</v>
      </c>
      <c r="D14" s="24">
        <v>1</v>
      </c>
      <c r="E14" s="2">
        <v>1</v>
      </c>
      <c r="F14" s="2">
        <v>2</v>
      </c>
      <c r="G14" s="2">
        <v>1</v>
      </c>
      <c r="H14" s="18">
        <v>1</v>
      </c>
    </row>
    <row r="15" spans="1:17" ht="20.25" customHeight="1" x14ac:dyDescent="0.25">
      <c r="A15" s="31">
        <v>3</v>
      </c>
      <c r="B15" s="27" t="s">
        <v>5</v>
      </c>
      <c r="C15" s="67">
        <v>4</v>
      </c>
      <c r="D15" s="216" t="s">
        <v>136</v>
      </c>
      <c r="E15" s="215" t="s">
        <v>136</v>
      </c>
      <c r="F15" s="215" t="s">
        <v>136</v>
      </c>
      <c r="G15" s="215" t="s">
        <v>136</v>
      </c>
      <c r="H15" s="217" t="s">
        <v>136</v>
      </c>
    </row>
    <row r="16" spans="1:17" ht="19.5" customHeight="1" x14ac:dyDescent="0.25">
      <c r="A16" s="32">
        <v>4</v>
      </c>
      <c r="B16" s="27" t="s">
        <v>38</v>
      </c>
      <c r="C16" s="67">
        <v>2</v>
      </c>
      <c r="D16" s="216" t="s">
        <v>182</v>
      </c>
      <c r="E16" s="215" t="s">
        <v>170</v>
      </c>
      <c r="F16" s="215" t="s">
        <v>138</v>
      </c>
      <c r="G16" s="215" t="s">
        <v>141</v>
      </c>
      <c r="H16" s="217" t="s">
        <v>133</v>
      </c>
    </row>
    <row r="17" spans="1:8" ht="19.5" customHeight="1" x14ac:dyDescent="0.25">
      <c r="A17" s="33" t="s">
        <v>39</v>
      </c>
      <c r="B17" s="27" t="s">
        <v>6</v>
      </c>
      <c r="C17" s="67">
        <v>150</v>
      </c>
      <c r="D17" s="24">
        <v>181</v>
      </c>
      <c r="E17" s="2">
        <v>215</v>
      </c>
      <c r="F17" s="2">
        <v>88</v>
      </c>
      <c r="G17" s="2">
        <v>146</v>
      </c>
      <c r="H17" s="18">
        <v>130</v>
      </c>
    </row>
    <row r="18" spans="1:8" ht="19.5" customHeight="1" x14ac:dyDescent="0.25">
      <c r="A18" s="34">
        <v>6</v>
      </c>
      <c r="B18" s="27" t="s">
        <v>40</v>
      </c>
      <c r="C18" s="67">
        <v>7</v>
      </c>
      <c r="D18" s="24">
        <v>3</v>
      </c>
      <c r="E18" s="2">
        <v>4</v>
      </c>
      <c r="F18" s="2">
        <v>0</v>
      </c>
      <c r="G18" s="2">
        <v>9</v>
      </c>
      <c r="H18" s="18">
        <v>5</v>
      </c>
    </row>
    <row r="19" spans="1:8" ht="19.5" customHeight="1" x14ac:dyDescent="0.25">
      <c r="A19" s="35">
        <v>7</v>
      </c>
      <c r="B19" s="27" t="s">
        <v>7</v>
      </c>
      <c r="C19" s="67">
        <v>120</v>
      </c>
      <c r="D19" s="24">
        <v>120</v>
      </c>
      <c r="E19" s="2">
        <v>120</v>
      </c>
      <c r="F19" s="2">
        <v>53</v>
      </c>
      <c r="G19" s="2">
        <v>120</v>
      </c>
      <c r="H19" s="18">
        <v>120</v>
      </c>
    </row>
    <row r="20" spans="1:8" ht="19.5" customHeight="1" x14ac:dyDescent="0.25">
      <c r="A20" s="36">
        <v>8</v>
      </c>
      <c r="B20" s="27" t="s">
        <v>41</v>
      </c>
      <c r="C20" s="67">
        <v>154</v>
      </c>
      <c r="D20" s="24">
        <v>182</v>
      </c>
      <c r="E20" s="2">
        <v>81</v>
      </c>
      <c r="F20" s="2">
        <v>86</v>
      </c>
      <c r="G20" s="2">
        <v>138</v>
      </c>
      <c r="H20" s="18">
        <v>131</v>
      </c>
    </row>
    <row r="21" spans="1:8" ht="19.5" customHeight="1" x14ac:dyDescent="0.25">
      <c r="A21" s="30">
        <v>9</v>
      </c>
      <c r="B21" s="27" t="s">
        <v>42</v>
      </c>
      <c r="C21" s="67">
        <v>6</v>
      </c>
      <c r="D21" s="24">
        <v>2</v>
      </c>
      <c r="E21" s="2">
        <v>10</v>
      </c>
      <c r="F21" s="2">
        <v>8</v>
      </c>
      <c r="G21" s="2">
        <v>9</v>
      </c>
      <c r="H21" s="18">
        <v>4</v>
      </c>
    </row>
    <row r="22" spans="1:8" ht="19.5" customHeight="1" thickBot="1" x14ac:dyDescent="0.3">
      <c r="A22" s="37">
        <v>10</v>
      </c>
      <c r="B22" s="28" t="s">
        <v>19</v>
      </c>
      <c r="C22" s="238">
        <v>114</v>
      </c>
      <c r="D22" s="25">
        <v>112</v>
      </c>
      <c r="E22" s="21">
        <v>113</v>
      </c>
      <c r="F22" s="21">
        <v>120</v>
      </c>
      <c r="G22" s="21">
        <v>120</v>
      </c>
      <c r="H22" s="22">
        <v>107</v>
      </c>
    </row>
    <row r="23" spans="1:8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</row>
    <row r="24" spans="1:8" ht="19.5" customHeight="1" x14ac:dyDescent="0.25">
      <c r="A24" s="41">
        <v>11</v>
      </c>
      <c r="B24" s="46" t="s">
        <v>8</v>
      </c>
      <c r="C24" s="80" t="s">
        <v>21</v>
      </c>
      <c r="D24" s="13" t="s">
        <v>21</v>
      </c>
      <c r="E24" s="14" t="s">
        <v>21</v>
      </c>
      <c r="F24" s="14" t="s">
        <v>21</v>
      </c>
      <c r="G24" s="15" t="s">
        <v>60</v>
      </c>
      <c r="H24" s="231" t="s">
        <v>21</v>
      </c>
    </row>
    <row r="25" spans="1:8" ht="19.5" customHeight="1" x14ac:dyDescent="0.25">
      <c r="A25" s="30">
        <v>12</v>
      </c>
      <c r="B25" s="47" t="s">
        <v>9</v>
      </c>
      <c r="C25" s="75" t="s">
        <v>21</v>
      </c>
      <c r="D25" s="17" t="s">
        <v>21</v>
      </c>
      <c r="E25" s="3" t="s">
        <v>21</v>
      </c>
      <c r="F25" s="3" t="s">
        <v>21</v>
      </c>
      <c r="G25" s="2">
        <v>6</v>
      </c>
      <c r="H25" s="211" t="s">
        <v>21</v>
      </c>
    </row>
    <row r="26" spans="1:8" ht="19.5" customHeight="1" x14ac:dyDescent="0.25">
      <c r="A26" s="30">
        <v>13</v>
      </c>
      <c r="B26" s="47" t="s">
        <v>10</v>
      </c>
      <c r="C26" s="75" t="s">
        <v>21</v>
      </c>
      <c r="D26" s="17" t="s">
        <v>21</v>
      </c>
      <c r="E26" s="3" t="s">
        <v>21</v>
      </c>
      <c r="F26" s="3" t="s">
        <v>21</v>
      </c>
      <c r="G26" s="2">
        <v>11</v>
      </c>
      <c r="H26" s="211" t="s">
        <v>21</v>
      </c>
    </row>
    <row r="27" spans="1:8" ht="19.5" customHeight="1" x14ac:dyDescent="0.25">
      <c r="A27" s="30">
        <v>14</v>
      </c>
      <c r="B27" s="47" t="s">
        <v>11</v>
      </c>
      <c r="C27" s="75" t="s">
        <v>21</v>
      </c>
      <c r="D27" s="17" t="s">
        <v>21</v>
      </c>
      <c r="E27" s="3" t="s">
        <v>21</v>
      </c>
      <c r="F27" s="3" t="s">
        <v>21</v>
      </c>
      <c r="G27" s="2" t="s">
        <v>22</v>
      </c>
      <c r="H27" s="211" t="s">
        <v>21</v>
      </c>
    </row>
    <row r="28" spans="1:8" ht="19.5" customHeight="1" x14ac:dyDescent="0.25">
      <c r="A28" s="30">
        <v>15</v>
      </c>
      <c r="B28" s="47" t="s">
        <v>12</v>
      </c>
      <c r="C28" s="75" t="s">
        <v>20</v>
      </c>
      <c r="D28" s="17" t="s">
        <v>20</v>
      </c>
      <c r="E28" s="3" t="s">
        <v>20</v>
      </c>
      <c r="F28" s="3" t="s">
        <v>20</v>
      </c>
      <c r="G28" s="2" t="s">
        <v>20</v>
      </c>
      <c r="H28" s="211" t="s">
        <v>20</v>
      </c>
    </row>
    <row r="29" spans="1:8" ht="18.75" customHeight="1" x14ac:dyDescent="0.25">
      <c r="A29" s="42">
        <v>16</v>
      </c>
      <c r="B29" s="47" t="s">
        <v>13</v>
      </c>
      <c r="C29" s="75">
        <v>24</v>
      </c>
      <c r="D29" s="24">
        <v>18</v>
      </c>
      <c r="E29" s="2">
        <v>12</v>
      </c>
      <c r="F29" s="2">
        <v>24</v>
      </c>
      <c r="G29" s="2">
        <v>24</v>
      </c>
      <c r="H29" s="18">
        <v>12</v>
      </c>
    </row>
    <row r="30" spans="1:8" ht="18.75" customHeight="1" x14ac:dyDescent="0.25">
      <c r="A30" s="42">
        <v>17</v>
      </c>
      <c r="B30" s="47" t="s">
        <v>50</v>
      </c>
      <c r="C30" s="75">
        <v>21</v>
      </c>
      <c r="D30" s="24">
        <v>27</v>
      </c>
      <c r="E30" s="2">
        <v>2</v>
      </c>
      <c r="F30" s="2">
        <v>28</v>
      </c>
      <c r="G30" s="2">
        <v>27</v>
      </c>
      <c r="H30" s="18">
        <v>14</v>
      </c>
    </row>
    <row r="31" spans="1:8" ht="19.5" customHeight="1" x14ac:dyDescent="0.25">
      <c r="A31" s="42">
        <v>18</v>
      </c>
      <c r="B31" s="47" t="s">
        <v>14</v>
      </c>
      <c r="C31" s="75">
        <v>3</v>
      </c>
      <c r="D31" s="24">
        <v>0</v>
      </c>
      <c r="E31" s="2">
        <v>2</v>
      </c>
      <c r="F31" s="2">
        <v>1</v>
      </c>
      <c r="G31" s="2">
        <v>3</v>
      </c>
      <c r="H31" s="18">
        <v>1</v>
      </c>
    </row>
    <row r="32" spans="1:8" ht="19.5" customHeight="1" x14ac:dyDescent="0.25">
      <c r="A32" s="42">
        <v>19</v>
      </c>
      <c r="B32" s="47" t="s">
        <v>2</v>
      </c>
      <c r="C32" s="75">
        <v>0</v>
      </c>
      <c r="D32" s="24">
        <v>0</v>
      </c>
      <c r="E32" s="2">
        <v>0</v>
      </c>
      <c r="F32" s="2">
        <v>1</v>
      </c>
      <c r="G32" s="2">
        <v>0</v>
      </c>
      <c r="H32" s="18">
        <v>0</v>
      </c>
    </row>
    <row r="33" spans="1:30" ht="19.5" customHeight="1" x14ac:dyDescent="0.25">
      <c r="A33" s="42">
        <v>20</v>
      </c>
      <c r="B33" s="47" t="s">
        <v>15</v>
      </c>
      <c r="C33" s="75" t="s">
        <v>128</v>
      </c>
      <c r="D33" s="24">
        <v>0</v>
      </c>
      <c r="E33" s="2" t="s">
        <v>120</v>
      </c>
      <c r="F33" s="2">
        <v>4</v>
      </c>
      <c r="G33" s="2" t="s">
        <v>203</v>
      </c>
      <c r="H33" s="18">
        <v>1</v>
      </c>
    </row>
    <row r="34" spans="1:30" ht="19.5" customHeight="1" thickBot="1" x14ac:dyDescent="0.3">
      <c r="A34" s="42">
        <v>21</v>
      </c>
      <c r="B34" s="48" t="s">
        <v>16</v>
      </c>
      <c r="C34" s="76" t="s">
        <v>20</v>
      </c>
      <c r="D34" s="25" t="s">
        <v>20</v>
      </c>
      <c r="E34" s="21" t="s">
        <v>20</v>
      </c>
      <c r="F34" s="21" t="s">
        <v>20</v>
      </c>
      <c r="G34" s="21" t="s">
        <v>20</v>
      </c>
      <c r="H34" s="22" t="s">
        <v>20</v>
      </c>
    </row>
    <row r="35" spans="1:30" ht="19.5" customHeight="1" thickBot="1" x14ac:dyDescent="0.3"/>
    <row r="36" spans="1:30" ht="19.5" customHeight="1" thickBot="1" x14ac:dyDescent="0.3">
      <c r="A36" s="318" t="s">
        <v>44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30" ht="19.5" customHeight="1" x14ac:dyDescent="0.3">
      <c r="A37" s="352" t="s">
        <v>47</v>
      </c>
      <c r="B37" s="370"/>
      <c r="C37" s="291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30" ht="20.25" customHeight="1" thickBot="1" x14ac:dyDescent="0.3">
      <c r="A38" s="354"/>
      <c r="B38" s="371"/>
      <c r="C38" s="611">
        <v>6</v>
      </c>
      <c r="D38" s="555">
        <v>12</v>
      </c>
      <c r="E38" s="555">
        <v>157.4</v>
      </c>
      <c r="F38" s="555">
        <v>24</v>
      </c>
      <c r="G38" s="555">
        <v>590</v>
      </c>
      <c r="H38" s="555">
        <v>29</v>
      </c>
      <c r="I38" s="612" t="s">
        <v>285</v>
      </c>
      <c r="J38" s="555">
        <v>20.34</v>
      </c>
      <c r="K38" s="555">
        <v>3.74</v>
      </c>
      <c r="L38" s="555">
        <v>32.6</v>
      </c>
      <c r="M38" s="555">
        <v>1</v>
      </c>
      <c r="N38" s="555" t="s">
        <v>48</v>
      </c>
      <c r="O38" s="555">
        <v>2</v>
      </c>
      <c r="P38" s="613" t="s">
        <v>48</v>
      </c>
    </row>
    <row r="39" spans="1:30" ht="20.25" customHeight="1" thickBot="1" x14ac:dyDescent="0.3">
      <c r="A39" s="352" t="s">
        <v>333</v>
      </c>
      <c r="B39" s="370"/>
      <c r="C39" s="611">
        <v>5</v>
      </c>
      <c r="D39" s="555">
        <v>10</v>
      </c>
      <c r="E39" s="555">
        <v>127.3</v>
      </c>
      <c r="F39" s="555">
        <v>23</v>
      </c>
      <c r="G39" s="555">
        <v>404</v>
      </c>
      <c r="H39" s="555">
        <v>24</v>
      </c>
      <c r="I39" s="612" t="s">
        <v>334</v>
      </c>
      <c r="J39" s="555">
        <v>16.829999999999998</v>
      </c>
      <c r="K39" s="555">
        <v>3.19</v>
      </c>
      <c r="L39" s="555">
        <v>31.63</v>
      </c>
      <c r="M39" s="555">
        <v>2</v>
      </c>
      <c r="N39" s="555" t="s">
        <v>48</v>
      </c>
      <c r="O39" s="555">
        <v>3</v>
      </c>
      <c r="P39" s="613" t="s">
        <v>48</v>
      </c>
    </row>
    <row r="40" spans="1:30" ht="20.25" customHeight="1" thickBot="1" x14ac:dyDescent="0.3">
      <c r="A40" s="616" t="s">
        <v>37</v>
      </c>
      <c r="B40" s="620"/>
      <c r="C40" s="621">
        <f>SUM(C38:C39)</f>
        <v>11</v>
      </c>
      <c r="D40" s="556">
        <f>SUM(D38:D39)</f>
        <v>22</v>
      </c>
      <c r="E40" s="556">
        <v>285.10000000000002</v>
      </c>
      <c r="F40" s="556">
        <f>SUM(F38:F39)</f>
        <v>47</v>
      </c>
      <c r="G40" s="556">
        <f>SUM(G38:G39)</f>
        <v>994</v>
      </c>
      <c r="H40" s="556">
        <f>SUM(H38:H39)</f>
        <v>53</v>
      </c>
      <c r="I40" s="618" t="s">
        <v>335</v>
      </c>
      <c r="J40" s="622">
        <f>G40/H40</f>
        <v>18.754716981132077</v>
      </c>
      <c r="K40" s="622">
        <f>G40/E40</f>
        <v>3.4864959663276043</v>
      </c>
      <c r="L40" s="556">
        <f>1711/53</f>
        <v>32.283018867924525</v>
      </c>
      <c r="M40" s="556">
        <f>SUM(M38:M39)</f>
        <v>3</v>
      </c>
      <c r="N40" s="556"/>
      <c r="O40" s="556">
        <f>SUM(O38:O39)</f>
        <v>5</v>
      </c>
      <c r="P40" s="619"/>
    </row>
    <row r="41" spans="1:30" ht="13.8" thickBot="1" x14ac:dyDescent="0.3"/>
    <row r="42" spans="1:30" ht="20.25" customHeight="1" thickBot="1" x14ac:dyDescent="0.3">
      <c r="A42" s="356" t="s">
        <v>1</v>
      </c>
      <c r="B42" s="392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2"/>
      <c r="O42" s="631" t="s">
        <v>333</v>
      </c>
      <c r="P42" s="632"/>
      <c r="Q42" s="632"/>
      <c r="R42" s="632"/>
      <c r="S42" s="632"/>
      <c r="T42" s="632"/>
      <c r="U42" s="632"/>
      <c r="V42" s="632"/>
      <c r="W42" s="632"/>
      <c r="X42" s="632"/>
      <c r="Y42" s="632"/>
      <c r="Z42" s="632"/>
      <c r="AA42" s="632"/>
      <c r="AB42" s="632"/>
      <c r="AC42" s="632"/>
      <c r="AD42" s="633"/>
    </row>
    <row r="43" spans="1:30" ht="34.799999999999997" customHeight="1" thickBot="1" x14ac:dyDescent="0.3">
      <c r="A43" s="357"/>
      <c r="B43" s="348"/>
      <c r="C43" s="417" t="s">
        <v>272</v>
      </c>
      <c r="D43" s="418"/>
      <c r="E43" s="419" t="s">
        <v>189</v>
      </c>
      <c r="F43" s="420"/>
      <c r="G43" s="417" t="s">
        <v>273</v>
      </c>
      <c r="H43" s="418"/>
      <c r="I43" s="417" t="s">
        <v>274</v>
      </c>
      <c r="J43" s="418"/>
      <c r="K43" s="417" t="s">
        <v>275</v>
      </c>
      <c r="L43" s="418"/>
      <c r="M43" s="417" t="s">
        <v>246</v>
      </c>
      <c r="N43" s="418"/>
      <c r="O43" s="623" t="s">
        <v>324</v>
      </c>
      <c r="P43" s="624"/>
      <c r="Q43" s="625" t="s">
        <v>318</v>
      </c>
      <c r="R43" s="624"/>
      <c r="S43" s="625" t="s">
        <v>326</v>
      </c>
      <c r="T43" s="624"/>
      <c r="U43" s="625" t="s">
        <v>331</v>
      </c>
      <c r="V43" s="624"/>
      <c r="W43" s="625" t="s">
        <v>325</v>
      </c>
      <c r="X43" s="624"/>
      <c r="Y43" s="625" t="s">
        <v>332</v>
      </c>
      <c r="Z43" s="624"/>
      <c r="AA43" s="625" t="s">
        <v>319</v>
      </c>
      <c r="AB43" s="624"/>
      <c r="AC43" s="625" t="s">
        <v>321</v>
      </c>
      <c r="AD43" s="626"/>
    </row>
    <row r="44" spans="1:30" ht="20.25" customHeight="1" thickBot="1" x14ac:dyDescent="0.3">
      <c r="A44" s="462" t="s">
        <v>17</v>
      </c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2" t="s">
        <v>17</v>
      </c>
      <c r="P44" s="463"/>
      <c r="Q44" s="463"/>
      <c r="R44" s="463"/>
      <c r="S44" s="463"/>
      <c r="T44" s="463"/>
      <c r="U44" s="463"/>
      <c r="V44" s="463"/>
      <c r="W44" s="463"/>
      <c r="X44" s="463"/>
      <c r="Y44" s="463"/>
      <c r="Z44" s="463"/>
      <c r="AA44" s="463"/>
      <c r="AB44" s="464"/>
      <c r="AC44" s="585"/>
      <c r="AD44" s="585"/>
    </row>
    <row r="45" spans="1:30" ht="18" x14ac:dyDescent="0.25">
      <c r="A45" s="29">
        <v>1</v>
      </c>
      <c r="B45" s="239" t="s">
        <v>3</v>
      </c>
      <c r="C45" s="475">
        <v>1</v>
      </c>
      <c r="D45" s="476"/>
      <c r="E45" s="475">
        <v>11</v>
      </c>
      <c r="F45" s="476"/>
      <c r="G45" s="475">
        <v>23</v>
      </c>
      <c r="H45" s="476"/>
      <c r="I45" s="475">
        <v>35</v>
      </c>
      <c r="J45" s="476"/>
      <c r="K45" s="475">
        <v>41</v>
      </c>
      <c r="L45" s="476"/>
      <c r="M45" s="475">
        <v>47</v>
      </c>
      <c r="N45" s="476"/>
      <c r="O45" s="627">
        <v>1</v>
      </c>
      <c r="P45" s="628"/>
      <c r="Q45" s="629">
        <v>5</v>
      </c>
      <c r="R45" s="628"/>
      <c r="S45" s="629">
        <v>9</v>
      </c>
      <c r="T45" s="628"/>
      <c r="U45" s="629">
        <v>13</v>
      </c>
      <c r="V45" s="628"/>
      <c r="W45" s="629">
        <v>20</v>
      </c>
      <c r="X45" s="628"/>
      <c r="Y45" s="629">
        <v>21</v>
      </c>
      <c r="Z45" s="628"/>
      <c r="AA45" s="629">
        <v>25</v>
      </c>
      <c r="AB45" s="628"/>
      <c r="AC45" s="588">
        <v>33</v>
      </c>
      <c r="AD45" s="587"/>
    </row>
    <row r="46" spans="1:30" ht="18" customHeight="1" x14ac:dyDescent="0.25">
      <c r="A46" s="30">
        <v>2</v>
      </c>
      <c r="B46" s="240" t="s">
        <v>4</v>
      </c>
      <c r="C46" s="273">
        <v>1</v>
      </c>
      <c r="D46" s="274">
        <v>4</v>
      </c>
      <c r="E46" s="273">
        <v>1</v>
      </c>
      <c r="F46" s="274">
        <v>3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273">
        <v>2</v>
      </c>
      <c r="N46" s="274">
        <v>4</v>
      </c>
      <c r="O46" s="589">
        <v>1</v>
      </c>
      <c r="P46" s="590">
        <v>3</v>
      </c>
      <c r="Q46" s="589">
        <v>2</v>
      </c>
      <c r="R46" s="590">
        <v>4</v>
      </c>
      <c r="S46" s="589">
        <v>1</v>
      </c>
      <c r="T46" s="590">
        <v>3</v>
      </c>
      <c r="U46" s="589">
        <v>1</v>
      </c>
      <c r="V46" s="590">
        <v>3</v>
      </c>
      <c r="W46" s="589">
        <v>2</v>
      </c>
      <c r="X46" s="590">
        <v>4</v>
      </c>
      <c r="Y46" s="589">
        <v>2</v>
      </c>
      <c r="Z46" s="590">
        <v>4</v>
      </c>
      <c r="AA46" s="589">
        <v>1</v>
      </c>
      <c r="AB46" s="590">
        <v>3</v>
      </c>
      <c r="AC46" s="589">
        <v>1</v>
      </c>
      <c r="AD46" s="590">
        <v>4</v>
      </c>
    </row>
    <row r="47" spans="1:30" ht="18" customHeight="1" x14ac:dyDescent="0.25">
      <c r="A47" s="31">
        <v>3</v>
      </c>
      <c r="B47" s="240" t="s">
        <v>5</v>
      </c>
      <c r="C47" s="473">
        <v>1</v>
      </c>
      <c r="D47" s="474"/>
      <c r="E47" s="473">
        <v>1</v>
      </c>
      <c r="F47" s="474"/>
      <c r="G47" s="473">
        <v>1</v>
      </c>
      <c r="H47" s="474"/>
      <c r="I47" s="473">
        <v>1</v>
      </c>
      <c r="J47" s="474"/>
      <c r="K47" s="473">
        <v>1</v>
      </c>
      <c r="L47" s="474"/>
      <c r="M47" s="473" t="s">
        <v>276</v>
      </c>
      <c r="N47" s="474"/>
      <c r="O47" s="591">
        <v>7</v>
      </c>
      <c r="P47" s="592"/>
      <c r="Q47" s="593">
        <v>7</v>
      </c>
      <c r="R47" s="592"/>
      <c r="S47" s="593">
        <v>7</v>
      </c>
      <c r="T47" s="592"/>
      <c r="U47" s="593">
        <v>7</v>
      </c>
      <c r="V47" s="592"/>
      <c r="W47" s="593">
        <v>7</v>
      </c>
      <c r="X47" s="592"/>
      <c r="Y47" s="593">
        <v>7</v>
      </c>
      <c r="Z47" s="592"/>
      <c r="AA47" s="593">
        <v>7</v>
      </c>
      <c r="AB47" s="592"/>
      <c r="AC47" s="593">
        <v>7</v>
      </c>
      <c r="AD47" s="592"/>
    </row>
    <row r="48" spans="1:30" ht="16.8" x14ac:dyDescent="0.25">
      <c r="A48" s="32">
        <v>4</v>
      </c>
      <c r="B48" s="240" t="s">
        <v>38</v>
      </c>
      <c r="C48" s="473">
        <v>4</v>
      </c>
      <c r="D48" s="474"/>
      <c r="E48" s="473">
        <v>5</v>
      </c>
      <c r="F48" s="474"/>
      <c r="G48" s="473">
        <v>2</v>
      </c>
      <c r="H48" s="474"/>
      <c r="I48" s="473">
        <v>3</v>
      </c>
      <c r="J48" s="474"/>
      <c r="K48" s="473">
        <v>6</v>
      </c>
      <c r="L48" s="474"/>
      <c r="M48" s="473" t="s">
        <v>277</v>
      </c>
      <c r="N48" s="474"/>
      <c r="O48" s="591">
        <v>1</v>
      </c>
      <c r="P48" s="592"/>
      <c r="Q48" s="593">
        <v>4</v>
      </c>
      <c r="R48" s="592"/>
      <c r="S48" s="593">
        <v>2</v>
      </c>
      <c r="T48" s="592"/>
      <c r="U48" s="593">
        <v>6</v>
      </c>
      <c r="V48" s="592"/>
      <c r="W48" s="593">
        <v>5</v>
      </c>
      <c r="X48" s="592"/>
      <c r="Y48" s="593">
        <v>8</v>
      </c>
      <c r="Z48" s="592"/>
      <c r="AA48" s="593">
        <v>3</v>
      </c>
      <c r="AB48" s="592"/>
      <c r="AC48" s="593">
        <v>9</v>
      </c>
      <c r="AD48" s="592"/>
    </row>
    <row r="49" spans="1:30" ht="16.8" x14ac:dyDescent="0.25">
      <c r="A49" s="33" t="s">
        <v>39</v>
      </c>
      <c r="B49" s="240" t="s">
        <v>6</v>
      </c>
      <c r="C49" s="273">
        <v>274</v>
      </c>
      <c r="D49" s="274">
        <v>122</v>
      </c>
      <c r="E49" s="273">
        <v>219</v>
      </c>
      <c r="F49" s="274">
        <v>203</v>
      </c>
      <c r="G49" s="273">
        <v>214</v>
      </c>
      <c r="H49" s="274">
        <v>113</v>
      </c>
      <c r="I49" s="273">
        <v>227</v>
      </c>
      <c r="J49" s="274">
        <v>80</v>
      </c>
      <c r="K49" s="273">
        <v>338</v>
      </c>
      <c r="L49" s="274">
        <v>126</v>
      </c>
      <c r="M49" s="273">
        <v>217</v>
      </c>
      <c r="N49" s="274">
        <v>131</v>
      </c>
      <c r="O49" s="594">
        <v>406</v>
      </c>
      <c r="P49" s="590">
        <v>261</v>
      </c>
      <c r="Q49" s="589">
        <v>198</v>
      </c>
      <c r="R49" s="590">
        <v>180</v>
      </c>
      <c r="S49" s="589">
        <v>242</v>
      </c>
      <c r="T49" s="590">
        <v>139</v>
      </c>
      <c r="U49" s="589">
        <v>334</v>
      </c>
      <c r="V49" s="590">
        <v>152</v>
      </c>
      <c r="W49" s="589">
        <v>98</v>
      </c>
      <c r="X49" s="590">
        <v>288</v>
      </c>
      <c r="Y49" s="589">
        <v>113</v>
      </c>
      <c r="Z49" s="590">
        <v>198</v>
      </c>
      <c r="AA49" s="589">
        <v>270</v>
      </c>
      <c r="AB49" s="590">
        <v>340</v>
      </c>
      <c r="AC49" s="589">
        <v>346</v>
      </c>
      <c r="AD49" s="590">
        <v>110</v>
      </c>
    </row>
    <row r="50" spans="1:30" ht="16.8" x14ac:dyDescent="0.25">
      <c r="A50" s="34">
        <v>6</v>
      </c>
      <c r="B50" s="240" t="s">
        <v>40</v>
      </c>
      <c r="C50" s="273">
        <v>10</v>
      </c>
      <c r="D50" s="274">
        <v>5</v>
      </c>
      <c r="E50" s="273">
        <v>10</v>
      </c>
      <c r="F50" s="274">
        <v>10</v>
      </c>
      <c r="G50" s="273">
        <v>10</v>
      </c>
      <c r="H50" s="274">
        <v>5</v>
      </c>
      <c r="I50" s="273">
        <v>10</v>
      </c>
      <c r="J50" s="274">
        <v>3</v>
      </c>
      <c r="K50" s="273">
        <v>10</v>
      </c>
      <c r="L50" s="274">
        <v>2</v>
      </c>
      <c r="M50" s="273">
        <v>10</v>
      </c>
      <c r="N50" s="274">
        <v>10</v>
      </c>
      <c r="O50" s="589">
        <v>10</v>
      </c>
      <c r="P50" s="590">
        <v>10</v>
      </c>
      <c r="Q50" s="589">
        <v>10</v>
      </c>
      <c r="R50" s="590">
        <v>3</v>
      </c>
      <c r="S50" s="589">
        <v>10</v>
      </c>
      <c r="T50" s="590">
        <v>10</v>
      </c>
      <c r="U50" s="589">
        <v>10</v>
      </c>
      <c r="V50" s="590">
        <v>10</v>
      </c>
      <c r="W50" s="589">
        <v>10</v>
      </c>
      <c r="X50" s="590">
        <v>10</v>
      </c>
      <c r="Y50" s="589">
        <v>10</v>
      </c>
      <c r="Z50" s="590">
        <v>10</v>
      </c>
      <c r="AA50" s="589">
        <v>10</v>
      </c>
      <c r="AB50" s="590">
        <v>10</v>
      </c>
      <c r="AC50" s="589">
        <v>10</v>
      </c>
      <c r="AD50" s="590">
        <v>3</v>
      </c>
    </row>
    <row r="51" spans="1:30" ht="16.8" x14ac:dyDescent="0.25">
      <c r="A51" s="35">
        <v>7</v>
      </c>
      <c r="B51" s="240" t="s">
        <v>7</v>
      </c>
      <c r="C51" s="273">
        <v>544</v>
      </c>
      <c r="D51" s="274">
        <v>147</v>
      </c>
      <c r="E51" s="273">
        <v>321</v>
      </c>
      <c r="F51" s="274">
        <v>390</v>
      </c>
      <c r="G51" s="273">
        <v>388</v>
      </c>
      <c r="H51" s="274">
        <v>152</v>
      </c>
      <c r="I51" s="273">
        <v>312</v>
      </c>
      <c r="J51" s="274">
        <v>97</v>
      </c>
      <c r="K51" s="273">
        <v>543</v>
      </c>
      <c r="L51" s="274">
        <v>95</v>
      </c>
      <c r="M51" s="273">
        <v>339</v>
      </c>
      <c r="N51" s="274">
        <v>141</v>
      </c>
      <c r="O51" s="589">
        <v>589</v>
      </c>
      <c r="P51" s="590">
        <v>372</v>
      </c>
      <c r="Q51" s="589">
        <v>433</v>
      </c>
      <c r="R51" s="590">
        <v>268</v>
      </c>
      <c r="S51" s="589">
        <v>440</v>
      </c>
      <c r="T51" s="590">
        <v>315</v>
      </c>
      <c r="U51" s="589">
        <v>587</v>
      </c>
      <c r="V51" s="590">
        <v>290</v>
      </c>
      <c r="W51" s="589">
        <v>229</v>
      </c>
      <c r="X51" s="590">
        <v>518</v>
      </c>
      <c r="Y51" s="589">
        <v>209</v>
      </c>
      <c r="Z51" s="590">
        <v>354</v>
      </c>
      <c r="AA51" s="589">
        <v>503</v>
      </c>
      <c r="AB51" s="590">
        <v>519</v>
      </c>
      <c r="AC51" s="589">
        <v>617</v>
      </c>
      <c r="AD51" s="590">
        <v>96</v>
      </c>
    </row>
    <row r="52" spans="1:30" ht="16.8" x14ac:dyDescent="0.25">
      <c r="A52" s="36">
        <v>8</v>
      </c>
      <c r="B52" s="240" t="s">
        <v>41</v>
      </c>
      <c r="C52" s="273">
        <v>91</v>
      </c>
      <c r="D52" s="274">
        <v>301</v>
      </c>
      <c r="E52" s="273">
        <v>292</v>
      </c>
      <c r="F52" s="274">
        <v>131</v>
      </c>
      <c r="G52" s="273">
        <v>167</v>
      </c>
      <c r="H52" s="274">
        <v>155</v>
      </c>
      <c r="I52" s="273">
        <v>174</v>
      </c>
      <c r="J52" s="274">
        <v>131</v>
      </c>
      <c r="K52" s="273">
        <v>202</v>
      </c>
      <c r="L52" s="274">
        <v>258</v>
      </c>
      <c r="M52" s="273">
        <v>332</v>
      </c>
      <c r="N52" s="274">
        <v>141</v>
      </c>
      <c r="O52" s="595">
        <v>333</v>
      </c>
      <c r="P52" s="596">
        <v>335</v>
      </c>
      <c r="Q52" s="595">
        <v>197</v>
      </c>
      <c r="R52" s="596">
        <v>178</v>
      </c>
      <c r="S52" s="595">
        <v>300</v>
      </c>
      <c r="T52" s="596">
        <v>85</v>
      </c>
      <c r="U52" s="595">
        <v>280</v>
      </c>
      <c r="V52" s="596">
        <v>207</v>
      </c>
      <c r="W52" s="595">
        <v>370</v>
      </c>
      <c r="X52" s="596">
        <v>18</v>
      </c>
      <c r="Y52" s="595">
        <v>179</v>
      </c>
      <c r="Z52" s="596">
        <v>292</v>
      </c>
      <c r="AA52" s="595">
        <v>435</v>
      </c>
      <c r="AB52" s="596">
        <v>176</v>
      </c>
      <c r="AC52" s="595">
        <v>147</v>
      </c>
      <c r="AD52" s="596">
        <v>306</v>
      </c>
    </row>
    <row r="53" spans="1:30" ht="15.6" customHeight="1" x14ac:dyDescent="0.25">
      <c r="A53" s="30">
        <v>9</v>
      </c>
      <c r="B53" s="240" t="s">
        <v>42</v>
      </c>
      <c r="C53" s="273">
        <v>10</v>
      </c>
      <c r="D53" s="274">
        <v>10</v>
      </c>
      <c r="E53" s="273">
        <v>10</v>
      </c>
      <c r="F53" s="274">
        <v>4</v>
      </c>
      <c r="G53" s="273">
        <v>10</v>
      </c>
      <c r="H53" s="274">
        <v>10</v>
      </c>
      <c r="I53" s="273">
        <v>10</v>
      </c>
      <c r="J53" s="274">
        <v>9</v>
      </c>
      <c r="K53" s="273">
        <v>10</v>
      </c>
      <c r="L53" s="274">
        <v>10</v>
      </c>
      <c r="M53" s="273">
        <v>10</v>
      </c>
      <c r="N53" s="274">
        <v>10</v>
      </c>
      <c r="O53" s="589">
        <v>10</v>
      </c>
      <c r="P53" s="590">
        <v>6</v>
      </c>
      <c r="Q53" s="589">
        <v>10</v>
      </c>
      <c r="R53" s="596">
        <v>10</v>
      </c>
      <c r="S53" s="589">
        <v>10</v>
      </c>
      <c r="T53" s="590">
        <v>3</v>
      </c>
      <c r="U53" s="589">
        <v>10</v>
      </c>
      <c r="V53" s="590">
        <v>6</v>
      </c>
      <c r="W53" s="589">
        <v>10</v>
      </c>
      <c r="X53" s="590">
        <v>1</v>
      </c>
      <c r="Y53" s="589">
        <v>10</v>
      </c>
      <c r="Z53" s="590">
        <v>10</v>
      </c>
      <c r="AA53" s="589">
        <v>10</v>
      </c>
      <c r="AB53" s="596">
        <v>5</v>
      </c>
      <c r="AC53" s="589">
        <v>10</v>
      </c>
      <c r="AD53" s="590">
        <v>10</v>
      </c>
    </row>
    <row r="54" spans="1:30" ht="17.399999999999999" thickBot="1" x14ac:dyDescent="0.3">
      <c r="A54" s="37">
        <v>10</v>
      </c>
      <c r="B54" s="241" t="s">
        <v>19</v>
      </c>
      <c r="C54" s="273">
        <v>186</v>
      </c>
      <c r="D54" s="276">
        <v>518</v>
      </c>
      <c r="E54" s="275">
        <v>357</v>
      </c>
      <c r="F54" s="276">
        <v>162</v>
      </c>
      <c r="G54" s="275">
        <v>286</v>
      </c>
      <c r="H54" s="276">
        <v>296</v>
      </c>
      <c r="I54" s="275">
        <v>322</v>
      </c>
      <c r="J54" s="276">
        <v>204</v>
      </c>
      <c r="K54" s="275">
        <v>286</v>
      </c>
      <c r="L54" s="276">
        <v>286</v>
      </c>
      <c r="M54" s="275">
        <v>494</v>
      </c>
      <c r="N54" s="276">
        <v>240</v>
      </c>
      <c r="O54" s="595">
        <v>490</v>
      </c>
      <c r="P54" s="596">
        <v>402</v>
      </c>
      <c r="Q54" s="595">
        <v>389</v>
      </c>
      <c r="R54" s="596">
        <v>364</v>
      </c>
      <c r="S54" s="595">
        <v>459</v>
      </c>
      <c r="T54" s="596">
        <v>89</v>
      </c>
      <c r="U54" s="595">
        <v>491</v>
      </c>
      <c r="V54" s="596">
        <v>318</v>
      </c>
      <c r="W54" s="595">
        <v>706</v>
      </c>
      <c r="X54" s="596">
        <v>23</v>
      </c>
      <c r="Y54" s="595">
        <v>262</v>
      </c>
      <c r="Z54" s="596">
        <v>457</v>
      </c>
      <c r="AA54" s="595">
        <v>702</v>
      </c>
      <c r="AB54" s="596">
        <v>212</v>
      </c>
      <c r="AC54" s="595">
        <v>419</v>
      </c>
      <c r="AD54" s="596">
        <v>453</v>
      </c>
    </row>
    <row r="55" spans="1:30" ht="18" customHeight="1" thickBot="1" x14ac:dyDescent="0.3">
      <c r="A55" s="349" t="s">
        <v>54</v>
      </c>
      <c r="B55" s="376" t="s">
        <v>0</v>
      </c>
      <c r="C55" s="583" t="s">
        <v>18</v>
      </c>
      <c r="D55" s="584"/>
      <c r="E55" s="584"/>
      <c r="F55" s="584"/>
      <c r="G55" s="584"/>
      <c r="H55" s="584"/>
      <c r="I55" s="584"/>
      <c r="J55" s="584"/>
      <c r="K55" s="584"/>
      <c r="L55" s="584"/>
      <c r="M55" s="584"/>
      <c r="N55" s="584"/>
      <c r="O55" s="383" t="s">
        <v>18</v>
      </c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84"/>
      <c r="AA55" s="384"/>
      <c r="AB55" s="384"/>
      <c r="AC55" s="384"/>
      <c r="AD55" s="385"/>
    </row>
    <row r="56" spans="1:30" ht="18" thickBot="1" x14ac:dyDescent="0.3">
      <c r="A56" s="350"/>
      <c r="B56" s="348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  <c r="AC56" s="288" t="s">
        <v>55</v>
      </c>
      <c r="AD56" s="289" t="s">
        <v>56</v>
      </c>
    </row>
    <row r="57" spans="1:30" ht="16.8" x14ac:dyDescent="0.25">
      <c r="A57" s="41">
        <v>11</v>
      </c>
      <c r="B57" s="232" t="s">
        <v>8</v>
      </c>
      <c r="C57" s="13">
        <v>0</v>
      </c>
      <c r="D57" s="231" t="s">
        <v>21</v>
      </c>
      <c r="E57" s="93">
        <v>0</v>
      </c>
      <c r="F57" s="267">
        <v>7</v>
      </c>
      <c r="G57" s="266">
        <v>0</v>
      </c>
      <c r="H57" s="231" t="s">
        <v>21</v>
      </c>
      <c r="I57" s="266" t="s">
        <v>100</v>
      </c>
      <c r="J57" s="231" t="s">
        <v>21</v>
      </c>
      <c r="K57" s="266">
        <v>17</v>
      </c>
      <c r="L57" s="231" t="s">
        <v>21</v>
      </c>
      <c r="M57" s="266">
        <v>14</v>
      </c>
      <c r="N57" s="586" t="s">
        <v>284</v>
      </c>
      <c r="O57" s="597" t="s">
        <v>52</v>
      </c>
      <c r="P57" s="598" t="s">
        <v>52</v>
      </c>
      <c r="Q57" s="597" t="s">
        <v>52</v>
      </c>
      <c r="R57" s="598" t="s">
        <v>52</v>
      </c>
      <c r="S57" s="597">
        <v>13</v>
      </c>
      <c r="T57" s="598">
        <v>2</v>
      </c>
      <c r="U57" s="597" t="s">
        <v>52</v>
      </c>
      <c r="V57" s="598" t="s">
        <v>52</v>
      </c>
      <c r="W57" s="597" t="s">
        <v>125</v>
      </c>
      <c r="X57" s="598">
        <v>0</v>
      </c>
      <c r="Y57" s="597" t="s">
        <v>100</v>
      </c>
      <c r="Z57" s="598">
        <v>0</v>
      </c>
      <c r="AA57" s="597">
        <v>0</v>
      </c>
      <c r="AB57" s="598">
        <v>13</v>
      </c>
      <c r="AC57" s="597">
        <v>0</v>
      </c>
      <c r="AD57" s="598" t="s">
        <v>21</v>
      </c>
    </row>
    <row r="58" spans="1:30" ht="16.8" x14ac:dyDescent="0.25">
      <c r="A58" s="30">
        <v>12</v>
      </c>
      <c r="B58" s="233" t="s">
        <v>9</v>
      </c>
      <c r="C58" s="17">
        <v>1</v>
      </c>
      <c r="D58" s="211" t="s">
        <v>21</v>
      </c>
      <c r="E58" s="44">
        <v>2</v>
      </c>
      <c r="F58" s="211">
        <v>5</v>
      </c>
      <c r="G58" s="266">
        <v>1</v>
      </c>
      <c r="H58" s="211" t="s">
        <v>21</v>
      </c>
      <c r="I58" s="266">
        <v>4</v>
      </c>
      <c r="J58" s="211" t="s">
        <v>21</v>
      </c>
      <c r="K58" s="266">
        <v>13</v>
      </c>
      <c r="L58" s="211" t="s">
        <v>21</v>
      </c>
      <c r="M58" s="266">
        <v>24</v>
      </c>
      <c r="N58" s="70">
        <v>26</v>
      </c>
      <c r="O58" s="599" t="s">
        <v>52</v>
      </c>
      <c r="P58" s="600" t="s">
        <v>52</v>
      </c>
      <c r="Q58" s="599" t="s">
        <v>52</v>
      </c>
      <c r="R58" s="600" t="s">
        <v>52</v>
      </c>
      <c r="S58" s="599">
        <v>27</v>
      </c>
      <c r="T58" s="600">
        <v>11</v>
      </c>
      <c r="U58" s="599" t="s">
        <v>52</v>
      </c>
      <c r="V58" s="600" t="s">
        <v>52</v>
      </c>
      <c r="W58" s="599">
        <v>0</v>
      </c>
      <c r="X58" s="600">
        <v>2</v>
      </c>
      <c r="Y58" s="599">
        <v>7</v>
      </c>
      <c r="Z58" s="600">
        <v>17</v>
      </c>
      <c r="AA58" s="599">
        <v>13</v>
      </c>
      <c r="AB58" s="600">
        <v>29</v>
      </c>
      <c r="AC58" s="599">
        <v>15</v>
      </c>
      <c r="AD58" s="600" t="s">
        <v>21</v>
      </c>
    </row>
    <row r="59" spans="1:30" ht="16.8" x14ac:dyDescent="0.25">
      <c r="A59" s="30">
        <v>13</v>
      </c>
      <c r="B59" s="233" t="s">
        <v>10</v>
      </c>
      <c r="C59" s="17">
        <v>11</v>
      </c>
      <c r="D59" s="211" t="s">
        <v>21</v>
      </c>
      <c r="E59" s="44">
        <v>10</v>
      </c>
      <c r="F59" s="211">
        <v>10</v>
      </c>
      <c r="G59" s="266">
        <v>10</v>
      </c>
      <c r="H59" s="211" t="s">
        <v>21</v>
      </c>
      <c r="I59" s="266">
        <v>11</v>
      </c>
      <c r="J59" s="211" t="s">
        <v>21</v>
      </c>
      <c r="K59" s="266">
        <v>10</v>
      </c>
      <c r="L59" s="211" t="s">
        <v>21</v>
      </c>
      <c r="M59" s="266">
        <v>10</v>
      </c>
      <c r="N59" s="70">
        <v>10</v>
      </c>
      <c r="O59" s="599" t="s">
        <v>52</v>
      </c>
      <c r="P59" s="600" t="s">
        <v>52</v>
      </c>
      <c r="Q59" s="599" t="s">
        <v>52</v>
      </c>
      <c r="R59" s="600" t="s">
        <v>52</v>
      </c>
      <c r="S59" s="599">
        <v>10</v>
      </c>
      <c r="T59" s="600">
        <v>10</v>
      </c>
      <c r="U59" s="599" t="s">
        <v>52</v>
      </c>
      <c r="V59" s="600" t="s">
        <v>52</v>
      </c>
      <c r="W59" s="599">
        <v>11</v>
      </c>
      <c r="X59" s="600">
        <v>11</v>
      </c>
      <c r="Y59" s="599">
        <v>10</v>
      </c>
      <c r="Z59" s="600">
        <v>10</v>
      </c>
      <c r="AA59" s="599">
        <v>9</v>
      </c>
      <c r="AB59" s="600">
        <v>9</v>
      </c>
      <c r="AC59" s="599">
        <v>9</v>
      </c>
      <c r="AD59" s="600" t="s">
        <v>21</v>
      </c>
    </row>
    <row r="60" spans="1:30" ht="16.8" x14ac:dyDescent="0.25">
      <c r="A60" s="30">
        <v>14</v>
      </c>
      <c r="B60" s="233" t="s">
        <v>11</v>
      </c>
      <c r="C60" s="17" t="s">
        <v>22</v>
      </c>
      <c r="D60" s="211" t="s">
        <v>21</v>
      </c>
      <c r="E60" s="44" t="s">
        <v>51</v>
      </c>
      <c r="F60" s="211" t="s">
        <v>51</v>
      </c>
      <c r="G60" s="266" t="s">
        <v>51</v>
      </c>
      <c r="H60" s="211" t="s">
        <v>21</v>
      </c>
      <c r="I60" s="266" t="s">
        <v>22</v>
      </c>
      <c r="J60" s="211" t="s">
        <v>21</v>
      </c>
      <c r="K60" s="266" t="s">
        <v>51</v>
      </c>
      <c r="L60" s="211" t="s">
        <v>21</v>
      </c>
      <c r="M60" s="266" t="s">
        <v>51</v>
      </c>
      <c r="N60" s="70" t="s">
        <v>22</v>
      </c>
      <c r="O60" s="599" t="s">
        <v>52</v>
      </c>
      <c r="P60" s="600" t="s">
        <v>52</v>
      </c>
      <c r="Q60" s="599" t="s">
        <v>52</v>
      </c>
      <c r="R60" s="600" t="s">
        <v>52</v>
      </c>
      <c r="S60" s="599" t="s">
        <v>51</v>
      </c>
      <c r="T60" s="600" t="s">
        <v>51</v>
      </c>
      <c r="U60" s="599" t="s">
        <v>52</v>
      </c>
      <c r="V60" s="600" t="s">
        <v>52</v>
      </c>
      <c r="W60" s="599" t="s">
        <v>22</v>
      </c>
      <c r="X60" s="600" t="s">
        <v>51</v>
      </c>
      <c r="Y60" s="599" t="s">
        <v>51</v>
      </c>
      <c r="Z60" s="600" t="s">
        <v>51</v>
      </c>
      <c r="AA60" s="599" t="s">
        <v>51</v>
      </c>
      <c r="AB60" s="600" t="s">
        <v>51</v>
      </c>
      <c r="AC60" s="599" t="s">
        <v>51</v>
      </c>
      <c r="AD60" s="600" t="s">
        <v>21</v>
      </c>
    </row>
    <row r="61" spans="1:30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20</v>
      </c>
      <c r="G61" s="266" t="s">
        <v>20</v>
      </c>
      <c r="H61" s="18" t="s">
        <v>20</v>
      </c>
      <c r="I61" s="266" t="s">
        <v>20</v>
      </c>
      <c r="J61" s="18" t="s">
        <v>20</v>
      </c>
      <c r="K61" s="266" t="s">
        <v>20</v>
      </c>
      <c r="L61" s="18" t="s">
        <v>20</v>
      </c>
      <c r="M61" s="266" t="s">
        <v>20</v>
      </c>
      <c r="N61" s="70" t="s">
        <v>20</v>
      </c>
      <c r="O61" s="603" t="s">
        <v>52</v>
      </c>
      <c r="P61" s="602" t="s">
        <v>52</v>
      </c>
      <c r="Q61" s="603" t="s">
        <v>52</v>
      </c>
      <c r="R61" s="602" t="s">
        <v>52</v>
      </c>
      <c r="S61" s="603" t="s">
        <v>20</v>
      </c>
      <c r="T61" s="602" t="s">
        <v>20</v>
      </c>
      <c r="U61" s="603" t="s">
        <v>52</v>
      </c>
      <c r="V61" s="602" t="s">
        <v>52</v>
      </c>
      <c r="W61" s="603" t="s">
        <v>20</v>
      </c>
      <c r="X61" s="602" t="s">
        <v>20</v>
      </c>
      <c r="Y61" s="601" t="s">
        <v>20</v>
      </c>
      <c r="Z61" s="602" t="s">
        <v>20</v>
      </c>
      <c r="AA61" s="603" t="s">
        <v>20</v>
      </c>
      <c r="AB61" s="602" t="s">
        <v>20</v>
      </c>
      <c r="AC61" s="603" t="s">
        <v>20</v>
      </c>
      <c r="AD61" s="602" t="s">
        <v>20</v>
      </c>
    </row>
    <row r="62" spans="1:30" ht="16.2" x14ac:dyDescent="0.25">
      <c r="A62" s="42">
        <v>16</v>
      </c>
      <c r="B62" s="233" t="s">
        <v>13</v>
      </c>
      <c r="C62" s="17">
        <v>66</v>
      </c>
      <c r="D62" s="211">
        <v>132</v>
      </c>
      <c r="E62" s="44">
        <v>96</v>
      </c>
      <c r="F62" s="211">
        <v>60</v>
      </c>
      <c r="G62" s="266">
        <v>48</v>
      </c>
      <c r="H62" s="18">
        <v>66</v>
      </c>
      <c r="I62" s="266">
        <v>72</v>
      </c>
      <c r="J62" s="18">
        <v>48</v>
      </c>
      <c r="K62" s="266">
        <v>84</v>
      </c>
      <c r="L62" s="18">
        <v>94</v>
      </c>
      <c r="M62" s="266">
        <v>108</v>
      </c>
      <c r="N62" s="70">
        <v>72</v>
      </c>
      <c r="O62" s="599" t="s">
        <v>52</v>
      </c>
      <c r="P62" s="600" t="s">
        <v>52</v>
      </c>
      <c r="Q62" s="599" t="s">
        <v>52</v>
      </c>
      <c r="R62" s="600" t="s">
        <v>52</v>
      </c>
      <c r="S62" s="599">
        <v>66</v>
      </c>
      <c r="T62" s="600">
        <v>18</v>
      </c>
      <c r="U62" s="599" t="s">
        <v>52</v>
      </c>
      <c r="V62" s="600" t="s">
        <v>52</v>
      </c>
      <c r="W62" s="599">
        <v>168</v>
      </c>
      <c r="X62" s="600">
        <v>6</v>
      </c>
      <c r="Y62" s="599">
        <v>60</v>
      </c>
      <c r="Z62" s="600">
        <v>103</v>
      </c>
      <c r="AA62" s="599">
        <v>138</v>
      </c>
      <c r="AB62" s="600">
        <v>54</v>
      </c>
      <c r="AC62" s="599">
        <v>89</v>
      </c>
      <c r="AD62" s="600">
        <v>57</v>
      </c>
    </row>
    <row r="63" spans="1:30" ht="16.2" x14ac:dyDescent="0.25">
      <c r="A63" s="42">
        <v>17</v>
      </c>
      <c r="B63" s="233" t="s">
        <v>50</v>
      </c>
      <c r="C63" s="17">
        <v>27</v>
      </c>
      <c r="D63" s="211">
        <v>73</v>
      </c>
      <c r="E63" s="44">
        <v>73</v>
      </c>
      <c r="F63" s="211">
        <v>40</v>
      </c>
      <c r="G63" s="266">
        <v>40</v>
      </c>
      <c r="H63" s="18">
        <v>44</v>
      </c>
      <c r="I63" s="266">
        <v>52</v>
      </c>
      <c r="J63" s="18">
        <v>22</v>
      </c>
      <c r="K63" s="266">
        <v>54</v>
      </c>
      <c r="L63" s="18">
        <v>67</v>
      </c>
      <c r="M63" s="266">
        <v>67</v>
      </c>
      <c r="N63" s="70">
        <v>31</v>
      </c>
      <c r="O63" s="599" t="s">
        <v>52</v>
      </c>
      <c r="P63" s="600" t="s">
        <v>52</v>
      </c>
      <c r="Q63" s="599" t="s">
        <v>52</v>
      </c>
      <c r="R63" s="600" t="s">
        <v>52</v>
      </c>
      <c r="S63" s="599">
        <v>31</v>
      </c>
      <c r="T63" s="600">
        <v>21</v>
      </c>
      <c r="U63" s="599" t="s">
        <v>52</v>
      </c>
      <c r="V63" s="600" t="s">
        <v>52</v>
      </c>
      <c r="W63" s="599">
        <v>82</v>
      </c>
      <c r="X63" s="600">
        <v>0</v>
      </c>
      <c r="Y63" s="599">
        <v>30</v>
      </c>
      <c r="Z63" s="600">
        <v>51</v>
      </c>
      <c r="AA63" s="599">
        <v>96</v>
      </c>
      <c r="AB63" s="600">
        <v>37</v>
      </c>
      <c r="AC63" s="599">
        <v>22</v>
      </c>
      <c r="AD63" s="600">
        <v>34</v>
      </c>
    </row>
    <row r="64" spans="1:30" ht="16.2" x14ac:dyDescent="0.25">
      <c r="A64" s="42">
        <v>18</v>
      </c>
      <c r="B64" s="233" t="s">
        <v>14</v>
      </c>
      <c r="C64" s="17">
        <v>2</v>
      </c>
      <c r="D64" s="211">
        <v>6</v>
      </c>
      <c r="E64" s="44">
        <v>3</v>
      </c>
      <c r="F64" s="211">
        <v>0</v>
      </c>
      <c r="G64" s="266">
        <v>0</v>
      </c>
      <c r="H64" s="18">
        <v>1</v>
      </c>
      <c r="I64" s="266">
        <v>3</v>
      </c>
      <c r="J64" s="18">
        <v>3</v>
      </c>
      <c r="K64" s="266">
        <v>1</v>
      </c>
      <c r="L64" s="18">
        <v>4</v>
      </c>
      <c r="M64" s="266">
        <v>1</v>
      </c>
      <c r="N64" s="70">
        <v>3</v>
      </c>
      <c r="O64" s="599" t="s">
        <v>52</v>
      </c>
      <c r="P64" s="600" t="s">
        <v>52</v>
      </c>
      <c r="Q64" s="599" t="s">
        <v>52</v>
      </c>
      <c r="R64" s="600" t="s">
        <v>52</v>
      </c>
      <c r="S64" s="599">
        <v>0</v>
      </c>
      <c r="T64" s="600">
        <v>1</v>
      </c>
      <c r="U64" s="599" t="s">
        <v>52</v>
      </c>
      <c r="V64" s="600" t="s">
        <v>52</v>
      </c>
      <c r="W64" s="599">
        <v>5</v>
      </c>
      <c r="X64" s="600">
        <v>1</v>
      </c>
      <c r="Y64" s="599">
        <v>2</v>
      </c>
      <c r="Z64" s="600">
        <v>7</v>
      </c>
      <c r="AA64" s="599">
        <v>0</v>
      </c>
      <c r="AB64" s="600">
        <v>1</v>
      </c>
      <c r="AC64" s="599">
        <v>4</v>
      </c>
      <c r="AD64" s="600">
        <v>3</v>
      </c>
    </row>
    <row r="65" spans="1:30" ht="16.2" x14ac:dyDescent="0.25">
      <c r="A65" s="42">
        <v>19</v>
      </c>
      <c r="B65" s="233" t="s">
        <v>2</v>
      </c>
      <c r="C65" s="17">
        <v>3</v>
      </c>
      <c r="D65" s="211">
        <v>7</v>
      </c>
      <c r="E65" s="44">
        <v>3</v>
      </c>
      <c r="F65" s="211">
        <v>1</v>
      </c>
      <c r="G65" s="266">
        <v>1</v>
      </c>
      <c r="H65" s="18">
        <v>1</v>
      </c>
      <c r="I65" s="266">
        <v>2</v>
      </c>
      <c r="J65" s="18">
        <v>1</v>
      </c>
      <c r="K65" s="266">
        <v>0</v>
      </c>
      <c r="L65" s="18">
        <v>2</v>
      </c>
      <c r="M65" s="266">
        <v>3</v>
      </c>
      <c r="N65" s="70">
        <v>0</v>
      </c>
      <c r="O65" s="599" t="s">
        <v>52</v>
      </c>
      <c r="P65" s="600" t="s">
        <v>52</v>
      </c>
      <c r="Q65" s="599" t="s">
        <v>52</v>
      </c>
      <c r="R65" s="600" t="s">
        <v>52</v>
      </c>
      <c r="S65" s="599">
        <v>2</v>
      </c>
      <c r="T65" s="600">
        <v>0</v>
      </c>
      <c r="U65" s="599" t="s">
        <v>52</v>
      </c>
      <c r="V65" s="600" t="s">
        <v>52</v>
      </c>
      <c r="W65" s="599">
        <v>6</v>
      </c>
      <c r="X65" s="600">
        <v>1</v>
      </c>
      <c r="Y65" s="599">
        <v>2</v>
      </c>
      <c r="Z65" s="600">
        <v>2</v>
      </c>
      <c r="AA65" s="599">
        <v>1</v>
      </c>
      <c r="AB65" s="600">
        <v>0</v>
      </c>
      <c r="AC65" s="599">
        <v>7</v>
      </c>
      <c r="AD65" s="600">
        <v>2</v>
      </c>
    </row>
    <row r="66" spans="1:30" ht="31.2" x14ac:dyDescent="0.25">
      <c r="A66" s="42">
        <v>20</v>
      </c>
      <c r="B66" s="233" t="s">
        <v>15</v>
      </c>
      <c r="C66" s="17" t="s">
        <v>232</v>
      </c>
      <c r="D66" s="211" t="s">
        <v>278</v>
      </c>
      <c r="E66" s="44" t="s">
        <v>279</v>
      </c>
      <c r="F66" s="211">
        <v>0</v>
      </c>
      <c r="G66" s="266">
        <v>0</v>
      </c>
      <c r="H66" s="18">
        <v>1</v>
      </c>
      <c r="I66" s="266" t="s">
        <v>280</v>
      </c>
      <c r="J66" s="18" t="s">
        <v>281</v>
      </c>
      <c r="K66" s="266">
        <v>5</v>
      </c>
      <c r="L66" s="18" t="s">
        <v>282</v>
      </c>
      <c r="M66" s="266">
        <v>3</v>
      </c>
      <c r="N66" s="70" t="s">
        <v>283</v>
      </c>
      <c r="O66" s="599" t="s">
        <v>52</v>
      </c>
      <c r="P66" s="600" t="s">
        <v>52</v>
      </c>
      <c r="Q66" s="599" t="s">
        <v>52</v>
      </c>
      <c r="R66" s="600" t="s">
        <v>52</v>
      </c>
      <c r="S66" s="599">
        <v>0</v>
      </c>
      <c r="T66" s="600">
        <v>2</v>
      </c>
      <c r="U66" s="599" t="s">
        <v>52</v>
      </c>
      <c r="V66" s="600" t="s">
        <v>52</v>
      </c>
      <c r="W66" s="599" t="s">
        <v>336</v>
      </c>
      <c r="X66" s="600">
        <v>1</v>
      </c>
      <c r="Y66" s="599" t="s">
        <v>228</v>
      </c>
      <c r="Z66" s="630" t="s">
        <v>337</v>
      </c>
      <c r="AA66" s="599">
        <v>0</v>
      </c>
      <c r="AB66" s="600">
        <v>4</v>
      </c>
      <c r="AC66" s="599" t="s">
        <v>338</v>
      </c>
      <c r="AD66" s="600" t="s">
        <v>339</v>
      </c>
    </row>
    <row r="67" spans="1:30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20</v>
      </c>
      <c r="F67" s="109" t="s">
        <v>20</v>
      </c>
      <c r="G67" s="19" t="s">
        <v>20</v>
      </c>
      <c r="H67" s="22" t="s">
        <v>20</v>
      </c>
      <c r="I67" s="19" t="s">
        <v>20</v>
      </c>
      <c r="J67" s="22" t="s">
        <v>20</v>
      </c>
      <c r="K67" s="19" t="s">
        <v>20</v>
      </c>
      <c r="L67" s="22" t="s">
        <v>20</v>
      </c>
      <c r="M67" s="19" t="s">
        <v>20</v>
      </c>
      <c r="N67" s="185" t="s">
        <v>20</v>
      </c>
      <c r="O67" s="604" t="s">
        <v>52</v>
      </c>
      <c r="P67" s="605" t="s">
        <v>52</v>
      </c>
      <c r="Q67" s="604" t="s">
        <v>52</v>
      </c>
      <c r="R67" s="605" t="s">
        <v>52</v>
      </c>
      <c r="S67" s="604" t="s">
        <v>20</v>
      </c>
      <c r="T67" s="605" t="s">
        <v>20</v>
      </c>
      <c r="U67" s="604" t="s">
        <v>52</v>
      </c>
      <c r="V67" s="605" t="s">
        <v>52</v>
      </c>
      <c r="W67" s="604" t="s">
        <v>20</v>
      </c>
      <c r="X67" s="605" t="s">
        <v>20</v>
      </c>
      <c r="Y67" s="604" t="s">
        <v>20</v>
      </c>
      <c r="Z67" s="606"/>
      <c r="AA67" s="607" t="s">
        <v>20</v>
      </c>
      <c r="AB67" s="606" t="s">
        <v>20</v>
      </c>
      <c r="AC67" s="607" t="s">
        <v>20</v>
      </c>
      <c r="AD67" s="606" t="s">
        <v>20</v>
      </c>
    </row>
    <row r="69" spans="1:30" ht="21.6" customHeight="1" x14ac:dyDescent="0.25"/>
    <row r="70" spans="1:30" ht="23.4" customHeight="1" x14ac:dyDescent="0.25"/>
    <row r="72" spans="1:30" ht="17.399999999999999" customHeight="1" x14ac:dyDescent="0.25"/>
    <row r="73" spans="1:30" ht="31.8" customHeight="1" x14ac:dyDescent="0.25"/>
    <row r="76" spans="1:30" ht="17.399999999999999" customHeight="1" x14ac:dyDescent="0.25"/>
    <row r="77" spans="1:30" ht="15.6" customHeight="1" x14ac:dyDescent="0.25"/>
    <row r="78" spans="1:30" ht="18" customHeight="1" x14ac:dyDescent="0.25"/>
    <row r="79" spans="1:30" ht="18" customHeight="1" x14ac:dyDescent="0.25"/>
  </sheetData>
  <mergeCells count="83">
    <mergeCell ref="A1:P1"/>
    <mergeCell ref="A12:H12"/>
    <mergeCell ref="A23:H23"/>
    <mergeCell ref="O42:AD42"/>
    <mergeCell ref="O45:P45"/>
    <mergeCell ref="Q45:R45"/>
    <mergeCell ref="S45:T45"/>
    <mergeCell ref="U45:V45"/>
    <mergeCell ref="W45:X45"/>
    <mergeCell ref="Y45:Z45"/>
    <mergeCell ref="AA45:AB45"/>
    <mergeCell ref="AC45:AD45"/>
    <mergeCell ref="O47:P47"/>
    <mergeCell ref="Q47:R47"/>
    <mergeCell ref="S47:T47"/>
    <mergeCell ref="AA48:AB48"/>
    <mergeCell ref="W48:X48"/>
    <mergeCell ref="Y48:Z48"/>
    <mergeCell ref="AC48:AD48"/>
    <mergeCell ref="S48:T48"/>
    <mergeCell ref="O48:P48"/>
    <mergeCell ref="Q48:R48"/>
    <mergeCell ref="U48:V48"/>
    <mergeCell ref="U47:V47"/>
    <mergeCell ref="W47:X47"/>
    <mergeCell ref="Y47:Z47"/>
    <mergeCell ref="AA47:AB47"/>
    <mergeCell ref="AC47:AD47"/>
    <mergeCell ref="O44:AB44"/>
    <mergeCell ref="Y43:Z43"/>
    <mergeCell ref="AA43:AB43"/>
    <mergeCell ref="AC43:AD43"/>
    <mergeCell ref="S43:T43"/>
    <mergeCell ref="W43:X43"/>
    <mergeCell ref="Q43:R43"/>
    <mergeCell ref="O43:P43"/>
    <mergeCell ref="U43:V43"/>
    <mergeCell ref="I48:J48"/>
    <mergeCell ref="K48:L48"/>
    <mergeCell ref="M48:N48"/>
    <mergeCell ref="C47:D47"/>
    <mergeCell ref="E47:F47"/>
    <mergeCell ref="G47:H47"/>
    <mergeCell ref="I47:J47"/>
    <mergeCell ref="K47:L47"/>
    <mergeCell ref="A55:A56"/>
    <mergeCell ref="B55:B56"/>
    <mergeCell ref="C48:D48"/>
    <mergeCell ref="E48:F48"/>
    <mergeCell ref="G48:H48"/>
    <mergeCell ref="C55:N55"/>
    <mergeCell ref="O55:AD55"/>
    <mergeCell ref="M47:N47"/>
    <mergeCell ref="M43:N43"/>
    <mergeCell ref="C45:D45"/>
    <mergeCell ref="E45:F45"/>
    <mergeCell ref="G45:H45"/>
    <mergeCell ref="I45:J45"/>
    <mergeCell ref="K45:L45"/>
    <mergeCell ref="M45:N45"/>
    <mergeCell ref="C42:N42"/>
    <mergeCell ref="A44:N44"/>
    <mergeCell ref="A37:B38"/>
    <mergeCell ref="B42:B43"/>
    <mergeCell ref="A42:A43"/>
    <mergeCell ref="C43:D43"/>
    <mergeCell ref="E43:F43"/>
    <mergeCell ref="G43:H43"/>
    <mergeCell ref="I43:J43"/>
    <mergeCell ref="K43:L43"/>
    <mergeCell ref="A39:B39"/>
    <mergeCell ref="A40:B40"/>
    <mergeCell ref="A8:B8"/>
    <mergeCell ref="A4:P4"/>
    <mergeCell ref="D10:H10"/>
    <mergeCell ref="A36:P36"/>
    <mergeCell ref="A5:B5"/>
    <mergeCell ref="A6:B6"/>
    <mergeCell ref="A7:B7"/>
    <mergeCell ref="A10:A11"/>
    <mergeCell ref="B10:B11"/>
    <mergeCell ref="A3:B3"/>
    <mergeCell ref="C3:P3"/>
  </mergeCells>
  <phoneticPr fontId="35" type="noConversion"/>
  <pageMargins left="0.7" right="0.7" top="0.75" bottom="0.75" header="0.3" footer="0.3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AFBC-F13C-4317-A97A-73C120DC6886}">
  <dimension ref="A1:Q97"/>
  <sheetViews>
    <sheetView zoomScaleNormal="100" workbookViewId="0">
      <selection activeCell="C3" sqref="C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5" width="9.33203125" style="1" customWidth="1"/>
    <col min="6" max="6" width="9.88671875" style="1" customWidth="1"/>
    <col min="7" max="7" width="9.33203125" style="1" customWidth="1"/>
    <col min="8" max="16384" width="9.33203125" style="1"/>
  </cols>
  <sheetData>
    <row r="1" spans="1:17" ht="90.6" customHeight="1" thickBot="1" x14ac:dyDescent="0.3">
      <c r="A1" s="315" t="s">
        <v>204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135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</row>
    <row r="5" spans="1:17" ht="22.2" customHeight="1" thickBot="1" x14ac:dyDescent="0.3">
      <c r="A5" s="452"/>
      <c r="B5" s="453"/>
      <c r="C5" s="163" t="s">
        <v>33</v>
      </c>
      <c r="D5" s="164" t="s">
        <v>27</v>
      </c>
      <c r="E5" s="164" t="s">
        <v>61</v>
      </c>
      <c r="F5" s="164" t="s">
        <v>62</v>
      </c>
      <c r="G5" s="164" t="s">
        <v>28</v>
      </c>
      <c r="H5" s="164" t="s">
        <v>63</v>
      </c>
      <c r="I5" s="164" t="s">
        <v>64</v>
      </c>
      <c r="J5" s="164" t="s">
        <v>34</v>
      </c>
      <c r="K5" s="164" t="s">
        <v>65</v>
      </c>
      <c r="L5" s="164" t="s">
        <v>1</v>
      </c>
      <c r="M5" s="164" t="s">
        <v>95</v>
      </c>
      <c r="N5" s="164" t="s">
        <v>96</v>
      </c>
      <c r="O5" s="164" t="s">
        <v>35</v>
      </c>
      <c r="P5" s="165" t="s">
        <v>36</v>
      </c>
    </row>
    <row r="6" spans="1:17" ht="15.6" x14ac:dyDescent="0.25">
      <c r="A6" s="323" t="s">
        <v>94</v>
      </c>
      <c r="B6" s="363"/>
      <c r="C6" s="59" t="s">
        <v>48</v>
      </c>
      <c r="D6" s="60" t="s">
        <v>48</v>
      </c>
      <c r="E6" s="60" t="s">
        <v>48</v>
      </c>
      <c r="F6" s="60" t="s">
        <v>48</v>
      </c>
      <c r="G6" s="60" t="s">
        <v>48</v>
      </c>
      <c r="H6" s="60" t="s">
        <v>48</v>
      </c>
      <c r="I6" s="60" t="s">
        <v>48</v>
      </c>
      <c r="J6" s="60" t="s">
        <v>48</v>
      </c>
      <c r="K6" s="60" t="s">
        <v>48</v>
      </c>
      <c r="L6" s="60" t="s">
        <v>48</v>
      </c>
      <c r="M6" s="60" t="s">
        <v>48</v>
      </c>
      <c r="N6" s="60" t="s">
        <v>48</v>
      </c>
      <c r="O6" s="60" t="s">
        <v>48</v>
      </c>
      <c r="P6" s="112" t="s">
        <v>48</v>
      </c>
    </row>
    <row r="7" spans="1:17" ht="16.2" thickBot="1" x14ac:dyDescent="0.3">
      <c r="A7" s="325" t="s">
        <v>84</v>
      </c>
      <c r="B7" s="364"/>
      <c r="C7" s="61">
        <v>5</v>
      </c>
      <c r="D7" s="62">
        <v>5</v>
      </c>
      <c r="E7" s="62">
        <v>15.5</v>
      </c>
      <c r="F7" s="62">
        <v>1</v>
      </c>
      <c r="G7" s="62">
        <v>104</v>
      </c>
      <c r="H7" s="62">
        <v>4</v>
      </c>
      <c r="I7" s="142" t="s">
        <v>205</v>
      </c>
      <c r="J7" s="62">
        <v>26</v>
      </c>
      <c r="K7" s="62">
        <v>7.01</v>
      </c>
      <c r="L7" s="62">
        <v>22.25</v>
      </c>
      <c r="M7" s="62"/>
      <c r="N7" s="62"/>
      <c r="O7" s="62">
        <v>2</v>
      </c>
      <c r="P7" s="63"/>
    </row>
    <row r="8" spans="1:17" ht="16.2" thickBot="1" x14ac:dyDescent="0.3">
      <c r="A8" s="327" t="s">
        <v>37</v>
      </c>
      <c r="B8" s="449"/>
      <c r="C8" s="140">
        <f t="shared" ref="C8:H8" si="0">SUM(C6:C7)</f>
        <v>5</v>
      </c>
      <c r="D8" s="134">
        <f t="shared" si="0"/>
        <v>5</v>
      </c>
      <c r="E8" s="134">
        <f t="shared" si="0"/>
        <v>15.5</v>
      </c>
      <c r="F8" s="134">
        <f t="shared" si="0"/>
        <v>1</v>
      </c>
      <c r="G8" s="134">
        <f t="shared" si="0"/>
        <v>104</v>
      </c>
      <c r="H8" s="134">
        <f t="shared" si="0"/>
        <v>4</v>
      </c>
      <c r="I8" s="198" t="s">
        <v>205</v>
      </c>
      <c r="J8" s="134">
        <f>G8/H8</f>
        <v>26</v>
      </c>
      <c r="K8" s="199">
        <v>7.01</v>
      </c>
      <c r="L8" s="203">
        <v>22.25</v>
      </c>
      <c r="M8" s="200"/>
      <c r="N8" s="200"/>
      <c r="O8" s="200">
        <v>2</v>
      </c>
      <c r="P8" s="201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407" t="s">
        <v>26</v>
      </c>
      <c r="D10" s="408"/>
      <c r="E10" s="408"/>
      <c r="F10" s="408"/>
      <c r="G10" s="409"/>
    </row>
    <row r="11" spans="1:17" ht="33" customHeight="1" thickBot="1" x14ac:dyDescent="0.3">
      <c r="A11" s="334"/>
      <c r="B11" s="334"/>
      <c r="C11" s="178" t="s">
        <v>198</v>
      </c>
      <c r="D11" s="213" t="s">
        <v>199</v>
      </c>
      <c r="E11" s="213" t="s">
        <v>200</v>
      </c>
      <c r="F11" s="213" t="s">
        <v>201</v>
      </c>
      <c r="G11" s="213" t="s">
        <v>202</v>
      </c>
    </row>
    <row r="12" spans="1:17" ht="21" customHeight="1" thickBot="1" x14ac:dyDescent="0.3">
      <c r="A12" s="179" t="s">
        <v>17</v>
      </c>
      <c r="B12" s="180"/>
      <c r="C12" s="214"/>
      <c r="D12" s="214"/>
      <c r="E12" s="214"/>
      <c r="F12" s="214"/>
      <c r="G12" s="214"/>
    </row>
    <row r="13" spans="1:17" ht="20.25" customHeight="1" x14ac:dyDescent="0.25">
      <c r="A13" s="29">
        <v>1</v>
      </c>
      <c r="B13" s="26" t="s">
        <v>3</v>
      </c>
      <c r="C13" s="23">
        <v>3</v>
      </c>
      <c r="D13" s="15">
        <v>12</v>
      </c>
      <c r="E13" s="15">
        <v>28</v>
      </c>
      <c r="F13" s="15">
        <v>30</v>
      </c>
      <c r="G13" s="16">
        <v>33</v>
      </c>
    </row>
    <row r="14" spans="1:17" ht="19.5" customHeight="1" x14ac:dyDescent="0.25">
      <c r="A14" s="30">
        <v>2</v>
      </c>
      <c r="B14" s="27" t="s">
        <v>4</v>
      </c>
      <c r="C14" s="24">
        <v>1</v>
      </c>
      <c r="D14" s="2">
        <v>1</v>
      </c>
      <c r="E14" s="2">
        <v>2</v>
      </c>
      <c r="F14" s="2">
        <v>1</v>
      </c>
      <c r="G14" s="18">
        <v>1</v>
      </c>
    </row>
    <row r="15" spans="1:17" ht="20.25" customHeight="1" x14ac:dyDescent="0.25">
      <c r="A15" s="31">
        <v>3</v>
      </c>
      <c r="B15" s="27" t="s">
        <v>5</v>
      </c>
      <c r="C15" s="216" t="s">
        <v>136</v>
      </c>
      <c r="D15" s="215" t="s">
        <v>136</v>
      </c>
      <c r="E15" s="215" t="s">
        <v>136</v>
      </c>
      <c r="F15" s="215" t="s">
        <v>136</v>
      </c>
      <c r="G15" s="217" t="s">
        <v>136</v>
      </c>
    </row>
    <row r="16" spans="1:17" ht="19.5" customHeight="1" x14ac:dyDescent="0.25">
      <c r="A16" s="32">
        <v>4</v>
      </c>
      <c r="B16" s="27" t="s">
        <v>38</v>
      </c>
      <c r="C16" s="216" t="s">
        <v>182</v>
      </c>
      <c r="D16" s="215" t="s">
        <v>170</v>
      </c>
      <c r="E16" s="215" t="s">
        <v>138</v>
      </c>
      <c r="F16" s="215" t="s">
        <v>141</v>
      </c>
      <c r="G16" s="217" t="s">
        <v>133</v>
      </c>
    </row>
    <row r="17" spans="1:10" ht="19.5" customHeight="1" x14ac:dyDescent="0.25">
      <c r="A17" s="33" t="s">
        <v>39</v>
      </c>
      <c r="B17" s="27" t="s">
        <v>6</v>
      </c>
      <c r="C17" s="24">
        <v>181</v>
      </c>
      <c r="D17" s="2">
        <v>215</v>
      </c>
      <c r="E17" s="2">
        <v>88</v>
      </c>
      <c r="F17" s="2">
        <v>146</v>
      </c>
      <c r="G17" s="18">
        <v>130</v>
      </c>
    </row>
    <row r="18" spans="1:10" ht="19.5" customHeight="1" x14ac:dyDescent="0.25">
      <c r="A18" s="34">
        <v>6</v>
      </c>
      <c r="B18" s="27" t="s">
        <v>40</v>
      </c>
      <c r="C18" s="24">
        <v>3</v>
      </c>
      <c r="D18" s="2">
        <v>4</v>
      </c>
      <c r="E18" s="2">
        <v>0</v>
      </c>
      <c r="F18" s="2">
        <v>9</v>
      </c>
      <c r="G18" s="18">
        <v>5</v>
      </c>
    </row>
    <row r="19" spans="1:10" ht="19.5" customHeight="1" x14ac:dyDescent="0.25">
      <c r="A19" s="35">
        <v>7</v>
      </c>
      <c r="B19" s="27" t="s">
        <v>7</v>
      </c>
      <c r="C19" s="24">
        <v>120</v>
      </c>
      <c r="D19" s="2">
        <v>120</v>
      </c>
      <c r="E19" s="2">
        <v>53</v>
      </c>
      <c r="F19" s="2">
        <v>120</v>
      </c>
      <c r="G19" s="18">
        <v>120</v>
      </c>
    </row>
    <row r="20" spans="1:10" ht="19.5" customHeight="1" x14ac:dyDescent="0.25">
      <c r="A20" s="36">
        <v>8</v>
      </c>
      <c r="B20" s="27" t="s">
        <v>41</v>
      </c>
      <c r="C20" s="24">
        <v>182</v>
      </c>
      <c r="D20" s="2">
        <v>81</v>
      </c>
      <c r="E20" s="2">
        <v>86</v>
      </c>
      <c r="F20" s="2">
        <v>138</v>
      </c>
      <c r="G20" s="18">
        <v>131</v>
      </c>
    </row>
    <row r="21" spans="1:10" ht="19.5" customHeight="1" x14ac:dyDescent="0.25">
      <c r="A21" s="30">
        <v>9</v>
      </c>
      <c r="B21" s="27" t="s">
        <v>42</v>
      </c>
      <c r="C21" s="24">
        <v>2</v>
      </c>
      <c r="D21" s="2">
        <v>10</v>
      </c>
      <c r="E21" s="2">
        <v>8</v>
      </c>
      <c r="F21" s="2">
        <v>9</v>
      </c>
      <c r="G21" s="18">
        <v>4</v>
      </c>
    </row>
    <row r="22" spans="1:10" ht="19.5" customHeight="1" thickBot="1" x14ac:dyDescent="0.3">
      <c r="A22" s="37">
        <v>10</v>
      </c>
      <c r="B22" s="28" t="s">
        <v>19</v>
      </c>
      <c r="C22" s="25">
        <v>112</v>
      </c>
      <c r="D22" s="21">
        <v>113</v>
      </c>
      <c r="E22" s="21">
        <v>120</v>
      </c>
      <c r="F22" s="21">
        <v>120</v>
      </c>
      <c r="G22" s="22">
        <v>107</v>
      </c>
    </row>
    <row r="23" spans="1:10" ht="19.5" customHeight="1" thickBot="1" x14ac:dyDescent="0.3">
      <c r="A23" s="186" t="s">
        <v>18</v>
      </c>
      <c r="B23" s="187"/>
      <c r="C23" s="78"/>
      <c r="D23" s="78"/>
      <c r="E23" s="78"/>
      <c r="F23" s="78"/>
      <c r="G23" s="78"/>
    </row>
    <row r="24" spans="1:10" ht="19.5" customHeight="1" x14ac:dyDescent="0.25">
      <c r="A24" s="41">
        <v>11</v>
      </c>
      <c r="B24" s="46" t="s">
        <v>8</v>
      </c>
      <c r="C24" s="13" t="s">
        <v>21</v>
      </c>
      <c r="D24" s="14" t="s">
        <v>21</v>
      </c>
      <c r="E24" s="14" t="s">
        <v>21</v>
      </c>
      <c r="F24" s="15">
        <v>3</v>
      </c>
      <c r="G24" s="231" t="s">
        <v>21</v>
      </c>
    </row>
    <row r="25" spans="1:10" ht="19.5" customHeight="1" x14ac:dyDescent="0.25">
      <c r="A25" s="30">
        <v>12</v>
      </c>
      <c r="B25" s="47" t="s">
        <v>9</v>
      </c>
      <c r="C25" s="17" t="s">
        <v>21</v>
      </c>
      <c r="D25" s="3" t="s">
        <v>21</v>
      </c>
      <c r="E25" s="3" t="s">
        <v>21</v>
      </c>
      <c r="F25" s="2">
        <v>6</v>
      </c>
      <c r="G25" s="211" t="s">
        <v>21</v>
      </c>
    </row>
    <row r="26" spans="1:10" ht="19.5" customHeight="1" x14ac:dyDescent="0.25">
      <c r="A26" s="30">
        <v>13</v>
      </c>
      <c r="B26" s="47" t="s">
        <v>10</v>
      </c>
      <c r="C26" s="17" t="s">
        <v>21</v>
      </c>
      <c r="D26" s="3" t="s">
        <v>21</v>
      </c>
      <c r="E26" s="3" t="s">
        <v>21</v>
      </c>
      <c r="F26" s="2">
        <v>8</v>
      </c>
      <c r="G26" s="211" t="s">
        <v>21</v>
      </c>
    </row>
    <row r="27" spans="1:10" ht="19.5" customHeight="1" x14ac:dyDescent="0.25">
      <c r="A27" s="30">
        <v>14</v>
      </c>
      <c r="B27" s="47" t="s">
        <v>11</v>
      </c>
      <c r="C27" s="17" t="s">
        <v>21</v>
      </c>
      <c r="D27" s="3" t="s">
        <v>21</v>
      </c>
      <c r="E27" s="3" t="s">
        <v>21</v>
      </c>
      <c r="F27" s="2" t="s">
        <v>51</v>
      </c>
      <c r="G27" s="211" t="s">
        <v>21</v>
      </c>
      <c r="H27" s="5"/>
      <c r="I27" s="5"/>
      <c r="J27" s="5"/>
    </row>
    <row r="28" spans="1:10" ht="19.5" customHeight="1" x14ac:dyDescent="0.25">
      <c r="A28" s="30">
        <v>15</v>
      </c>
      <c r="B28" s="47" t="s">
        <v>12</v>
      </c>
      <c r="C28" s="17" t="s">
        <v>20</v>
      </c>
      <c r="D28" s="3" t="s">
        <v>20</v>
      </c>
      <c r="E28" s="3" t="s">
        <v>20</v>
      </c>
      <c r="F28" s="2" t="s">
        <v>20</v>
      </c>
      <c r="G28" s="211" t="s">
        <v>20</v>
      </c>
    </row>
    <row r="29" spans="1:10" ht="18.75" customHeight="1" x14ac:dyDescent="0.25">
      <c r="A29" s="42">
        <v>16</v>
      </c>
      <c r="B29" s="47" t="s">
        <v>13</v>
      </c>
      <c r="C29" s="24">
        <v>18</v>
      </c>
      <c r="D29" s="2">
        <v>12</v>
      </c>
      <c r="E29" s="2">
        <v>24</v>
      </c>
      <c r="F29" s="2">
        <v>24</v>
      </c>
      <c r="G29" s="18">
        <v>11</v>
      </c>
    </row>
    <row r="30" spans="1:10" ht="18.75" customHeight="1" x14ac:dyDescent="0.25">
      <c r="A30" s="42">
        <v>17</v>
      </c>
      <c r="B30" s="47" t="s">
        <v>50</v>
      </c>
      <c r="C30" s="24">
        <v>28</v>
      </c>
      <c r="D30" s="2">
        <v>6</v>
      </c>
      <c r="E30" s="2">
        <v>17</v>
      </c>
      <c r="F30" s="2">
        <v>30</v>
      </c>
      <c r="G30" s="18">
        <v>23</v>
      </c>
    </row>
    <row r="31" spans="1:10" ht="19.5" customHeight="1" x14ac:dyDescent="0.25">
      <c r="A31" s="42">
        <v>18</v>
      </c>
      <c r="B31" s="47" t="s">
        <v>14</v>
      </c>
      <c r="C31" s="24">
        <v>0</v>
      </c>
      <c r="D31" s="2">
        <v>1</v>
      </c>
      <c r="E31" s="2">
        <v>2</v>
      </c>
      <c r="F31" s="2">
        <v>1</v>
      </c>
      <c r="G31" s="18">
        <v>0</v>
      </c>
    </row>
    <row r="32" spans="1:10" ht="19.5" customHeight="1" x14ac:dyDescent="0.25">
      <c r="A32" s="42">
        <v>19</v>
      </c>
      <c r="B32" s="47" t="s">
        <v>2</v>
      </c>
      <c r="C32" s="24">
        <v>0</v>
      </c>
      <c r="D32" s="2">
        <v>0</v>
      </c>
      <c r="E32" s="2">
        <v>1</v>
      </c>
      <c r="F32" s="2">
        <v>0</v>
      </c>
      <c r="G32" s="18">
        <v>0</v>
      </c>
    </row>
    <row r="33" spans="1:17" ht="19.5" customHeight="1" x14ac:dyDescent="0.25">
      <c r="A33" s="42">
        <v>20</v>
      </c>
      <c r="B33" s="47" t="s">
        <v>15</v>
      </c>
      <c r="C33" s="24">
        <v>0</v>
      </c>
      <c r="D33" s="2">
        <v>8</v>
      </c>
      <c r="E33" s="2" t="s">
        <v>206</v>
      </c>
      <c r="F33" s="2">
        <v>10</v>
      </c>
      <c r="G33" s="18">
        <v>0</v>
      </c>
    </row>
    <row r="34" spans="1:17" ht="19.5" customHeight="1" thickBot="1" x14ac:dyDescent="0.3">
      <c r="A34" s="42">
        <v>21</v>
      </c>
      <c r="B34" s="48" t="s">
        <v>16</v>
      </c>
      <c r="C34" s="25" t="s">
        <v>20</v>
      </c>
      <c r="D34" s="21" t="s">
        <v>20</v>
      </c>
      <c r="E34" s="21" t="s">
        <v>20</v>
      </c>
      <c r="F34" s="21" t="s">
        <v>20</v>
      </c>
      <c r="G34" s="22" t="s">
        <v>20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365" t="s">
        <v>53</v>
      </c>
      <c r="B37" s="366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9.5" customHeight="1" x14ac:dyDescent="0.3">
      <c r="A38" s="377"/>
      <c r="B38" s="378"/>
      <c r="C38" s="255">
        <v>4</v>
      </c>
      <c r="D38" s="58">
        <v>3</v>
      </c>
      <c r="E38" s="58">
        <v>2</v>
      </c>
      <c r="F38" s="58">
        <v>81</v>
      </c>
      <c r="G38" s="58">
        <v>74</v>
      </c>
      <c r="H38" s="58" t="s">
        <v>225</v>
      </c>
      <c r="I38" s="58">
        <v>81</v>
      </c>
      <c r="J38" s="58">
        <v>109.45</v>
      </c>
      <c r="K38" s="58" t="s">
        <v>48</v>
      </c>
      <c r="L38" s="58">
        <v>1</v>
      </c>
      <c r="M38" s="58" t="s">
        <v>48</v>
      </c>
      <c r="N38" s="58">
        <v>4</v>
      </c>
      <c r="O38" s="58">
        <v>6</v>
      </c>
      <c r="P38" s="259"/>
      <c r="Q38" s="260"/>
    </row>
    <row r="39" spans="1:17" ht="19.5" customHeight="1" x14ac:dyDescent="0.3">
      <c r="A39" s="377"/>
      <c r="B39" s="378"/>
      <c r="C39" s="257" t="s">
        <v>33</v>
      </c>
      <c r="D39" s="115" t="s">
        <v>27</v>
      </c>
      <c r="E39" s="115" t="s">
        <v>61</v>
      </c>
      <c r="F39" s="115" t="s">
        <v>62</v>
      </c>
      <c r="G39" s="115" t="s">
        <v>28</v>
      </c>
      <c r="H39" s="115" t="s">
        <v>63</v>
      </c>
      <c r="I39" s="115" t="s">
        <v>64</v>
      </c>
      <c r="J39" s="115" t="s">
        <v>34</v>
      </c>
      <c r="K39" s="115" t="s">
        <v>65</v>
      </c>
      <c r="L39" s="115" t="s">
        <v>1</v>
      </c>
      <c r="M39" s="115">
        <v>5</v>
      </c>
      <c r="N39" s="115">
        <v>10</v>
      </c>
      <c r="O39" s="254"/>
      <c r="P39" s="254"/>
      <c r="Q39" s="258"/>
    </row>
    <row r="40" spans="1:17" ht="20.25" customHeight="1" thickBot="1" x14ac:dyDescent="0.35">
      <c r="A40" s="367"/>
      <c r="B40" s="368"/>
      <c r="C40" s="61">
        <v>4</v>
      </c>
      <c r="D40" s="62">
        <v>4</v>
      </c>
      <c r="E40" s="62">
        <v>38</v>
      </c>
      <c r="F40" s="62" t="s">
        <v>48</v>
      </c>
      <c r="G40" s="62">
        <v>231</v>
      </c>
      <c r="H40" s="62">
        <v>10</v>
      </c>
      <c r="I40" s="132" t="s">
        <v>226</v>
      </c>
      <c r="J40" s="62">
        <v>23.1</v>
      </c>
      <c r="K40" s="62">
        <v>6.07</v>
      </c>
      <c r="L40" s="62">
        <v>22.8</v>
      </c>
      <c r="M40" s="62" t="s">
        <v>48</v>
      </c>
      <c r="N40" s="62" t="s">
        <v>48</v>
      </c>
      <c r="O40" s="62" t="s">
        <v>48</v>
      </c>
      <c r="P40" s="62" t="s">
        <v>48</v>
      </c>
      <c r="Q40" s="71"/>
    </row>
    <row r="41" spans="1:17" ht="13.8" thickBot="1" x14ac:dyDescent="0.3"/>
    <row r="42" spans="1:17" ht="20.25" customHeight="1" x14ac:dyDescent="0.25">
      <c r="A42" s="72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7"/>
    </row>
    <row r="43" spans="1:17" ht="31.8" thickBot="1" x14ac:dyDescent="0.3">
      <c r="A43" s="74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</row>
    <row r="44" spans="1:17" ht="20.25" customHeight="1" thickBot="1" x14ac:dyDescent="0.3">
      <c r="A44" s="329" t="s">
        <v>17</v>
      </c>
      <c r="B44" s="330"/>
      <c r="C44" s="330"/>
      <c r="D44" s="330"/>
      <c r="E44" s="330"/>
      <c r="F44" s="330"/>
      <c r="G44" s="330"/>
      <c r="H44" s="379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8" customHeight="1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5"/>
      <c r="J53" s="5"/>
      <c r="K53" s="5"/>
      <c r="L53" s="5"/>
      <c r="M53" s="5"/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8" customHeight="1" thickBot="1" x14ac:dyDescent="0.3">
      <c r="A55" s="331" t="s">
        <v>18</v>
      </c>
      <c r="B55" s="332"/>
      <c r="C55" s="458"/>
      <c r="D55" s="458"/>
      <c r="E55" s="458"/>
      <c r="F55" s="458"/>
      <c r="G55" s="458"/>
      <c r="H55" s="459"/>
      <c r="I55" s="78"/>
      <c r="J55" s="78"/>
      <c r="K55" s="78"/>
      <c r="L55" s="78"/>
      <c r="M55" s="78"/>
      <c r="N55" s="78"/>
      <c r="O55" s="78"/>
      <c r="P55" s="78"/>
      <c r="Q55" s="78"/>
    </row>
    <row r="56" spans="1:17" ht="16.8" x14ac:dyDescent="0.25">
      <c r="A56" s="41">
        <v>11</v>
      </c>
      <c r="B56" s="232" t="s">
        <v>8</v>
      </c>
      <c r="C56" s="13" t="s">
        <v>52</v>
      </c>
      <c r="D56" s="14">
        <v>16</v>
      </c>
      <c r="E56" s="14" t="s">
        <v>21</v>
      </c>
      <c r="F56" s="14" t="s">
        <v>125</v>
      </c>
      <c r="G56" s="14" t="s">
        <v>225</v>
      </c>
      <c r="H56" s="251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12</v>
      </c>
      <c r="B57" s="233" t="s">
        <v>9</v>
      </c>
      <c r="C57" s="17" t="s">
        <v>52</v>
      </c>
      <c r="D57" s="3">
        <v>14</v>
      </c>
      <c r="E57" s="3" t="s">
        <v>21</v>
      </c>
      <c r="F57" s="3">
        <v>1</v>
      </c>
      <c r="G57" s="3">
        <v>59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13</v>
      </c>
      <c r="B58" s="233" t="s">
        <v>10</v>
      </c>
      <c r="C58" s="17" t="s">
        <v>52</v>
      </c>
      <c r="D58" s="3">
        <v>9</v>
      </c>
      <c r="E58" s="3" t="s">
        <v>21</v>
      </c>
      <c r="F58" s="3">
        <v>10</v>
      </c>
      <c r="G58" s="3">
        <v>9</v>
      </c>
      <c r="H58" s="248" t="s">
        <v>216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8" x14ac:dyDescent="0.25">
      <c r="A59" s="30">
        <v>14</v>
      </c>
      <c r="B59" s="233" t="s">
        <v>11</v>
      </c>
      <c r="C59" s="17" t="s">
        <v>52</v>
      </c>
      <c r="D59" s="3" t="s">
        <v>51</v>
      </c>
      <c r="E59" s="3" t="s">
        <v>21</v>
      </c>
      <c r="F59" s="3" t="s">
        <v>22</v>
      </c>
      <c r="G59" s="3" t="s">
        <v>22</v>
      </c>
      <c r="H59" s="248" t="s">
        <v>216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8" x14ac:dyDescent="0.25">
      <c r="A60" s="30">
        <v>15</v>
      </c>
      <c r="B60" s="233" t="s">
        <v>12</v>
      </c>
      <c r="C60" s="17" t="s">
        <v>52</v>
      </c>
      <c r="D60" s="3" t="s">
        <v>20</v>
      </c>
      <c r="E60" s="3" t="s">
        <v>20</v>
      </c>
      <c r="F60" s="3" t="s">
        <v>20</v>
      </c>
      <c r="G60" s="3" t="s">
        <v>20</v>
      </c>
      <c r="H60" s="248" t="s">
        <v>216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16</v>
      </c>
      <c r="B61" s="233" t="s">
        <v>13</v>
      </c>
      <c r="C61" s="17" t="s">
        <v>52</v>
      </c>
      <c r="D61" s="3">
        <v>54</v>
      </c>
      <c r="E61" s="3">
        <v>60</v>
      </c>
      <c r="F61" s="3">
        <v>53</v>
      </c>
      <c r="G61" s="3">
        <v>60</v>
      </c>
      <c r="H61" s="248" t="s">
        <v>216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17</v>
      </c>
      <c r="B62" s="233" t="s">
        <v>50</v>
      </c>
      <c r="C62" s="17" t="s">
        <v>52</v>
      </c>
      <c r="D62" s="3">
        <v>47</v>
      </c>
      <c r="E62" s="3">
        <v>66</v>
      </c>
      <c r="F62" s="3">
        <v>58</v>
      </c>
      <c r="G62" s="3">
        <v>59</v>
      </c>
      <c r="H62" s="248" t="s">
        <v>216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18</v>
      </c>
      <c r="B63" s="233" t="s">
        <v>14</v>
      </c>
      <c r="C63" s="17" t="s">
        <v>52</v>
      </c>
      <c r="D63" s="3">
        <v>3</v>
      </c>
      <c r="E63" s="3">
        <v>2</v>
      </c>
      <c r="F63" s="3">
        <v>2</v>
      </c>
      <c r="G63" s="3">
        <v>3</v>
      </c>
      <c r="H63" s="248" t="s">
        <v>216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2" x14ac:dyDescent="0.25">
      <c r="A64" s="42">
        <v>19</v>
      </c>
      <c r="B64" s="233" t="s">
        <v>2</v>
      </c>
      <c r="C64" s="17" t="s">
        <v>52</v>
      </c>
      <c r="D64" s="3">
        <v>0</v>
      </c>
      <c r="E64" s="3">
        <v>0</v>
      </c>
      <c r="F64" s="3">
        <v>0</v>
      </c>
      <c r="G64" s="3">
        <v>0</v>
      </c>
      <c r="H64" s="248" t="s">
        <v>216</v>
      </c>
      <c r="I64" s="5"/>
      <c r="J64" s="5"/>
      <c r="K64" s="5"/>
      <c r="L64" s="5"/>
      <c r="M64" s="5"/>
      <c r="N64" s="5"/>
      <c r="O64" s="5"/>
      <c r="P64" s="5"/>
      <c r="Q64" s="5"/>
    </row>
    <row r="65" spans="1:17" ht="16.2" x14ac:dyDescent="0.25">
      <c r="A65" s="42">
        <v>20</v>
      </c>
      <c r="B65" s="233" t="s">
        <v>15</v>
      </c>
      <c r="C65" s="17" t="s">
        <v>52</v>
      </c>
      <c r="D65" s="3" t="s">
        <v>227</v>
      </c>
      <c r="E65" s="3" t="s">
        <v>176</v>
      </c>
      <c r="F65" s="3" t="s">
        <v>228</v>
      </c>
      <c r="G65" s="3" t="s">
        <v>229</v>
      </c>
      <c r="H65" s="248" t="s">
        <v>216</v>
      </c>
      <c r="I65" s="5"/>
      <c r="J65" s="5"/>
      <c r="K65" s="5"/>
      <c r="L65" s="5"/>
      <c r="M65" s="5"/>
      <c r="N65" s="5"/>
      <c r="O65" s="5"/>
      <c r="P65" s="5"/>
      <c r="Q65" s="5"/>
    </row>
    <row r="66" spans="1:17" ht="16.8" thickBot="1" x14ac:dyDescent="0.3">
      <c r="A66" s="77">
        <v>21</v>
      </c>
      <c r="B66" s="234" t="s">
        <v>16</v>
      </c>
      <c r="C66" s="19" t="s">
        <v>52</v>
      </c>
      <c r="D66" s="20" t="s">
        <v>20</v>
      </c>
      <c r="E66" s="20" t="s">
        <v>20</v>
      </c>
      <c r="F66" s="20" t="s">
        <v>20</v>
      </c>
      <c r="G66" s="20" t="s">
        <v>20</v>
      </c>
      <c r="H66" s="250" t="s">
        <v>216</v>
      </c>
      <c r="I66" s="5"/>
      <c r="J66" s="5"/>
      <c r="K66" s="5"/>
      <c r="L66" s="5"/>
      <c r="M66" s="5"/>
      <c r="N66" s="5"/>
      <c r="O66" s="5"/>
      <c r="P66" s="5"/>
      <c r="Q66" s="5"/>
    </row>
    <row r="67" spans="1:17" ht="13.8" thickBot="1" x14ac:dyDescent="0.3"/>
    <row r="68" spans="1:17" ht="23.4" thickBot="1" x14ac:dyDescent="0.3">
      <c r="A68" s="318" t="s">
        <v>44</v>
      </c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20"/>
    </row>
    <row r="69" spans="1:17" ht="21.6" customHeight="1" x14ac:dyDescent="0.3">
      <c r="A69" s="352" t="s">
        <v>47</v>
      </c>
      <c r="B69" s="370"/>
      <c r="C69" s="300" t="s">
        <v>33</v>
      </c>
      <c r="D69" s="301" t="s">
        <v>27</v>
      </c>
      <c r="E69" s="301" t="s">
        <v>61</v>
      </c>
      <c r="F69" s="301" t="s">
        <v>62</v>
      </c>
      <c r="G69" s="301" t="s">
        <v>28</v>
      </c>
      <c r="H69" s="301" t="s">
        <v>63</v>
      </c>
      <c r="I69" s="301" t="s">
        <v>64</v>
      </c>
      <c r="J69" s="301" t="s">
        <v>34</v>
      </c>
      <c r="K69" s="301" t="s">
        <v>65</v>
      </c>
      <c r="L69" s="301" t="s">
        <v>1</v>
      </c>
      <c r="M69" s="301">
        <v>5</v>
      </c>
      <c r="N69" s="301">
        <v>10</v>
      </c>
      <c r="O69" s="54" t="s">
        <v>35</v>
      </c>
      <c r="P69" s="55" t="s">
        <v>36</v>
      </c>
    </row>
    <row r="70" spans="1:17" ht="16.2" thickBot="1" x14ac:dyDescent="0.3">
      <c r="A70" s="354"/>
      <c r="B70" s="371"/>
      <c r="C70" s="280">
        <v>3</v>
      </c>
      <c r="D70" s="281">
        <v>6</v>
      </c>
      <c r="E70" s="281">
        <v>52.5</v>
      </c>
      <c r="F70" s="281">
        <v>7</v>
      </c>
      <c r="G70" s="281">
        <v>218</v>
      </c>
      <c r="H70" s="281">
        <v>10</v>
      </c>
      <c r="I70" s="293" t="s">
        <v>286</v>
      </c>
      <c r="J70" s="281">
        <v>21.8</v>
      </c>
      <c r="K70" s="281">
        <v>4.12</v>
      </c>
      <c r="L70" s="281">
        <v>31.7</v>
      </c>
      <c r="M70" s="281">
        <v>1</v>
      </c>
      <c r="N70" s="281" t="s">
        <v>48</v>
      </c>
      <c r="O70" s="281">
        <v>1</v>
      </c>
      <c r="P70" s="294" t="s">
        <v>48</v>
      </c>
    </row>
    <row r="71" spans="1:17" ht="13.8" thickBot="1" x14ac:dyDescent="0.3"/>
    <row r="72" spans="1:17" ht="17.399999999999999" customHeight="1" thickBot="1" x14ac:dyDescent="0.3">
      <c r="A72" s="356" t="s">
        <v>1</v>
      </c>
      <c r="B72" s="392" t="s">
        <v>0</v>
      </c>
      <c r="C72" s="340" t="s">
        <v>47</v>
      </c>
      <c r="D72" s="341"/>
      <c r="E72" s="341"/>
      <c r="F72" s="341"/>
      <c r="G72" s="341"/>
      <c r="H72" s="341"/>
    </row>
    <row r="73" spans="1:17" ht="31.8" customHeight="1" thickBot="1" x14ac:dyDescent="0.3">
      <c r="A73" s="357"/>
      <c r="B73" s="348"/>
      <c r="C73" s="419" t="s">
        <v>189</v>
      </c>
      <c r="D73" s="420"/>
      <c r="E73" s="417" t="s">
        <v>273</v>
      </c>
      <c r="F73" s="418"/>
      <c r="G73" s="417" t="s">
        <v>274</v>
      </c>
      <c r="H73" s="418"/>
    </row>
    <row r="74" spans="1:17" ht="18" customHeight="1" thickBot="1" x14ac:dyDescent="0.3">
      <c r="A74" s="462" t="s">
        <v>17</v>
      </c>
      <c r="B74" s="463"/>
      <c r="C74" s="463"/>
      <c r="D74" s="463"/>
      <c r="E74" s="463"/>
      <c r="F74" s="463"/>
      <c r="G74" s="463"/>
      <c r="H74" s="463"/>
    </row>
    <row r="75" spans="1:17" ht="18" x14ac:dyDescent="0.25">
      <c r="A75" s="29">
        <v>1</v>
      </c>
      <c r="B75" s="239" t="s">
        <v>3</v>
      </c>
      <c r="C75" s="475">
        <v>11</v>
      </c>
      <c r="D75" s="476"/>
      <c r="E75" s="475">
        <v>23</v>
      </c>
      <c r="F75" s="476"/>
      <c r="G75" s="475">
        <v>35</v>
      </c>
      <c r="H75" s="476"/>
    </row>
    <row r="76" spans="1:17" ht="17.399999999999999" customHeight="1" x14ac:dyDescent="0.25">
      <c r="A76" s="30">
        <v>2</v>
      </c>
      <c r="B76" s="240" t="s">
        <v>4</v>
      </c>
      <c r="C76" s="273">
        <v>1</v>
      </c>
      <c r="D76" s="274">
        <v>3</v>
      </c>
      <c r="E76" s="273">
        <v>2</v>
      </c>
      <c r="F76" s="274">
        <v>4</v>
      </c>
      <c r="G76" s="273">
        <v>2</v>
      </c>
      <c r="H76" s="274">
        <v>4</v>
      </c>
    </row>
    <row r="77" spans="1:17" ht="15.6" customHeight="1" x14ac:dyDescent="0.25">
      <c r="A77" s="31">
        <v>3</v>
      </c>
      <c r="B77" s="240" t="s">
        <v>5</v>
      </c>
      <c r="C77" s="473">
        <v>1</v>
      </c>
      <c r="D77" s="474"/>
      <c r="E77" s="473">
        <v>1</v>
      </c>
      <c r="F77" s="474"/>
      <c r="G77" s="473">
        <v>1</v>
      </c>
      <c r="H77" s="474"/>
    </row>
    <row r="78" spans="1:17" ht="18" customHeight="1" x14ac:dyDescent="0.25">
      <c r="A78" s="32">
        <v>4</v>
      </c>
      <c r="B78" s="240" t="s">
        <v>38</v>
      </c>
      <c r="C78" s="473">
        <v>5</v>
      </c>
      <c r="D78" s="474"/>
      <c r="E78" s="473">
        <v>2</v>
      </c>
      <c r="F78" s="474"/>
      <c r="G78" s="473">
        <v>3</v>
      </c>
      <c r="H78" s="474"/>
    </row>
    <row r="79" spans="1:17" ht="18" customHeight="1" x14ac:dyDescent="0.25">
      <c r="A79" s="33" t="s">
        <v>39</v>
      </c>
      <c r="B79" s="240" t="s">
        <v>6</v>
      </c>
      <c r="C79" s="273">
        <v>219</v>
      </c>
      <c r="D79" s="274">
        <v>203</v>
      </c>
      <c r="E79" s="273">
        <v>214</v>
      </c>
      <c r="F79" s="274">
        <v>113</v>
      </c>
      <c r="G79" s="273">
        <v>227</v>
      </c>
      <c r="H79" s="274">
        <v>80</v>
      </c>
    </row>
    <row r="80" spans="1:17" ht="16.8" x14ac:dyDescent="0.25">
      <c r="A80" s="34">
        <v>6</v>
      </c>
      <c r="B80" s="240" t="s">
        <v>40</v>
      </c>
      <c r="C80" s="273">
        <v>10</v>
      </c>
      <c r="D80" s="274">
        <v>10</v>
      </c>
      <c r="E80" s="273">
        <v>10</v>
      </c>
      <c r="F80" s="274">
        <v>5</v>
      </c>
      <c r="G80" s="273">
        <v>10</v>
      </c>
      <c r="H80" s="274">
        <v>3</v>
      </c>
    </row>
    <row r="81" spans="1:8" ht="16.8" x14ac:dyDescent="0.25">
      <c r="A81" s="35">
        <v>7</v>
      </c>
      <c r="B81" s="240" t="s">
        <v>7</v>
      </c>
      <c r="C81" s="273">
        <v>321</v>
      </c>
      <c r="D81" s="274">
        <v>390</v>
      </c>
      <c r="E81" s="273">
        <v>388</v>
      </c>
      <c r="F81" s="274">
        <v>152</v>
      </c>
      <c r="G81" s="273">
        <v>312</v>
      </c>
      <c r="H81" s="274">
        <v>97</v>
      </c>
    </row>
    <row r="82" spans="1:8" ht="16.8" x14ac:dyDescent="0.25">
      <c r="A82" s="36">
        <v>8</v>
      </c>
      <c r="B82" s="240" t="s">
        <v>41</v>
      </c>
      <c r="C82" s="273">
        <v>292</v>
      </c>
      <c r="D82" s="274">
        <v>131</v>
      </c>
      <c r="E82" s="273">
        <v>167</v>
      </c>
      <c r="F82" s="274">
        <v>155</v>
      </c>
      <c r="G82" s="273">
        <v>174</v>
      </c>
      <c r="H82" s="274">
        <v>131</v>
      </c>
    </row>
    <row r="83" spans="1:8" ht="16.8" x14ac:dyDescent="0.25">
      <c r="A83" s="30">
        <v>9</v>
      </c>
      <c r="B83" s="240" t="s">
        <v>42</v>
      </c>
      <c r="C83" s="273">
        <v>10</v>
      </c>
      <c r="D83" s="274">
        <v>4</v>
      </c>
      <c r="E83" s="273">
        <v>10</v>
      </c>
      <c r="F83" s="274">
        <v>10</v>
      </c>
      <c r="G83" s="273">
        <v>10</v>
      </c>
      <c r="H83" s="274">
        <v>9</v>
      </c>
    </row>
    <row r="84" spans="1:8" ht="17.399999999999999" thickBot="1" x14ac:dyDescent="0.3">
      <c r="A84" s="37">
        <v>10</v>
      </c>
      <c r="B84" s="241" t="s">
        <v>19</v>
      </c>
      <c r="C84" s="275">
        <v>357</v>
      </c>
      <c r="D84" s="276">
        <v>162</v>
      </c>
      <c r="E84" s="275">
        <v>286</v>
      </c>
      <c r="F84" s="276">
        <v>296</v>
      </c>
      <c r="G84" s="275">
        <v>322</v>
      </c>
      <c r="H84" s="276">
        <v>204</v>
      </c>
    </row>
    <row r="85" spans="1:8" ht="18" thickBot="1" x14ac:dyDescent="0.3">
      <c r="A85" s="349" t="s">
        <v>54</v>
      </c>
      <c r="B85" s="376" t="s">
        <v>0</v>
      </c>
      <c r="C85" s="383" t="s">
        <v>18</v>
      </c>
      <c r="D85" s="384"/>
      <c r="E85" s="384"/>
      <c r="F85" s="384"/>
      <c r="G85" s="384"/>
      <c r="H85" s="385"/>
    </row>
    <row r="86" spans="1:8" ht="18" thickBot="1" x14ac:dyDescent="0.3">
      <c r="A86" s="350"/>
      <c r="B86" s="348"/>
      <c r="C86" s="288" t="s">
        <v>55</v>
      </c>
      <c r="D86" s="289" t="s">
        <v>56</v>
      </c>
      <c r="E86" s="270" t="s">
        <v>55</v>
      </c>
      <c r="F86" s="271" t="s">
        <v>56</v>
      </c>
      <c r="G86" s="270" t="s">
        <v>55</v>
      </c>
      <c r="H86" s="271" t="s">
        <v>56</v>
      </c>
    </row>
    <row r="87" spans="1:8" ht="16.8" x14ac:dyDescent="0.25">
      <c r="A87" s="41">
        <v>11</v>
      </c>
      <c r="B87" s="232" t="s">
        <v>8</v>
      </c>
      <c r="C87" s="13">
        <v>9</v>
      </c>
      <c r="D87" s="231">
        <v>14</v>
      </c>
      <c r="E87" s="93">
        <v>10</v>
      </c>
      <c r="F87" s="267" t="s">
        <v>21</v>
      </c>
      <c r="G87" s="266">
        <v>56</v>
      </c>
      <c r="H87" s="267" t="s">
        <v>21</v>
      </c>
    </row>
    <row r="88" spans="1:8" ht="16.8" x14ac:dyDescent="0.25">
      <c r="A88" s="30">
        <v>12</v>
      </c>
      <c r="B88" s="233" t="s">
        <v>9</v>
      </c>
      <c r="C88" s="17">
        <v>13</v>
      </c>
      <c r="D88" s="211">
        <v>17</v>
      </c>
      <c r="E88" s="44">
        <v>20</v>
      </c>
      <c r="F88" s="211" t="s">
        <v>21</v>
      </c>
      <c r="G88" s="266">
        <v>78</v>
      </c>
      <c r="H88" s="211" t="s">
        <v>21</v>
      </c>
    </row>
    <row r="89" spans="1:8" ht="16.8" x14ac:dyDescent="0.25">
      <c r="A89" s="30">
        <v>13</v>
      </c>
      <c r="B89" s="233" t="s">
        <v>10</v>
      </c>
      <c r="C89" s="17">
        <v>8</v>
      </c>
      <c r="D89" s="211">
        <v>9</v>
      </c>
      <c r="E89" s="44">
        <v>9</v>
      </c>
      <c r="F89" s="211" t="s">
        <v>21</v>
      </c>
      <c r="G89" s="266">
        <v>9</v>
      </c>
      <c r="H89" s="211" t="s">
        <v>21</v>
      </c>
    </row>
    <row r="90" spans="1:8" ht="16.8" x14ac:dyDescent="0.25">
      <c r="A90" s="30">
        <v>14</v>
      </c>
      <c r="B90" s="233" t="s">
        <v>11</v>
      </c>
      <c r="C90" s="17" t="s">
        <v>51</v>
      </c>
      <c r="D90" s="211" t="s">
        <v>51</v>
      </c>
      <c r="E90" s="44" t="s">
        <v>51</v>
      </c>
      <c r="F90" s="211" t="s">
        <v>21</v>
      </c>
      <c r="G90" s="266" t="s">
        <v>51</v>
      </c>
      <c r="H90" s="211" t="s">
        <v>21</v>
      </c>
    </row>
    <row r="91" spans="1:8" ht="16.8" x14ac:dyDescent="0.25">
      <c r="A91" s="30">
        <v>15</v>
      </c>
      <c r="B91" s="233" t="s">
        <v>12</v>
      </c>
      <c r="C91" s="17" t="s">
        <v>20</v>
      </c>
      <c r="D91" s="211" t="s">
        <v>20</v>
      </c>
      <c r="E91" s="44" t="s">
        <v>20</v>
      </c>
      <c r="F91" s="211" t="s">
        <v>20</v>
      </c>
      <c r="G91" s="266" t="s">
        <v>20</v>
      </c>
      <c r="H91" s="18" t="s">
        <v>20</v>
      </c>
    </row>
    <row r="92" spans="1:8" ht="16.2" x14ac:dyDescent="0.25">
      <c r="A92" s="42">
        <v>16</v>
      </c>
      <c r="B92" s="233" t="s">
        <v>13</v>
      </c>
      <c r="C92" s="17">
        <v>78</v>
      </c>
      <c r="D92" s="211">
        <v>25</v>
      </c>
      <c r="E92" s="44">
        <v>84</v>
      </c>
      <c r="F92" s="211">
        <v>72</v>
      </c>
      <c r="G92" s="266">
        <v>40</v>
      </c>
      <c r="H92" s="18">
        <v>18</v>
      </c>
    </row>
    <row r="93" spans="1:8" ht="16.2" x14ac:dyDescent="0.25">
      <c r="A93" s="42">
        <v>17</v>
      </c>
      <c r="B93" s="233" t="s">
        <v>50</v>
      </c>
      <c r="C93" s="17">
        <v>78</v>
      </c>
      <c r="D93" s="211">
        <v>17</v>
      </c>
      <c r="E93" s="44">
        <v>54</v>
      </c>
      <c r="F93" s="211">
        <v>34</v>
      </c>
      <c r="G93" s="266">
        <v>15</v>
      </c>
      <c r="H93" s="18">
        <v>16</v>
      </c>
    </row>
    <row r="94" spans="1:8" ht="16.2" x14ac:dyDescent="0.25">
      <c r="A94" s="42">
        <v>18</v>
      </c>
      <c r="B94" s="233" t="s">
        <v>14</v>
      </c>
      <c r="C94" s="17">
        <v>1</v>
      </c>
      <c r="D94" s="211">
        <v>0</v>
      </c>
      <c r="E94" s="44">
        <v>2</v>
      </c>
      <c r="F94" s="211">
        <v>5</v>
      </c>
      <c r="G94" s="266">
        <v>2</v>
      </c>
      <c r="H94" s="18">
        <v>0</v>
      </c>
    </row>
    <row r="95" spans="1:8" ht="16.2" x14ac:dyDescent="0.25">
      <c r="A95" s="42">
        <v>19</v>
      </c>
      <c r="B95" s="233" t="s">
        <v>2</v>
      </c>
      <c r="C95" s="17">
        <v>3</v>
      </c>
      <c r="D95" s="211">
        <v>1</v>
      </c>
      <c r="E95" s="44">
        <v>1</v>
      </c>
      <c r="F95" s="211">
        <v>0</v>
      </c>
      <c r="G95" s="266">
        <v>3</v>
      </c>
      <c r="H95" s="18">
        <v>0</v>
      </c>
    </row>
    <row r="96" spans="1:8" ht="16.2" x14ac:dyDescent="0.25">
      <c r="A96" s="42">
        <v>20</v>
      </c>
      <c r="B96" s="233" t="s">
        <v>15</v>
      </c>
      <c r="C96" s="17">
        <v>3</v>
      </c>
      <c r="D96" s="211">
        <v>0</v>
      </c>
      <c r="E96" s="44" t="s">
        <v>148</v>
      </c>
      <c r="F96" s="211" t="s">
        <v>287</v>
      </c>
      <c r="G96" s="266" t="s">
        <v>288</v>
      </c>
      <c r="H96" s="18">
        <v>0</v>
      </c>
    </row>
    <row r="97" spans="1:8" ht="16.8" thickBot="1" x14ac:dyDescent="0.3">
      <c r="A97" s="42">
        <v>21</v>
      </c>
      <c r="B97" s="234" t="s">
        <v>16</v>
      </c>
      <c r="C97" s="19" t="s">
        <v>20</v>
      </c>
      <c r="D97" s="109" t="s">
        <v>20</v>
      </c>
      <c r="E97" s="45" t="s">
        <v>20</v>
      </c>
      <c r="F97" s="109" t="s">
        <v>20</v>
      </c>
      <c r="G97" s="19" t="s">
        <v>20</v>
      </c>
      <c r="H97" s="22" t="s">
        <v>20</v>
      </c>
    </row>
  </sheetData>
  <mergeCells count="38">
    <mergeCell ref="C77:D77"/>
    <mergeCell ref="E77:F77"/>
    <mergeCell ref="G77:H77"/>
    <mergeCell ref="A3:B3"/>
    <mergeCell ref="C3:P3"/>
    <mergeCell ref="A85:A86"/>
    <mergeCell ref="B85:B86"/>
    <mergeCell ref="C78:D78"/>
    <mergeCell ref="E78:F78"/>
    <mergeCell ref="G78:H78"/>
    <mergeCell ref="A1:Q1"/>
    <mergeCell ref="A5:B5"/>
    <mergeCell ref="A6:B6"/>
    <mergeCell ref="A7:B7"/>
    <mergeCell ref="A55:H55"/>
    <mergeCell ref="A10:A11"/>
    <mergeCell ref="B10:B11"/>
    <mergeCell ref="A36:Q36"/>
    <mergeCell ref="A37:B40"/>
    <mergeCell ref="B42:B43"/>
    <mergeCell ref="C42:H42"/>
    <mergeCell ref="A44:H44"/>
    <mergeCell ref="C85:H85"/>
    <mergeCell ref="A8:B8"/>
    <mergeCell ref="C10:G10"/>
    <mergeCell ref="A4:P4"/>
    <mergeCell ref="A68:P68"/>
    <mergeCell ref="C72:H72"/>
    <mergeCell ref="A69:B70"/>
    <mergeCell ref="A72:A73"/>
    <mergeCell ref="B72:B73"/>
    <mergeCell ref="C73:D73"/>
    <mergeCell ref="E73:F73"/>
    <mergeCell ref="G73:H73"/>
    <mergeCell ref="C75:D75"/>
    <mergeCell ref="E75:F75"/>
    <mergeCell ref="G75:H75"/>
    <mergeCell ref="A74:H74"/>
  </mergeCells>
  <pageMargins left="0.7" right="0.7" top="0.75" bottom="0.75" header="0.3" footer="0.3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FDD2-2A79-4A47-866F-C9D26CC41975}">
  <dimension ref="A1:R95"/>
  <sheetViews>
    <sheetView zoomScale="70" zoomScaleNormal="70" workbookViewId="0">
      <selection activeCell="A3" sqref="A3:P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2.109375" style="1" customWidth="1"/>
    <col min="4" max="4" width="10.88671875" style="1" customWidth="1"/>
    <col min="5" max="5" width="9.33203125" style="1" customWidth="1"/>
    <col min="6" max="6" width="10.21875" style="1" customWidth="1"/>
    <col min="7" max="7" width="9.33203125" style="1" customWidth="1"/>
    <col min="8" max="16384" width="9.33203125" style="1"/>
  </cols>
  <sheetData>
    <row r="1" spans="1:17" ht="90.6" customHeight="1" thickBot="1" x14ac:dyDescent="0.3">
      <c r="A1" s="315" t="s">
        <v>212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136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89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89" t="s">
        <v>35</v>
      </c>
      <c r="Q5" s="90" t="s">
        <v>36</v>
      </c>
    </row>
    <row r="6" spans="1:17" ht="15.6" x14ac:dyDescent="0.3">
      <c r="A6" s="323" t="s">
        <v>24</v>
      </c>
      <c r="B6" s="363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94"/>
      <c r="Q6" s="195"/>
    </row>
    <row r="7" spans="1:17" ht="16.2" thickBot="1" x14ac:dyDescent="0.3">
      <c r="A7" s="325" t="s">
        <v>23</v>
      </c>
      <c r="B7" s="326"/>
      <c r="C7" s="61">
        <v>2</v>
      </c>
      <c r="D7" s="62">
        <v>2</v>
      </c>
      <c r="E7" s="62">
        <v>0</v>
      </c>
      <c r="F7" s="62">
        <v>72</v>
      </c>
      <c r="G7" s="62">
        <v>55</v>
      </c>
      <c r="H7" s="62">
        <v>57</v>
      </c>
      <c r="I7" s="62">
        <v>36</v>
      </c>
      <c r="J7" s="62">
        <v>130.91</v>
      </c>
      <c r="K7" s="62">
        <v>0</v>
      </c>
      <c r="L7" s="62">
        <v>1</v>
      </c>
      <c r="M7" s="62">
        <v>0</v>
      </c>
      <c r="N7" s="62">
        <v>7</v>
      </c>
      <c r="O7" s="62">
        <v>2</v>
      </c>
      <c r="P7" s="62">
        <v>0</v>
      </c>
      <c r="Q7" s="63"/>
    </row>
    <row r="8" spans="1:17" ht="16.2" thickBot="1" x14ac:dyDescent="0.35">
      <c r="A8" s="327" t="s">
        <v>37</v>
      </c>
      <c r="B8" s="328"/>
      <c r="C8" s="166">
        <f>SUM(C6:C7)</f>
        <v>2</v>
      </c>
      <c r="D8" s="133">
        <f>SUM(D6:D7)</f>
        <v>2</v>
      </c>
      <c r="E8" s="133">
        <f>SUM(E6:E7)</f>
        <v>0</v>
      </c>
      <c r="F8" s="133">
        <f>SUM(F6:F7)</f>
        <v>72</v>
      </c>
      <c r="G8" s="133">
        <f>SUM(G6:G7)</f>
        <v>55</v>
      </c>
      <c r="H8" s="133">
        <v>99</v>
      </c>
      <c r="I8" s="133">
        <v>105</v>
      </c>
      <c r="J8" s="143">
        <f>F8*100/G8</f>
        <v>130.90909090909091</v>
      </c>
      <c r="K8" s="133">
        <f t="shared" ref="K8:P8" si="0">SUM(K6:K7)</f>
        <v>0</v>
      </c>
      <c r="L8" s="133">
        <f t="shared" si="0"/>
        <v>1</v>
      </c>
      <c r="M8" s="133">
        <f t="shared" si="0"/>
        <v>0</v>
      </c>
      <c r="N8" s="133">
        <f t="shared" si="0"/>
        <v>7</v>
      </c>
      <c r="O8" s="133">
        <f t="shared" si="0"/>
        <v>2</v>
      </c>
      <c r="P8" s="196">
        <f t="shared" si="0"/>
        <v>0</v>
      </c>
      <c r="Q8" s="197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407" t="s">
        <v>26</v>
      </c>
      <c r="D10" s="408"/>
    </row>
    <row r="11" spans="1:17" ht="33" customHeight="1" thickBot="1" x14ac:dyDescent="0.3">
      <c r="A11" s="334"/>
      <c r="B11" s="334"/>
      <c r="C11" s="178" t="s">
        <v>213</v>
      </c>
      <c r="D11" s="213" t="s">
        <v>161</v>
      </c>
    </row>
    <row r="12" spans="1:17" ht="21" customHeight="1" thickBot="1" x14ac:dyDescent="0.3">
      <c r="A12" s="179" t="s">
        <v>17</v>
      </c>
      <c r="B12" s="180"/>
      <c r="C12" s="214"/>
      <c r="D12" s="214"/>
    </row>
    <row r="13" spans="1:17" ht="20.25" customHeight="1" x14ac:dyDescent="0.25">
      <c r="A13" s="29">
        <v>1</v>
      </c>
      <c r="B13" s="239" t="s">
        <v>3</v>
      </c>
      <c r="C13" s="23">
        <v>11</v>
      </c>
      <c r="D13" s="15">
        <v>17</v>
      </c>
    </row>
    <row r="14" spans="1:17" ht="19.5" customHeight="1" x14ac:dyDescent="0.25">
      <c r="A14" s="30">
        <v>2</v>
      </c>
      <c r="B14" s="240" t="s">
        <v>4</v>
      </c>
      <c r="C14" s="24">
        <v>2</v>
      </c>
      <c r="D14" s="2">
        <v>2</v>
      </c>
    </row>
    <row r="15" spans="1:17" ht="20.25" customHeight="1" x14ac:dyDescent="0.25">
      <c r="A15" s="31">
        <v>3</v>
      </c>
      <c r="B15" s="240" t="s">
        <v>5</v>
      </c>
      <c r="C15" s="216" t="s">
        <v>143</v>
      </c>
      <c r="D15" s="216" t="s">
        <v>143</v>
      </c>
    </row>
    <row r="16" spans="1:17" ht="19.5" customHeight="1" x14ac:dyDescent="0.25">
      <c r="A16" s="32">
        <v>4</v>
      </c>
      <c r="B16" s="240" t="s">
        <v>38</v>
      </c>
      <c r="C16" s="216" t="s">
        <v>133</v>
      </c>
      <c r="D16" s="215" t="s">
        <v>141</v>
      </c>
    </row>
    <row r="17" spans="1:7" ht="19.5" customHeight="1" x14ac:dyDescent="0.25">
      <c r="A17" s="33" t="s">
        <v>39</v>
      </c>
      <c r="B17" s="240" t="s">
        <v>6</v>
      </c>
      <c r="C17" s="24">
        <v>148</v>
      </c>
      <c r="D17" s="2">
        <v>110</v>
      </c>
    </row>
    <row r="18" spans="1:7" ht="19.5" customHeight="1" x14ac:dyDescent="0.25">
      <c r="A18" s="34">
        <v>6</v>
      </c>
      <c r="B18" s="240" t="s">
        <v>40</v>
      </c>
      <c r="C18" s="24">
        <v>7</v>
      </c>
      <c r="D18" s="2">
        <v>3</v>
      </c>
    </row>
    <row r="19" spans="1:7" ht="19.5" customHeight="1" x14ac:dyDescent="0.25">
      <c r="A19" s="35">
        <v>7</v>
      </c>
      <c r="B19" s="240" t="s">
        <v>7</v>
      </c>
      <c r="C19" s="24">
        <v>117</v>
      </c>
      <c r="D19" s="2">
        <v>86</v>
      </c>
    </row>
    <row r="20" spans="1:7" ht="19.5" customHeight="1" x14ac:dyDescent="0.25">
      <c r="A20" s="36">
        <v>8</v>
      </c>
      <c r="B20" s="240" t="s">
        <v>41</v>
      </c>
      <c r="C20" s="24">
        <v>147</v>
      </c>
      <c r="D20" s="2">
        <v>107</v>
      </c>
    </row>
    <row r="21" spans="1:7" ht="19.5" customHeight="1" x14ac:dyDescent="0.25">
      <c r="A21" s="30">
        <v>9</v>
      </c>
      <c r="B21" s="240" t="s">
        <v>42</v>
      </c>
      <c r="C21" s="24">
        <v>8</v>
      </c>
      <c r="D21" s="2">
        <v>10</v>
      </c>
    </row>
    <row r="22" spans="1:7" ht="19.5" customHeight="1" thickBot="1" x14ac:dyDescent="0.3">
      <c r="A22" s="37">
        <v>10</v>
      </c>
      <c r="B22" s="241" t="s">
        <v>19</v>
      </c>
      <c r="C22" s="25">
        <v>120</v>
      </c>
      <c r="D22" s="21">
        <v>109</v>
      </c>
    </row>
    <row r="23" spans="1:7" ht="19.5" customHeight="1" thickBot="1" x14ac:dyDescent="0.3">
      <c r="A23" s="186" t="s">
        <v>18</v>
      </c>
      <c r="B23" s="187"/>
      <c r="C23" s="78"/>
      <c r="D23" s="78"/>
    </row>
    <row r="24" spans="1:7" ht="19.5" customHeight="1" x14ac:dyDescent="0.25">
      <c r="A24" s="41">
        <v>11</v>
      </c>
      <c r="B24" s="232" t="s">
        <v>8</v>
      </c>
      <c r="C24" s="23">
        <v>57</v>
      </c>
      <c r="D24" s="16">
        <v>15</v>
      </c>
    </row>
    <row r="25" spans="1:7" ht="19.5" customHeight="1" x14ac:dyDescent="0.25">
      <c r="A25" s="30">
        <v>12</v>
      </c>
      <c r="B25" s="233" t="s">
        <v>9</v>
      </c>
      <c r="C25" s="24">
        <v>41</v>
      </c>
      <c r="D25" s="18">
        <v>14</v>
      </c>
    </row>
    <row r="26" spans="1:7" ht="19.5" customHeight="1" x14ac:dyDescent="0.25">
      <c r="A26" s="30">
        <v>13</v>
      </c>
      <c r="B26" s="233" t="s">
        <v>10</v>
      </c>
      <c r="C26" s="24">
        <v>3</v>
      </c>
      <c r="D26" s="18">
        <v>3</v>
      </c>
    </row>
    <row r="27" spans="1:7" ht="19.5" customHeight="1" x14ac:dyDescent="0.25">
      <c r="A27" s="30">
        <v>14</v>
      </c>
      <c r="B27" s="233" t="s">
        <v>11</v>
      </c>
      <c r="C27" s="24" t="s">
        <v>51</v>
      </c>
      <c r="D27" s="18" t="s">
        <v>51</v>
      </c>
      <c r="E27" s="5"/>
      <c r="F27" s="5"/>
      <c r="G27" s="5"/>
    </row>
    <row r="28" spans="1:7" ht="19.5" customHeight="1" x14ac:dyDescent="0.25">
      <c r="A28" s="30">
        <v>15</v>
      </c>
      <c r="B28" s="233" t="s">
        <v>12</v>
      </c>
      <c r="C28" s="24" t="s">
        <v>20</v>
      </c>
      <c r="D28" s="18" t="s">
        <v>20</v>
      </c>
    </row>
    <row r="29" spans="1:7" ht="18.75" customHeight="1" x14ac:dyDescent="0.25">
      <c r="A29" s="42">
        <v>16</v>
      </c>
      <c r="B29" s="233" t="s">
        <v>13</v>
      </c>
      <c r="C29" s="24" t="s">
        <v>20</v>
      </c>
      <c r="D29" s="18" t="s">
        <v>20</v>
      </c>
    </row>
    <row r="30" spans="1:7" ht="18.75" customHeight="1" x14ac:dyDescent="0.25">
      <c r="A30" s="42">
        <v>17</v>
      </c>
      <c r="B30" s="233" t="s">
        <v>50</v>
      </c>
      <c r="C30" s="24" t="s">
        <v>20</v>
      </c>
      <c r="D30" s="18" t="s">
        <v>20</v>
      </c>
    </row>
    <row r="31" spans="1:7" ht="19.5" customHeight="1" x14ac:dyDescent="0.25">
      <c r="A31" s="42">
        <v>18</v>
      </c>
      <c r="B31" s="233" t="s">
        <v>14</v>
      </c>
      <c r="C31" s="24" t="s">
        <v>20</v>
      </c>
      <c r="D31" s="18" t="s">
        <v>20</v>
      </c>
    </row>
    <row r="32" spans="1:7" ht="19.5" customHeight="1" x14ac:dyDescent="0.25">
      <c r="A32" s="42">
        <v>19</v>
      </c>
      <c r="B32" s="233" t="s">
        <v>2</v>
      </c>
      <c r="C32" s="24" t="s">
        <v>20</v>
      </c>
      <c r="D32" s="18" t="s">
        <v>20</v>
      </c>
    </row>
    <row r="33" spans="1:17" ht="19.5" customHeight="1" x14ac:dyDescent="0.25">
      <c r="A33" s="42">
        <v>20</v>
      </c>
      <c r="B33" s="233" t="s">
        <v>15</v>
      </c>
      <c r="C33" s="24" t="s">
        <v>20</v>
      </c>
      <c r="D33" s="18" t="s">
        <v>20</v>
      </c>
    </row>
    <row r="34" spans="1:17" ht="19.5" customHeight="1" thickBot="1" x14ac:dyDescent="0.3">
      <c r="A34" s="42">
        <v>21</v>
      </c>
      <c r="B34" s="234" t="s">
        <v>16</v>
      </c>
      <c r="C34" s="25" t="s">
        <v>20</v>
      </c>
      <c r="D34" s="22" t="s">
        <v>20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9.5" customHeight="1" x14ac:dyDescent="0.3">
      <c r="A37" s="365" t="s">
        <v>53</v>
      </c>
      <c r="B37" s="366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20.25" customHeight="1" thickBot="1" x14ac:dyDescent="0.35">
      <c r="A38" s="367"/>
      <c r="B38" s="368"/>
      <c r="C38" s="61">
        <v>4</v>
      </c>
      <c r="D38" s="62">
        <v>4</v>
      </c>
      <c r="E38" s="62" t="s">
        <v>48</v>
      </c>
      <c r="F38" s="62">
        <v>89</v>
      </c>
      <c r="G38" s="62">
        <v>125</v>
      </c>
      <c r="H38" s="62">
        <v>52</v>
      </c>
      <c r="I38" s="62">
        <v>22.25</v>
      </c>
      <c r="J38" s="62">
        <v>71.2</v>
      </c>
      <c r="K38" s="62" t="s">
        <v>48</v>
      </c>
      <c r="L38" s="62">
        <v>1</v>
      </c>
      <c r="M38" s="62" t="s">
        <v>48</v>
      </c>
      <c r="N38" s="62">
        <v>7</v>
      </c>
      <c r="O38" s="62">
        <v>2</v>
      </c>
      <c r="P38" s="116">
        <v>4</v>
      </c>
      <c r="Q38" s="71"/>
    </row>
    <row r="39" spans="1:17" ht="13.8" thickBot="1" x14ac:dyDescent="0.3"/>
    <row r="40" spans="1:17" ht="20.25" customHeight="1" x14ac:dyDescent="0.25">
      <c r="A40" s="72" t="s">
        <v>1</v>
      </c>
      <c r="B40" s="351" t="s">
        <v>0</v>
      </c>
      <c r="C40" s="335" t="s">
        <v>43</v>
      </c>
      <c r="D40" s="336"/>
      <c r="E40" s="336"/>
      <c r="F40" s="336"/>
      <c r="G40" s="336"/>
      <c r="H40" s="337"/>
    </row>
    <row r="41" spans="1:17" ht="31.8" thickBot="1" x14ac:dyDescent="0.3">
      <c r="A41" s="74"/>
      <c r="B41" s="369"/>
      <c r="C41" s="51" t="s">
        <v>151</v>
      </c>
      <c r="D41" s="10" t="s">
        <v>152</v>
      </c>
      <c r="E41" s="10" t="s">
        <v>154</v>
      </c>
      <c r="F41" s="10" t="s">
        <v>153</v>
      </c>
      <c r="G41" s="10" t="s">
        <v>214</v>
      </c>
      <c r="H41" s="12" t="s">
        <v>215</v>
      </c>
    </row>
    <row r="42" spans="1:17" ht="20.25" customHeight="1" thickBot="1" x14ac:dyDescent="0.3">
      <c r="A42" s="179" t="s">
        <v>17</v>
      </c>
      <c r="B42" s="180"/>
      <c r="C42" s="180"/>
      <c r="D42" s="180"/>
      <c r="E42" s="180"/>
      <c r="F42" s="180"/>
      <c r="G42" s="180"/>
      <c r="H42" s="181"/>
    </row>
    <row r="43" spans="1:17" ht="18" customHeight="1" x14ac:dyDescent="0.25">
      <c r="A43" s="29">
        <v>1</v>
      </c>
      <c r="B43" s="26" t="s">
        <v>3</v>
      </c>
      <c r="C43" s="13">
        <v>2</v>
      </c>
      <c r="D43" s="14">
        <v>5</v>
      </c>
      <c r="E43" s="14">
        <v>8</v>
      </c>
      <c r="F43" s="14">
        <v>10</v>
      </c>
      <c r="G43" s="14">
        <v>12</v>
      </c>
      <c r="H43" s="16">
        <v>13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ht="18" customHeight="1" x14ac:dyDescent="0.25">
      <c r="A44" s="30">
        <v>2</v>
      </c>
      <c r="B44" s="27" t="s">
        <v>4</v>
      </c>
      <c r="C44" s="17">
        <v>2</v>
      </c>
      <c r="D44" s="3">
        <v>2</v>
      </c>
      <c r="E44" s="3">
        <v>1</v>
      </c>
      <c r="F44" s="3">
        <v>2</v>
      </c>
      <c r="G44" s="3">
        <v>1</v>
      </c>
      <c r="H44" s="248" t="s">
        <v>216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ht="18" x14ac:dyDescent="0.25">
      <c r="A45" s="31">
        <v>3</v>
      </c>
      <c r="B45" s="27" t="s">
        <v>5</v>
      </c>
      <c r="C45" s="246" t="s">
        <v>138</v>
      </c>
      <c r="D45" s="247" t="s">
        <v>138</v>
      </c>
      <c r="E45" s="247" t="s">
        <v>138</v>
      </c>
      <c r="F45" s="247" t="s">
        <v>138</v>
      </c>
      <c r="G45" s="247" t="s">
        <v>138</v>
      </c>
      <c r="H45" s="249" t="s">
        <v>138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ht="16.8" x14ac:dyDescent="0.25">
      <c r="A46" s="32">
        <v>4</v>
      </c>
      <c r="B46" s="27" t="s">
        <v>38</v>
      </c>
      <c r="C46" s="246" t="s">
        <v>141</v>
      </c>
      <c r="D46" s="247" t="s">
        <v>171</v>
      </c>
      <c r="E46" s="247" t="s">
        <v>182</v>
      </c>
      <c r="F46" s="247" t="s">
        <v>170</v>
      </c>
      <c r="G46" s="247" t="s">
        <v>141</v>
      </c>
      <c r="H46" s="249" t="s">
        <v>182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ht="16.8" x14ac:dyDescent="0.25">
      <c r="A47" s="33" t="s">
        <v>39</v>
      </c>
      <c r="B47" s="27" t="s">
        <v>6</v>
      </c>
      <c r="C47" s="17">
        <v>203</v>
      </c>
      <c r="D47" s="3">
        <v>199</v>
      </c>
      <c r="E47" s="3">
        <v>367</v>
      </c>
      <c r="F47" s="3">
        <v>310</v>
      </c>
      <c r="G47" s="3">
        <v>263</v>
      </c>
      <c r="H47" s="248" t="s">
        <v>216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ht="16.8" x14ac:dyDescent="0.25">
      <c r="A48" s="34">
        <v>6</v>
      </c>
      <c r="B48" s="27" t="s">
        <v>40</v>
      </c>
      <c r="C48" s="17">
        <v>10</v>
      </c>
      <c r="D48" s="3">
        <v>10</v>
      </c>
      <c r="E48" s="3">
        <v>6</v>
      </c>
      <c r="F48" s="3">
        <v>8</v>
      </c>
      <c r="G48" s="3">
        <v>9</v>
      </c>
      <c r="H48" s="248" t="s">
        <v>216</v>
      </c>
      <c r="I48" s="5"/>
      <c r="J48" s="5"/>
      <c r="K48" s="5"/>
      <c r="L48" s="5"/>
      <c r="M48" s="5"/>
      <c r="N48" s="5"/>
      <c r="O48" s="5"/>
      <c r="P48" s="5"/>
      <c r="Q48" s="5"/>
    </row>
    <row r="49" spans="1:17" ht="16.8" x14ac:dyDescent="0.25">
      <c r="A49" s="35">
        <v>7</v>
      </c>
      <c r="B49" s="27" t="s">
        <v>7</v>
      </c>
      <c r="C49" s="17">
        <v>237</v>
      </c>
      <c r="D49" s="3">
        <v>212</v>
      </c>
      <c r="E49" s="3">
        <v>300</v>
      </c>
      <c r="F49" s="3">
        <v>300</v>
      </c>
      <c r="G49" s="3">
        <v>50</v>
      </c>
      <c r="H49" s="248" t="s">
        <v>216</v>
      </c>
      <c r="I49" s="5"/>
      <c r="J49" s="5"/>
      <c r="K49" s="5"/>
      <c r="L49" s="5"/>
      <c r="M49" s="5"/>
      <c r="N49" s="5"/>
      <c r="O49" s="5"/>
      <c r="P49" s="5"/>
      <c r="Q49" s="5"/>
    </row>
    <row r="50" spans="1:17" ht="16.8" x14ac:dyDescent="0.25">
      <c r="A50" s="36">
        <v>8</v>
      </c>
      <c r="B50" s="27" t="s">
        <v>41</v>
      </c>
      <c r="C50" s="17">
        <v>336</v>
      </c>
      <c r="D50" s="3">
        <v>283</v>
      </c>
      <c r="E50" s="3">
        <v>332</v>
      </c>
      <c r="F50" s="3">
        <v>326</v>
      </c>
      <c r="G50" s="3">
        <v>251</v>
      </c>
      <c r="H50" s="248" t="s">
        <v>216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ht="15.6" customHeight="1" x14ac:dyDescent="0.25">
      <c r="A51" s="30">
        <v>9</v>
      </c>
      <c r="B51" s="27" t="s">
        <v>42</v>
      </c>
      <c r="C51" s="17">
        <v>5</v>
      </c>
      <c r="D51" s="3">
        <v>10</v>
      </c>
      <c r="E51" s="3">
        <v>9</v>
      </c>
      <c r="F51" s="3">
        <v>10</v>
      </c>
      <c r="G51" s="3">
        <v>10</v>
      </c>
      <c r="H51" s="248" t="s">
        <v>216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ht="17.399999999999999" thickBot="1" x14ac:dyDescent="0.3">
      <c r="A52" s="37">
        <v>10</v>
      </c>
      <c r="B52" s="28" t="s">
        <v>19</v>
      </c>
      <c r="C52" s="19">
        <v>300</v>
      </c>
      <c r="D52" s="20">
        <v>281</v>
      </c>
      <c r="E52" s="20">
        <v>300</v>
      </c>
      <c r="F52" s="20">
        <v>297</v>
      </c>
      <c r="G52" s="20">
        <v>297</v>
      </c>
      <c r="H52" s="250" t="s">
        <v>216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ht="18" customHeight="1" thickBot="1" x14ac:dyDescent="0.3">
      <c r="A53" s="186" t="s">
        <v>18</v>
      </c>
      <c r="B53" s="187"/>
      <c r="C53" s="191"/>
      <c r="D53" s="191"/>
      <c r="E53" s="191"/>
      <c r="F53" s="191"/>
      <c r="G53" s="191"/>
      <c r="H53" s="564"/>
      <c r="I53" s="78"/>
      <c r="J53" s="78"/>
      <c r="K53" s="78"/>
      <c r="L53" s="78"/>
      <c r="M53" s="78"/>
      <c r="N53" s="78"/>
      <c r="O53" s="78"/>
      <c r="P53" s="78"/>
      <c r="Q53" s="78"/>
    </row>
    <row r="54" spans="1:17" ht="16.8" x14ac:dyDescent="0.25">
      <c r="A54" s="41">
        <v>11</v>
      </c>
      <c r="B54" s="232" t="s">
        <v>8</v>
      </c>
      <c r="C54" s="13">
        <v>9</v>
      </c>
      <c r="D54" s="14">
        <v>1</v>
      </c>
      <c r="E54" s="14">
        <v>52</v>
      </c>
      <c r="F54" s="14">
        <v>27</v>
      </c>
      <c r="G54" s="14" t="s">
        <v>52</v>
      </c>
      <c r="H54" s="251" t="s">
        <v>216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ht="16.8" x14ac:dyDescent="0.25">
      <c r="A55" s="30">
        <v>12</v>
      </c>
      <c r="B55" s="233" t="s">
        <v>9</v>
      </c>
      <c r="C55" s="17">
        <v>14</v>
      </c>
      <c r="D55" s="3">
        <v>5</v>
      </c>
      <c r="E55" s="3">
        <v>64</v>
      </c>
      <c r="F55" s="3">
        <v>42</v>
      </c>
      <c r="G55" s="3" t="s">
        <v>52</v>
      </c>
      <c r="H55" s="248" t="s">
        <v>216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ht="16.8" x14ac:dyDescent="0.25">
      <c r="A56" s="30">
        <v>13</v>
      </c>
      <c r="B56" s="233" t="s">
        <v>10</v>
      </c>
      <c r="C56" s="17">
        <v>3</v>
      </c>
      <c r="D56" s="3">
        <v>3</v>
      </c>
      <c r="E56" s="3">
        <v>1</v>
      </c>
      <c r="F56" s="3">
        <v>1</v>
      </c>
      <c r="G56" s="3" t="s">
        <v>52</v>
      </c>
      <c r="H56" s="248" t="s">
        <v>216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ht="16.8" x14ac:dyDescent="0.25">
      <c r="A57" s="30">
        <v>14</v>
      </c>
      <c r="B57" s="233" t="s">
        <v>11</v>
      </c>
      <c r="C57" s="17" t="s">
        <v>51</v>
      </c>
      <c r="D57" s="3" t="s">
        <v>51</v>
      </c>
      <c r="E57" s="3" t="s">
        <v>51</v>
      </c>
      <c r="F57" s="3" t="s">
        <v>51</v>
      </c>
      <c r="G57" s="3" t="s">
        <v>52</v>
      </c>
      <c r="H57" s="248" t="s">
        <v>216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ht="16.8" x14ac:dyDescent="0.25">
      <c r="A58" s="30">
        <v>15</v>
      </c>
      <c r="B58" s="233" t="s">
        <v>12</v>
      </c>
      <c r="C58" s="17" t="s">
        <v>20</v>
      </c>
      <c r="D58" s="3" t="s">
        <v>20</v>
      </c>
      <c r="E58" s="3" t="s">
        <v>20</v>
      </c>
      <c r="F58" s="3" t="s">
        <v>20</v>
      </c>
      <c r="G58" s="3" t="s">
        <v>52</v>
      </c>
      <c r="H58" s="211" t="s">
        <v>52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ht="16.2" x14ac:dyDescent="0.25">
      <c r="A59" s="42">
        <v>16</v>
      </c>
      <c r="B59" s="233" t="s">
        <v>13</v>
      </c>
      <c r="C59" s="17" t="s">
        <v>52</v>
      </c>
      <c r="D59" s="3" t="s">
        <v>52</v>
      </c>
      <c r="E59" s="3" t="s">
        <v>52</v>
      </c>
      <c r="F59" s="3" t="s">
        <v>52</v>
      </c>
      <c r="G59" s="3" t="s">
        <v>52</v>
      </c>
      <c r="H59" s="211" t="s">
        <v>52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ht="16.2" x14ac:dyDescent="0.25">
      <c r="A60" s="42">
        <v>17</v>
      </c>
      <c r="B60" s="233" t="s">
        <v>50</v>
      </c>
      <c r="C60" s="17" t="s">
        <v>52</v>
      </c>
      <c r="D60" s="3" t="s">
        <v>52</v>
      </c>
      <c r="E60" s="3" t="s">
        <v>52</v>
      </c>
      <c r="F60" s="3" t="s">
        <v>52</v>
      </c>
      <c r="G60" s="3" t="s">
        <v>52</v>
      </c>
      <c r="H60" s="211" t="s">
        <v>52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ht="16.2" x14ac:dyDescent="0.25">
      <c r="A61" s="42">
        <v>18</v>
      </c>
      <c r="B61" s="233" t="s">
        <v>14</v>
      </c>
      <c r="C61" s="17" t="s">
        <v>52</v>
      </c>
      <c r="D61" s="3" t="s">
        <v>52</v>
      </c>
      <c r="E61" s="3" t="s">
        <v>52</v>
      </c>
      <c r="F61" s="3" t="s">
        <v>52</v>
      </c>
      <c r="G61" s="3" t="s">
        <v>52</v>
      </c>
      <c r="H61" s="211" t="s">
        <v>52</v>
      </c>
      <c r="I61" s="5"/>
      <c r="J61" s="5"/>
      <c r="K61" s="5"/>
      <c r="L61" s="5"/>
      <c r="M61" s="5"/>
      <c r="N61" s="5"/>
      <c r="O61" s="5"/>
      <c r="P61" s="5"/>
      <c r="Q61" s="5"/>
    </row>
    <row r="62" spans="1:17" ht="16.2" x14ac:dyDescent="0.25">
      <c r="A62" s="42">
        <v>19</v>
      </c>
      <c r="B62" s="233" t="s">
        <v>2</v>
      </c>
      <c r="C62" s="17" t="s">
        <v>52</v>
      </c>
      <c r="D62" s="3" t="s">
        <v>52</v>
      </c>
      <c r="E62" s="3" t="s">
        <v>52</v>
      </c>
      <c r="F62" s="3" t="s">
        <v>52</v>
      </c>
      <c r="G62" s="3" t="s">
        <v>52</v>
      </c>
      <c r="H62" s="211" t="s">
        <v>52</v>
      </c>
      <c r="I62" s="5"/>
      <c r="J62" s="5"/>
      <c r="K62" s="5"/>
      <c r="L62" s="5"/>
      <c r="M62" s="5"/>
      <c r="N62" s="5"/>
      <c r="O62" s="5"/>
      <c r="P62" s="5"/>
      <c r="Q62" s="5"/>
    </row>
    <row r="63" spans="1:17" ht="16.2" x14ac:dyDescent="0.25">
      <c r="A63" s="42">
        <v>20</v>
      </c>
      <c r="B63" s="233" t="s">
        <v>15</v>
      </c>
      <c r="C63" s="17" t="s">
        <v>52</v>
      </c>
      <c r="D63" s="3" t="s">
        <v>52</v>
      </c>
      <c r="E63" s="3" t="s">
        <v>52</v>
      </c>
      <c r="F63" s="3" t="s">
        <v>52</v>
      </c>
      <c r="G63" s="3" t="s">
        <v>52</v>
      </c>
      <c r="H63" s="211" t="s">
        <v>52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ht="16.8" thickBot="1" x14ac:dyDescent="0.3">
      <c r="A64" s="77">
        <v>21</v>
      </c>
      <c r="B64" s="234" t="s">
        <v>16</v>
      </c>
      <c r="C64" s="19" t="s">
        <v>52</v>
      </c>
      <c r="D64" s="20" t="s">
        <v>52</v>
      </c>
      <c r="E64" s="20" t="s">
        <v>52</v>
      </c>
      <c r="F64" s="20" t="s">
        <v>52</v>
      </c>
      <c r="G64" s="20" t="s">
        <v>52</v>
      </c>
      <c r="H64" s="109" t="s">
        <v>52</v>
      </c>
      <c r="I64" s="5"/>
      <c r="J64" s="5"/>
      <c r="K64" s="5"/>
      <c r="L64" s="5"/>
      <c r="M64" s="5"/>
      <c r="N64" s="5"/>
      <c r="O64" s="5"/>
      <c r="P64" s="5"/>
      <c r="Q64" s="5"/>
    </row>
    <row r="65" spans="1:18" ht="13.8" thickBot="1" x14ac:dyDescent="0.3"/>
    <row r="66" spans="1:18" ht="23.4" thickBot="1" x14ac:dyDescent="0.3">
      <c r="A66" s="318" t="s">
        <v>44</v>
      </c>
      <c r="B66" s="319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2"/>
    </row>
    <row r="67" spans="1:18" ht="15.6" x14ac:dyDescent="0.3">
      <c r="A67" s="352" t="s">
        <v>333</v>
      </c>
      <c r="B67" s="370"/>
      <c r="C67" s="243" t="s">
        <v>33</v>
      </c>
      <c r="D67" s="244" t="s">
        <v>27</v>
      </c>
      <c r="E67" s="244" t="s">
        <v>22</v>
      </c>
      <c r="F67" s="244" t="s">
        <v>28</v>
      </c>
      <c r="G67" s="244" t="s">
        <v>30</v>
      </c>
      <c r="H67" s="244" t="s">
        <v>29</v>
      </c>
      <c r="I67" s="244" t="s">
        <v>34</v>
      </c>
      <c r="J67" s="244" t="s">
        <v>1</v>
      </c>
      <c r="K67" s="244">
        <v>100</v>
      </c>
      <c r="L67" s="244">
        <v>50</v>
      </c>
      <c r="M67" s="244">
        <v>0</v>
      </c>
      <c r="N67" s="244" t="s">
        <v>31</v>
      </c>
      <c r="O67" s="244" t="s">
        <v>32</v>
      </c>
      <c r="P67" s="244" t="s">
        <v>35</v>
      </c>
      <c r="Q67" s="245" t="s">
        <v>36</v>
      </c>
    </row>
    <row r="68" spans="1:18" ht="16.2" thickBot="1" x14ac:dyDescent="0.3">
      <c r="A68" s="354"/>
      <c r="B68" s="371"/>
      <c r="C68" s="280">
        <v>6</v>
      </c>
      <c r="D68" s="281">
        <v>12</v>
      </c>
      <c r="E68" s="281" t="s">
        <v>48</v>
      </c>
      <c r="F68" s="281">
        <v>387</v>
      </c>
      <c r="G68" s="281">
        <v>726</v>
      </c>
      <c r="H68" s="281">
        <v>107</v>
      </c>
      <c r="I68" s="281">
        <v>32.25</v>
      </c>
      <c r="J68" s="281">
        <v>53.3</v>
      </c>
      <c r="K68" s="281">
        <v>1</v>
      </c>
      <c r="L68" s="281">
        <v>1</v>
      </c>
      <c r="M68" s="281">
        <v>1</v>
      </c>
      <c r="N68" s="281">
        <v>49</v>
      </c>
      <c r="O68" s="281">
        <v>3</v>
      </c>
      <c r="P68" s="130">
        <v>5</v>
      </c>
      <c r="Q68" s="272"/>
    </row>
    <row r="69" spans="1:18" ht="13.8" thickBot="1" x14ac:dyDescent="0.3"/>
    <row r="70" spans="1:18" ht="18" customHeight="1" thickBot="1" x14ac:dyDescent="0.3">
      <c r="A70" s="1158" t="s">
        <v>1</v>
      </c>
      <c r="B70" s="1160" t="s">
        <v>0</v>
      </c>
      <c r="C70" s="1117" t="s">
        <v>333</v>
      </c>
      <c r="D70" s="1118"/>
      <c r="E70" s="1118"/>
      <c r="F70" s="1118"/>
      <c r="G70" s="1118"/>
      <c r="H70" s="1118"/>
      <c r="I70" s="1118"/>
      <c r="J70" s="1118"/>
      <c r="K70" s="1118"/>
      <c r="L70" s="1118"/>
      <c r="M70" s="1118"/>
      <c r="N70" s="1118"/>
      <c r="O70" s="1118"/>
      <c r="P70" s="1118"/>
      <c r="Q70" s="1118"/>
      <c r="R70" s="1119"/>
    </row>
    <row r="71" spans="1:18" ht="36" customHeight="1" thickBot="1" x14ac:dyDescent="0.3">
      <c r="A71" s="1159"/>
      <c r="B71" s="1161"/>
      <c r="C71" s="1120" t="s">
        <v>413</v>
      </c>
      <c r="D71" s="1121"/>
      <c r="E71" s="1122" t="s">
        <v>414</v>
      </c>
      <c r="F71" s="1121"/>
      <c r="G71" s="1122" t="s">
        <v>324</v>
      </c>
      <c r="H71" s="1121"/>
      <c r="I71" s="1122" t="s">
        <v>415</v>
      </c>
      <c r="J71" s="1121"/>
      <c r="K71" s="1122" t="s">
        <v>416</v>
      </c>
      <c r="L71" s="1121"/>
      <c r="M71" s="1122" t="s">
        <v>325</v>
      </c>
      <c r="N71" s="1121"/>
      <c r="O71" s="1122" t="s">
        <v>331</v>
      </c>
      <c r="P71" s="1121"/>
      <c r="Q71" s="1122" t="s">
        <v>320</v>
      </c>
      <c r="R71" s="1123"/>
    </row>
    <row r="72" spans="1:18" ht="18" thickBot="1" x14ac:dyDescent="0.3">
      <c r="A72" s="765"/>
      <c r="B72" s="767"/>
      <c r="C72" s="1124" t="s">
        <v>17</v>
      </c>
      <c r="D72" s="1125"/>
      <c r="E72" s="1125"/>
      <c r="F72" s="1125"/>
      <c r="G72" s="1125"/>
      <c r="H72" s="1125"/>
      <c r="I72" s="1125"/>
      <c r="J72" s="1125"/>
      <c r="K72" s="1125"/>
      <c r="L72" s="1125"/>
      <c r="M72" s="1125"/>
      <c r="N72" s="1125"/>
      <c r="O72" s="1125"/>
      <c r="P72" s="1125"/>
      <c r="Q72" s="1125"/>
      <c r="R72" s="1126"/>
    </row>
    <row r="73" spans="1:18" ht="18" x14ac:dyDescent="0.25">
      <c r="A73" s="1163">
        <v>1</v>
      </c>
      <c r="B73" s="1164" t="s">
        <v>3</v>
      </c>
      <c r="C73" s="1127">
        <v>4</v>
      </c>
      <c r="D73" s="1128"/>
      <c r="E73" s="1127">
        <v>8</v>
      </c>
      <c r="F73" s="1128"/>
      <c r="G73" s="1127">
        <v>14</v>
      </c>
      <c r="H73" s="1128"/>
      <c r="I73" s="1127">
        <v>18</v>
      </c>
      <c r="J73" s="1128"/>
      <c r="K73" s="1127">
        <v>23</v>
      </c>
      <c r="L73" s="1128"/>
      <c r="M73" s="1127">
        <v>28</v>
      </c>
      <c r="N73" s="1128"/>
      <c r="O73" s="1127">
        <v>31</v>
      </c>
      <c r="P73" s="1128"/>
      <c r="Q73" s="1127">
        <v>33</v>
      </c>
      <c r="R73" s="1128"/>
    </row>
    <row r="74" spans="1:18" ht="17.399999999999999" customHeight="1" x14ac:dyDescent="0.25">
      <c r="A74" s="1165">
        <v>2</v>
      </c>
      <c r="B74" s="1166" t="s">
        <v>4</v>
      </c>
      <c r="C74" s="945">
        <v>1</v>
      </c>
      <c r="D74" s="944">
        <v>3</v>
      </c>
      <c r="E74" s="945">
        <v>2</v>
      </c>
      <c r="F74" s="944">
        <v>4</v>
      </c>
      <c r="G74" s="945">
        <v>1</v>
      </c>
      <c r="H74" s="944">
        <v>3</v>
      </c>
      <c r="I74" s="945">
        <v>2</v>
      </c>
      <c r="J74" s="944">
        <v>4</v>
      </c>
      <c r="K74" s="945">
        <v>2</v>
      </c>
      <c r="L74" s="944">
        <v>4</v>
      </c>
      <c r="M74" s="945">
        <v>2</v>
      </c>
      <c r="N74" s="944">
        <v>4</v>
      </c>
      <c r="O74" s="945">
        <v>2</v>
      </c>
      <c r="P74" s="944">
        <v>4</v>
      </c>
      <c r="Q74" s="945">
        <v>2</v>
      </c>
      <c r="R74" s="944">
        <v>4</v>
      </c>
    </row>
    <row r="75" spans="1:18" ht="15.6" customHeight="1" x14ac:dyDescent="0.25">
      <c r="A75" s="1167">
        <v>3</v>
      </c>
      <c r="B75" s="1166" t="s">
        <v>5</v>
      </c>
      <c r="C75" s="1129">
        <v>9</v>
      </c>
      <c r="D75" s="1130"/>
      <c r="E75" s="1129">
        <v>9</v>
      </c>
      <c r="F75" s="1130"/>
      <c r="G75" s="1129">
        <v>9</v>
      </c>
      <c r="H75" s="1130"/>
      <c r="I75" s="1129">
        <v>9</v>
      </c>
      <c r="J75" s="1130"/>
      <c r="K75" s="1129">
        <v>9</v>
      </c>
      <c r="L75" s="1130"/>
      <c r="M75" s="1129">
        <v>9</v>
      </c>
      <c r="N75" s="1130"/>
      <c r="O75" s="1129">
        <v>9</v>
      </c>
      <c r="P75" s="1130"/>
      <c r="Q75" s="1129">
        <v>9</v>
      </c>
      <c r="R75" s="1130"/>
    </row>
    <row r="76" spans="1:18" ht="16.8" x14ac:dyDescent="0.25">
      <c r="A76" s="1168">
        <v>4</v>
      </c>
      <c r="B76" s="1166" t="s">
        <v>38</v>
      </c>
      <c r="C76" s="1129">
        <v>8</v>
      </c>
      <c r="D76" s="1130"/>
      <c r="E76" s="1129">
        <v>3</v>
      </c>
      <c r="F76" s="1130"/>
      <c r="G76" s="1129">
        <v>1</v>
      </c>
      <c r="H76" s="1130"/>
      <c r="I76" s="1129">
        <v>4</v>
      </c>
      <c r="J76" s="1130"/>
      <c r="K76" s="1129">
        <v>2</v>
      </c>
      <c r="L76" s="1130"/>
      <c r="M76" s="1129">
        <v>5</v>
      </c>
      <c r="N76" s="1130"/>
      <c r="O76" s="1129">
        <v>6</v>
      </c>
      <c r="P76" s="1130"/>
      <c r="Q76" s="1129">
        <v>7</v>
      </c>
      <c r="R76" s="1130"/>
    </row>
    <row r="77" spans="1:18" ht="18" customHeight="1" x14ac:dyDescent="0.25">
      <c r="A77" s="1169" t="s">
        <v>39</v>
      </c>
      <c r="B77" s="1166" t="s">
        <v>6</v>
      </c>
      <c r="C77" s="945">
        <v>341</v>
      </c>
      <c r="D77" s="944">
        <v>288</v>
      </c>
      <c r="E77" s="945">
        <v>293</v>
      </c>
      <c r="F77" s="944">
        <v>99</v>
      </c>
      <c r="G77" s="945">
        <v>164</v>
      </c>
      <c r="H77" s="944">
        <v>279</v>
      </c>
      <c r="I77" s="945">
        <v>325</v>
      </c>
      <c r="J77" s="944">
        <v>159</v>
      </c>
      <c r="K77" s="945">
        <v>275</v>
      </c>
      <c r="L77" s="944">
        <v>197</v>
      </c>
      <c r="M77" s="945">
        <v>270</v>
      </c>
      <c r="N77" s="944">
        <v>195</v>
      </c>
      <c r="O77" s="945">
        <v>199</v>
      </c>
      <c r="P77" s="944">
        <v>277</v>
      </c>
      <c r="Q77" s="945">
        <v>147</v>
      </c>
      <c r="R77" s="944">
        <v>306</v>
      </c>
    </row>
    <row r="78" spans="1:18" ht="16.8" x14ac:dyDescent="0.25">
      <c r="A78" s="1170">
        <v>6</v>
      </c>
      <c r="B78" s="1166" t="s">
        <v>40</v>
      </c>
      <c r="C78" s="945">
        <v>10</v>
      </c>
      <c r="D78" s="944">
        <v>8</v>
      </c>
      <c r="E78" s="945">
        <v>10</v>
      </c>
      <c r="F78" s="944">
        <v>10</v>
      </c>
      <c r="G78" s="945">
        <v>10</v>
      </c>
      <c r="H78" s="944">
        <v>10</v>
      </c>
      <c r="I78" s="945">
        <v>10</v>
      </c>
      <c r="J78" s="944">
        <v>4</v>
      </c>
      <c r="K78" s="945">
        <v>10</v>
      </c>
      <c r="L78" s="944">
        <v>10</v>
      </c>
      <c r="M78" s="945">
        <v>10</v>
      </c>
      <c r="N78" s="944">
        <v>4</v>
      </c>
      <c r="O78" s="945">
        <v>10</v>
      </c>
      <c r="P78" s="944">
        <v>6</v>
      </c>
      <c r="Q78" s="945">
        <v>10</v>
      </c>
      <c r="R78" s="944">
        <v>10</v>
      </c>
    </row>
    <row r="79" spans="1:18" ht="16.8" x14ac:dyDescent="0.25">
      <c r="A79" s="1171">
        <v>7</v>
      </c>
      <c r="B79" s="1166" t="s">
        <v>7</v>
      </c>
      <c r="C79" s="945">
        <v>464</v>
      </c>
      <c r="D79" s="944">
        <v>426</v>
      </c>
      <c r="E79" s="945">
        <v>485</v>
      </c>
      <c r="F79" s="944">
        <v>149</v>
      </c>
      <c r="G79" s="945">
        <v>276</v>
      </c>
      <c r="H79" s="944">
        <v>415</v>
      </c>
      <c r="I79" s="945">
        <v>558</v>
      </c>
      <c r="J79" s="944">
        <v>219</v>
      </c>
      <c r="K79" s="945">
        <v>493</v>
      </c>
      <c r="L79" s="944">
        <v>295</v>
      </c>
      <c r="M79" s="945">
        <v>420</v>
      </c>
      <c r="N79" s="944">
        <v>372</v>
      </c>
      <c r="O79" s="945">
        <v>376</v>
      </c>
      <c r="P79" s="944">
        <v>636</v>
      </c>
      <c r="Q79" s="945">
        <v>419</v>
      </c>
      <c r="R79" s="944">
        <v>453</v>
      </c>
    </row>
    <row r="80" spans="1:18" ht="16.8" x14ac:dyDescent="0.25">
      <c r="A80" s="1172">
        <v>8</v>
      </c>
      <c r="B80" s="1166" t="s">
        <v>41</v>
      </c>
      <c r="C80" s="946">
        <v>224</v>
      </c>
      <c r="D80" s="947">
        <v>213</v>
      </c>
      <c r="E80" s="946">
        <v>379</v>
      </c>
      <c r="F80" s="944">
        <v>149</v>
      </c>
      <c r="G80" s="945">
        <v>531</v>
      </c>
      <c r="H80" s="947" t="s">
        <v>52</v>
      </c>
      <c r="I80" s="945">
        <v>187</v>
      </c>
      <c r="J80" s="947">
        <v>292</v>
      </c>
      <c r="K80" s="946">
        <v>415</v>
      </c>
      <c r="L80" s="947">
        <v>221</v>
      </c>
      <c r="M80" s="945">
        <v>391</v>
      </c>
      <c r="N80" s="947">
        <v>246</v>
      </c>
      <c r="O80" s="946">
        <v>353</v>
      </c>
      <c r="P80" s="947">
        <v>335</v>
      </c>
      <c r="Q80" s="946">
        <v>346</v>
      </c>
      <c r="R80" s="947">
        <v>110</v>
      </c>
    </row>
    <row r="81" spans="1:18" ht="16.8" x14ac:dyDescent="0.25">
      <c r="A81" s="1165">
        <v>9</v>
      </c>
      <c r="B81" s="1166" t="s">
        <v>42</v>
      </c>
      <c r="C81" s="848">
        <v>10</v>
      </c>
      <c r="D81" s="849">
        <v>10</v>
      </c>
      <c r="E81" s="848">
        <v>10</v>
      </c>
      <c r="F81" s="947">
        <v>10</v>
      </c>
      <c r="G81" s="945">
        <v>9</v>
      </c>
      <c r="H81" s="849" t="s">
        <v>52</v>
      </c>
      <c r="I81" s="946">
        <v>10</v>
      </c>
      <c r="J81" s="849">
        <v>10</v>
      </c>
      <c r="K81" s="848">
        <v>10</v>
      </c>
      <c r="L81" s="849">
        <v>3</v>
      </c>
      <c r="M81" s="945">
        <v>10</v>
      </c>
      <c r="N81" s="849">
        <v>9</v>
      </c>
      <c r="O81" s="848">
        <v>10</v>
      </c>
      <c r="P81" s="849">
        <v>5</v>
      </c>
      <c r="Q81" s="848">
        <v>10</v>
      </c>
      <c r="R81" s="849">
        <v>3</v>
      </c>
    </row>
    <row r="82" spans="1:18" ht="17.399999999999999" thickBot="1" x14ac:dyDescent="0.3">
      <c r="A82" s="1173">
        <v>10</v>
      </c>
      <c r="B82" s="1174" t="s">
        <v>19</v>
      </c>
      <c r="C82" s="852">
        <v>362</v>
      </c>
      <c r="D82" s="853">
        <v>389</v>
      </c>
      <c r="E82" s="852">
        <v>476</v>
      </c>
      <c r="F82" s="1131">
        <v>339</v>
      </c>
      <c r="G82" s="1132">
        <v>684</v>
      </c>
      <c r="H82" s="853" t="s">
        <v>52</v>
      </c>
      <c r="I82" s="852">
        <v>289</v>
      </c>
      <c r="J82" s="853">
        <v>377</v>
      </c>
      <c r="K82" s="852">
        <v>670</v>
      </c>
      <c r="L82" s="853">
        <v>246</v>
      </c>
      <c r="M82" s="1132">
        <v>730</v>
      </c>
      <c r="N82" s="853">
        <v>439</v>
      </c>
      <c r="O82" s="852">
        <v>596</v>
      </c>
      <c r="P82" s="853">
        <v>494</v>
      </c>
      <c r="Q82" s="852">
        <v>617</v>
      </c>
      <c r="R82" s="853">
        <v>96</v>
      </c>
    </row>
    <row r="83" spans="1:18" ht="18" thickBot="1" x14ac:dyDescent="0.3">
      <c r="A83" s="912"/>
      <c r="B83" s="1162"/>
      <c r="C83" s="1133" t="s">
        <v>18</v>
      </c>
      <c r="D83" s="1134"/>
      <c r="E83" s="1134"/>
      <c r="F83" s="1134"/>
      <c r="G83" s="1134"/>
      <c r="H83" s="1134"/>
      <c r="I83" s="1134"/>
      <c r="J83" s="1134"/>
      <c r="K83" s="1134"/>
      <c r="L83" s="1134"/>
      <c r="M83" s="1134"/>
      <c r="N83" s="1134"/>
      <c r="O83" s="1134"/>
      <c r="P83" s="1134"/>
      <c r="Q83" s="1134"/>
      <c r="R83" s="1135"/>
    </row>
    <row r="84" spans="1:18" ht="16.2" thickBot="1" x14ac:dyDescent="0.3">
      <c r="A84" s="1181"/>
      <c r="B84" s="1181"/>
      <c r="C84" s="1136" t="s">
        <v>55</v>
      </c>
      <c r="D84" s="1137" t="s">
        <v>56</v>
      </c>
      <c r="E84" s="1136" t="s">
        <v>55</v>
      </c>
      <c r="F84" s="1137" t="s">
        <v>56</v>
      </c>
      <c r="G84" s="1136" t="s">
        <v>55</v>
      </c>
      <c r="H84" s="1137" t="s">
        <v>56</v>
      </c>
      <c r="I84" s="1136" t="s">
        <v>55</v>
      </c>
      <c r="J84" s="1137" t="s">
        <v>56</v>
      </c>
      <c r="K84" s="1136" t="s">
        <v>55</v>
      </c>
      <c r="L84" s="1137" t="s">
        <v>56</v>
      </c>
      <c r="M84" s="1136" t="s">
        <v>55</v>
      </c>
      <c r="N84" s="1137" t="s">
        <v>56</v>
      </c>
      <c r="O84" s="1136" t="s">
        <v>55</v>
      </c>
      <c r="P84" s="1137" t="s">
        <v>56</v>
      </c>
      <c r="Q84" s="1136" t="s">
        <v>55</v>
      </c>
      <c r="R84" s="1137" t="s">
        <v>56</v>
      </c>
    </row>
    <row r="85" spans="1:18" ht="16.8" x14ac:dyDescent="0.25">
      <c r="A85" s="1175">
        <v>11</v>
      </c>
      <c r="B85" s="1176" t="s">
        <v>8</v>
      </c>
      <c r="C85" s="1008" t="s">
        <v>52</v>
      </c>
      <c r="D85" s="1009" t="s">
        <v>52</v>
      </c>
      <c r="E85" s="1008" t="s">
        <v>52</v>
      </c>
      <c r="F85" s="1009" t="s">
        <v>52</v>
      </c>
      <c r="G85" s="1008">
        <v>34</v>
      </c>
      <c r="H85" s="1008">
        <v>35</v>
      </c>
      <c r="I85" s="1008">
        <v>5</v>
      </c>
      <c r="J85" s="1009">
        <v>33</v>
      </c>
      <c r="K85" s="1008">
        <v>46</v>
      </c>
      <c r="L85" s="1009">
        <v>7</v>
      </c>
      <c r="M85" s="1008">
        <v>107</v>
      </c>
      <c r="N85" s="1009">
        <v>8</v>
      </c>
      <c r="O85" s="1008">
        <v>0</v>
      </c>
      <c r="P85" s="1009">
        <v>75</v>
      </c>
      <c r="Q85" s="1008">
        <v>9</v>
      </c>
      <c r="R85" s="1009">
        <v>28</v>
      </c>
    </row>
    <row r="86" spans="1:18" ht="16.8" x14ac:dyDescent="0.25">
      <c r="A86" s="1165">
        <v>12</v>
      </c>
      <c r="B86" s="1177" t="s">
        <v>9</v>
      </c>
      <c r="C86" s="945" t="s">
        <v>52</v>
      </c>
      <c r="D86" s="944" t="s">
        <v>52</v>
      </c>
      <c r="E86" s="945" t="s">
        <v>52</v>
      </c>
      <c r="F86" s="944" t="s">
        <v>52</v>
      </c>
      <c r="G86" s="945">
        <v>48</v>
      </c>
      <c r="H86" s="945">
        <v>46</v>
      </c>
      <c r="I86" s="945">
        <v>8</v>
      </c>
      <c r="J86" s="944">
        <v>64</v>
      </c>
      <c r="K86" s="945">
        <v>56</v>
      </c>
      <c r="L86" s="944">
        <v>25</v>
      </c>
      <c r="M86" s="945">
        <v>178</v>
      </c>
      <c r="N86" s="944">
        <v>29</v>
      </c>
      <c r="O86" s="945">
        <v>2</v>
      </c>
      <c r="P86" s="944">
        <v>181</v>
      </c>
      <c r="Q86" s="945">
        <v>30</v>
      </c>
      <c r="R86" s="944">
        <v>59</v>
      </c>
    </row>
    <row r="87" spans="1:18" ht="16.8" x14ac:dyDescent="0.25">
      <c r="A87" s="1165">
        <v>13</v>
      </c>
      <c r="B87" s="1177" t="s">
        <v>10</v>
      </c>
      <c r="C87" s="945" t="s">
        <v>52</v>
      </c>
      <c r="D87" s="944" t="s">
        <v>52</v>
      </c>
      <c r="E87" s="945" t="s">
        <v>52</v>
      </c>
      <c r="F87" s="944" t="s">
        <v>52</v>
      </c>
      <c r="G87" s="945">
        <v>3</v>
      </c>
      <c r="H87" s="945">
        <v>4</v>
      </c>
      <c r="I87" s="945">
        <v>3</v>
      </c>
      <c r="J87" s="944">
        <v>3</v>
      </c>
      <c r="K87" s="945">
        <v>3</v>
      </c>
      <c r="L87" s="944">
        <v>3</v>
      </c>
      <c r="M87" s="945">
        <v>3</v>
      </c>
      <c r="N87" s="944">
        <v>4</v>
      </c>
      <c r="O87" s="945">
        <v>3</v>
      </c>
      <c r="P87" s="944">
        <v>4</v>
      </c>
      <c r="Q87" s="945">
        <v>3</v>
      </c>
      <c r="R87" s="944">
        <v>3</v>
      </c>
    </row>
    <row r="88" spans="1:18" ht="16.8" x14ac:dyDescent="0.25">
      <c r="A88" s="1165">
        <v>14</v>
      </c>
      <c r="B88" s="1177" t="s">
        <v>11</v>
      </c>
      <c r="C88" s="945" t="s">
        <v>52</v>
      </c>
      <c r="D88" s="944" t="s">
        <v>52</v>
      </c>
      <c r="E88" s="945" t="s">
        <v>52</v>
      </c>
      <c r="F88" s="944" t="s">
        <v>52</v>
      </c>
      <c r="G88" s="945" t="s">
        <v>51</v>
      </c>
      <c r="H88" s="945" t="s">
        <v>51</v>
      </c>
      <c r="I88" s="945" t="s">
        <v>51</v>
      </c>
      <c r="J88" s="944" t="s">
        <v>51</v>
      </c>
      <c r="K88" s="945" t="s">
        <v>51</v>
      </c>
      <c r="L88" s="944" t="s">
        <v>51</v>
      </c>
      <c r="M88" s="945" t="s">
        <v>51</v>
      </c>
      <c r="N88" s="944" t="s">
        <v>51</v>
      </c>
      <c r="O88" s="945" t="s">
        <v>51</v>
      </c>
      <c r="P88" s="944" t="s">
        <v>51</v>
      </c>
      <c r="Q88" s="945" t="s">
        <v>51</v>
      </c>
      <c r="R88" s="944" t="s">
        <v>51</v>
      </c>
    </row>
    <row r="89" spans="1:18" ht="16.8" x14ac:dyDescent="0.25">
      <c r="A89" s="1165">
        <v>15</v>
      </c>
      <c r="B89" s="1177" t="s">
        <v>12</v>
      </c>
      <c r="C89" s="945" t="s">
        <v>52</v>
      </c>
      <c r="D89" s="944" t="s">
        <v>52</v>
      </c>
      <c r="E89" s="945" t="s">
        <v>52</v>
      </c>
      <c r="F89" s="944" t="s">
        <v>52</v>
      </c>
      <c r="G89" s="945" t="s">
        <v>330</v>
      </c>
      <c r="H89" s="945" t="s">
        <v>330</v>
      </c>
      <c r="I89" s="945" t="s">
        <v>330</v>
      </c>
      <c r="J89" s="944" t="s">
        <v>330</v>
      </c>
      <c r="K89" s="945" t="s">
        <v>20</v>
      </c>
      <c r="L89" s="944" t="s">
        <v>20</v>
      </c>
      <c r="M89" s="945" t="s">
        <v>20</v>
      </c>
      <c r="N89" s="944" t="s">
        <v>20</v>
      </c>
      <c r="O89" s="945" t="s">
        <v>20</v>
      </c>
      <c r="P89" s="944" t="s">
        <v>20</v>
      </c>
      <c r="Q89" s="945" t="s">
        <v>20</v>
      </c>
      <c r="R89" s="944" t="s">
        <v>20</v>
      </c>
    </row>
    <row r="90" spans="1:18" ht="16.2" x14ac:dyDescent="0.25">
      <c r="A90" s="1178">
        <v>16</v>
      </c>
      <c r="B90" s="1177" t="s">
        <v>13</v>
      </c>
      <c r="C90" s="945" t="s">
        <v>52</v>
      </c>
      <c r="D90" s="944" t="s">
        <v>52</v>
      </c>
      <c r="E90" s="945" t="s">
        <v>52</v>
      </c>
      <c r="F90" s="944" t="s">
        <v>52</v>
      </c>
      <c r="G90" s="945" t="s">
        <v>52</v>
      </c>
      <c r="H90" s="945" t="s">
        <v>52</v>
      </c>
      <c r="I90" s="945" t="s">
        <v>52</v>
      </c>
      <c r="J90" s="944" t="s">
        <v>52</v>
      </c>
      <c r="K90" s="945" t="s">
        <v>52</v>
      </c>
      <c r="L90" s="944" t="s">
        <v>52</v>
      </c>
      <c r="M90" s="945" t="s">
        <v>52</v>
      </c>
      <c r="N90" s="944" t="s">
        <v>52</v>
      </c>
      <c r="O90" s="945" t="s">
        <v>52</v>
      </c>
      <c r="P90" s="944" t="s">
        <v>52</v>
      </c>
      <c r="Q90" s="945" t="s">
        <v>52</v>
      </c>
      <c r="R90" s="944" t="s">
        <v>52</v>
      </c>
    </row>
    <row r="91" spans="1:18" ht="16.2" x14ac:dyDescent="0.25">
      <c r="A91" s="1178">
        <v>17</v>
      </c>
      <c r="B91" s="1177" t="s">
        <v>50</v>
      </c>
      <c r="C91" s="945" t="s">
        <v>52</v>
      </c>
      <c r="D91" s="944" t="s">
        <v>52</v>
      </c>
      <c r="E91" s="945" t="s">
        <v>52</v>
      </c>
      <c r="F91" s="944" t="s">
        <v>52</v>
      </c>
      <c r="G91" s="945" t="s">
        <v>52</v>
      </c>
      <c r="H91" s="945" t="s">
        <v>52</v>
      </c>
      <c r="I91" s="945" t="s">
        <v>52</v>
      </c>
      <c r="J91" s="944" t="s">
        <v>52</v>
      </c>
      <c r="K91" s="945" t="s">
        <v>52</v>
      </c>
      <c r="L91" s="944" t="s">
        <v>52</v>
      </c>
      <c r="M91" s="945" t="s">
        <v>52</v>
      </c>
      <c r="N91" s="944" t="s">
        <v>52</v>
      </c>
      <c r="O91" s="945" t="s">
        <v>52</v>
      </c>
      <c r="P91" s="944" t="s">
        <v>52</v>
      </c>
      <c r="Q91" s="945" t="s">
        <v>52</v>
      </c>
      <c r="R91" s="944" t="s">
        <v>52</v>
      </c>
    </row>
    <row r="92" spans="1:18" ht="16.2" x14ac:dyDescent="0.25">
      <c r="A92" s="1178">
        <v>18</v>
      </c>
      <c r="B92" s="1177" t="s">
        <v>14</v>
      </c>
      <c r="C92" s="946" t="s">
        <v>52</v>
      </c>
      <c r="D92" s="947" t="s">
        <v>52</v>
      </c>
      <c r="E92" s="946" t="s">
        <v>52</v>
      </c>
      <c r="F92" s="947" t="s">
        <v>52</v>
      </c>
      <c r="G92" s="946" t="s">
        <v>52</v>
      </c>
      <c r="H92" s="946" t="s">
        <v>52</v>
      </c>
      <c r="I92" s="946" t="s">
        <v>52</v>
      </c>
      <c r="J92" s="947" t="s">
        <v>52</v>
      </c>
      <c r="K92" s="946" t="s">
        <v>52</v>
      </c>
      <c r="L92" s="947" t="s">
        <v>52</v>
      </c>
      <c r="M92" s="946" t="s">
        <v>52</v>
      </c>
      <c r="N92" s="947" t="s">
        <v>52</v>
      </c>
      <c r="O92" s="946" t="s">
        <v>52</v>
      </c>
      <c r="P92" s="947" t="s">
        <v>52</v>
      </c>
      <c r="Q92" s="946" t="s">
        <v>52</v>
      </c>
      <c r="R92" s="947" t="s">
        <v>52</v>
      </c>
    </row>
    <row r="93" spans="1:18" ht="16.2" x14ac:dyDescent="0.25">
      <c r="A93" s="1178">
        <v>19</v>
      </c>
      <c r="B93" s="1177" t="s">
        <v>2</v>
      </c>
      <c r="C93" s="848" t="s">
        <v>52</v>
      </c>
      <c r="D93" s="849" t="s">
        <v>52</v>
      </c>
      <c r="E93" s="848" t="s">
        <v>52</v>
      </c>
      <c r="F93" s="849" t="s">
        <v>52</v>
      </c>
      <c r="G93" s="848" t="s">
        <v>52</v>
      </c>
      <c r="H93" s="848" t="s">
        <v>52</v>
      </c>
      <c r="I93" s="848" t="s">
        <v>52</v>
      </c>
      <c r="J93" s="849" t="s">
        <v>52</v>
      </c>
      <c r="K93" s="848" t="s">
        <v>52</v>
      </c>
      <c r="L93" s="849" t="s">
        <v>52</v>
      </c>
      <c r="M93" s="848" t="s">
        <v>52</v>
      </c>
      <c r="N93" s="849" t="s">
        <v>52</v>
      </c>
      <c r="O93" s="848" t="s">
        <v>52</v>
      </c>
      <c r="P93" s="849" t="s">
        <v>52</v>
      </c>
      <c r="Q93" s="848" t="s">
        <v>52</v>
      </c>
      <c r="R93" s="849" t="s">
        <v>52</v>
      </c>
    </row>
    <row r="94" spans="1:18" ht="16.2" x14ac:dyDescent="0.25">
      <c r="A94" s="1178">
        <v>20</v>
      </c>
      <c r="B94" s="1177" t="s">
        <v>15</v>
      </c>
      <c r="C94" s="848" t="s">
        <v>52</v>
      </c>
      <c r="D94" s="849" t="s">
        <v>52</v>
      </c>
      <c r="E94" s="848" t="s">
        <v>52</v>
      </c>
      <c r="F94" s="849" t="s">
        <v>52</v>
      </c>
      <c r="G94" s="848" t="s">
        <v>52</v>
      </c>
      <c r="H94" s="848" t="s">
        <v>52</v>
      </c>
      <c r="I94" s="848" t="s">
        <v>52</v>
      </c>
      <c r="J94" s="849" t="s">
        <v>52</v>
      </c>
      <c r="K94" s="848" t="s">
        <v>52</v>
      </c>
      <c r="L94" s="849" t="s">
        <v>52</v>
      </c>
      <c r="M94" s="848" t="s">
        <v>52</v>
      </c>
      <c r="N94" s="849" t="s">
        <v>52</v>
      </c>
      <c r="O94" s="848" t="s">
        <v>52</v>
      </c>
      <c r="P94" s="849" t="s">
        <v>52</v>
      </c>
      <c r="Q94" s="848" t="s">
        <v>52</v>
      </c>
      <c r="R94" s="849" t="s">
        <v>52</v>
      </c>
    </row>
    <row r="95" spans="1:18" ht="16.8" thickBot="1" x14ac:dyDescent="0.3">
      <c r="A95" s="1179">
        <v>21</v>
      </c>
      <c r="B95" s="1180" t="s">
        <v>16</v>
      </c>
      <c r="C95" s="1132" t="s">
        <v>52</v>
      </c>
      <c r="D95" s="1131" t="s">
        <v>52</v>
      </c>
      <c r="E95" s="1132" t="s">
        <v>52</v>
      </c>
      <c r="F95" s="1131" t="s">
        <v>52</v>
      </c>
      <c r="G95" s="1132" t="s">
        <v>52</v>
      </c>
      <c r="H95" s="1132" t="s">
        <v>52</v>
      </c>
      <c r="I95" s="1132" t="s">
        <v>52</v>
      </c>
      <c r="J95" s="1131" t="s">
        <v>52</v>
      </c>
      <c r="K95" s="1132" t="s">
        <v>52</v>
      </c>
      <c r="L95" s="1131" t="s">
        <v>52</v>
      </c>
      <c r="M95" s="1132" t="s">
        <v>52</v>
      </c>
      <c r="N95" s="1131" t="s">
        <v>52</v>
      </c>
      <c r="O95" s="1132" t="s">
        <v>52</v>
      </c>
      <c r="P95" s="1131" t="s">
        <v>52</v>
      </c>
      <c r="Q95" s="1132" t="s">
        <v>52</v>
      </c>
      <c r="R95" s="1131" t="s">
        <v>52</v>
      </c>
    </row>
  </sheetData>
  <mergeCells count="56">
    <mergeCell ref="C70:R70"/>
    <mergeCell ref="Q71:R71"/>
    <mergeCell ref="C72:R72"/>
    <mergeCell ref="Q73:R73"/>
    <mergeCell ref="Q75:R75"/>
    <mergeCell ref="Q76:R76"/>
    <mergeCell ref="C83:R83"/>
    <mergeCell ref="B70:B71"/>
    <mergeCell ref="A70:A71"/>
    <mergeCell ref="A83:B83"/>
    <mergeCell ref="K73:L73"/>
    <mergeCell ref="M73:N73"/>
    <mergeCell ref="O73:P73"/>
    <mergeCell ref="C76:D76"/>
    <mergeCell ref="E76:F76"/>
    <mergeCell ref="G76:H76"/>
    <mergeCell ref="I76:J76"/>
    <mergeCell ref="K76:L76"/>
    <mergeCell ref="M76:N76"/>
    <mergeCell ref="O76:P76"/>
    <mergeCell ref="C71:D71"/>
    <mergeCell ref="E71:F71"/>
    <mergeCell ref="G71:H71"/>
    <mergeCell ref="I71:J71"/>
    <mergeCell ref="K71:L71"/>
    <mergeCell ref="M71:N71"/>
    <mergeCell ref="O71:P71"/>
    <mergeCell ref="C73:D73"/>
    <mergeCell ref="E73:F73"/>
    <mergeCell ref="G73:H73"/>
    <mergeCell ref="I73:J73"/>
    <mergeCell ref="C75:D75"/>
    <mergeCell ref="E75:F75"/>
    <mergeCell ref="G75:H75"/>
    <mergeCell ref="I75:J75"/>
    <mergeCell ref="K75:L75"/>
    <mergeCell ref="M75:N75"/>
    <mergeCell ref="O75:P75"/>
    <mergeCell ref="A72:B72"/>
    <mergeCell ref="A66:Q66"/>
    <mergeCell ref="A67:B68"/>
    <mergeCell ref="A1:Q1"/>
    <mergeCell ref="A5:B5"/>
    <mergeCell ref="A6:B6"/>
    <mergeCell ref="A7:B7"/>
    <mergeCell ref="A8:B8"/>
    <mergeCell ref="A3:B3"/>
    <mergeCell ref="C3:P3"/>
    <mergeCell ref="A10:A11"/>
    <mergeCell ref="B10:B11"/>
    <mergeCell ref="A36:Q36"/>
    <mergeCell ref="A4:Q4"/>
    <mergeCell ref="C10:D10"/>
    <mergeCell ref="A37:B38"/>
    <mergeCell ref="B40:B41"/>
    <mergeCell ref="C40:H40"/>
  </mergeCells>
  <pageMargins left="0.7" right="0.7" top="0.75" bottom="0.75" header="0.3" footer="0.3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BF1D-4995-4F91-9E03-24EC379357C8}">
  <dimension ref="A1:Q79"/>
  <sheetViews>
    <sheetView zoomScaleNormal="100" workbookViewId="0">
      <selection activeCell="A3" sqref="A3:XFD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6384" width="9.33203125" style="1"/>
  </cols>
  <sheetData>
    <row r="1" spans="1:17" ht="90.6" customHeight="1" thickBot="1" x14ac:dyDescent="0.3">
      <c r="A1" s="315" t="s">
        <v>211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137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2"/>
    </row>
    <row r="4" spans="1:17" ht="23.4" thickBot="1" x14ac:dyDescent="0.3">
      <c r="A4" s="318" t="s">
        <v>46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17.399999999999999" customHeight="1" x14ac:dyDescent="0.3">
      <c r="A5" s="365" t="s">
        <v>53</v>
      </c>
      <c r="B5" s="366"/>
      <c r="C5" s="242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377"/>
      <c r="B6" s="378"/>
      <c r="C6" s="255">
        <v>2</v>
      </c>
      <c r="D6" s="58">
        <v>2</v>
      </c>
      <c r="E6" s="58" t="s">
        <v>48</v>
      </c>
      <c r="F6" s="58">
        <v>4</v>
      </c>
      <c r="G6" s="58">
        <v>14</v>
      </c>
      <c r="H6" s="58">
        <v>4</v>
      </c>
      <c r="I6" s="58">
        <v>2</v>
      </c>
      <c r="J6" s="58">
        <v>28.57</v>
      </c>
      <c r="K6" s="58" t="s">
        <v>48</v>
      </c>
      <c r="L6" s="58" t="s">
        <v>48</v>
      </c>
      <c r="M6" s="58">
        <v>1</v>
      </c>
      <c r="N6" s="58">
        <v>0</v>
      </c>
      <c r="O6" s="58">
        <v>0</v>
      </c>
      <c r="P6" s="58">
        <v>1</v>
      </c>
      <c r="Q6" s="260"/>
    </row>
    <row r="7" spans="1:17" ht="15.6" x14ac:dyDescent="0.3">
      <c r="A7" s="377"/>
      <c r="B7" s="378"/>
      <c r="C7" s="257" t="s">
        <v>33</v>
      </c>
      <c r="D7" s="115" t="s">
        <v>27</v>
      </c>
      <c r="E7" s="115" t="s">
        <v>61</v>
      </c>
      <c r="F7" s="115" t="s">
        <v>62</v>
      </c>
      <c r="G7" s="115" t="s">
        <v>28</v>
      </c>
      <c r="H7" s="115" t="s">
        <v>63</v>
      </c>
      <c r="I7" s="115" t="s">
        <v>64</v>
      </c>
      <c r="J7" s="115" t="s">
        <v>34</v>
      </c>
      <c r="K7" s="115" t="s">
        <v>65</v>
      </c>
      <c r="L7" s="115" t="s">
        <v>1</v>
      </c>
      <c r="M7" s="115">
        <v>5</v>
      </c>
      <c r="N7" s="115">
        <v>10</v>
      </c>
      <c r="O7" s="254"/>
      <c r="P7" s="254"/>
      <c r="Q7" s="258"/>
    </row>
    <row r="8" spans="1:17" ht="16.2" thickBot="1" x14ac:dyDescent="0.35">
      <c r="A8" s="367"/>
      <c r="B8" s="368"/>
      <c r="C8" s="61">
        <v>2</v>
      </c>
      <c r="D8" s="62">
        <v>2</v>
      </c>
      <c r="E8" s="62">
        <v>17.3</v>
      </c>
      <c r="F8" s="62" t="s">
        <v>48</v>
      </c>
      <c r="G8" s="62">
        <v>129</v>
      </c>
      <c r="H8" s="62">
        <v>5</v>
      </c>
      <c r="I8" s="132" t="s">
        <v>237</v>
      </c>
      <c r="J8" s="62">
        <v>25.8</v>
      </c>
      <c r="K8" s="62">
        <v>7.37</v>
      </c>
      <c r="L8" s="62">
        <v>21</v>
      </c>
      <c r="M8" s="62" t="s">
        <v>48</v>
      </c>
      <c r="N8" s="62" t="s">
        <v>48</v>
      </c>
      <c r="O8" s="62"/>
      <c r="P8" s="62" t="s">
        <v>48</v>
      </c>
      <c r="Q8" s="71"/>
    </row>
    <row r="9" spans="1:17" ht="13.8" thickBot="1" x14ac:dyDescent="0.3"/>
    <row r="10" spans="1:17" ht="17.399999999999999" customHeight="1" x14ac:dyDescent="0.25">
      <c r="A10" s="356" t="s">
        <v>1</v>
      </c>
      <c r="B10" s="73" t="s">
        <v>0</v>
      </c>
      <c r="C10" s="335" t="s">
        <v>43</v>
      </c>
      <c r="D10" s="336"/>
      <c r="E10" s="336"/>
      <c r="F10" s="336"/>
      <c r="G10" s="336"/>
      <c r="H10" s="337"/>
    </row>
    <row r="11" spans="1:17" ht="31.8" thickBot="1" x14ac:dyDescent="0.3">
      <c r="A11" s="357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79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9.5" customHeight="1" thickBot="1" x14ac:dyDescent="0.3">
      <c r="A23" s="38" t="s">
        <v>18</v>
      </c>
      <c r="B23" s="39"/>
      <c r="C23" s="39"/>
      <c r="D23" s="39"/>
      <c r="E23" s="39"/>
      <c r="F23" s="39"/>
      <c r="G23" s="39"/>
      <c r="H23" s="40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0</v>
      </c>
      <c r="D24" s="13" t="s">
        <v>52</v>
      </c>
      <c r="E24" s="13" t="s">
        <v>52</v>
      </c>
      <c r="F24" s="13">
        <v>4</v>
      </c>
      <c r="G24" s="13" t="s">
        <v>52</v>
      </c>
      <c r="H24" s="80" t="s">
        <v>52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5</v>
      </c>
      <c r="D25" s="17" t="s">
        <v>52</v>
      </c>
      <c r="E25" s="17" t="s">
        <v>52</v>
      </c>
      <c r="F25" s="17">
        <v>9</v>
      </c>
      <c r="G25" s="17" t="s">
        <v>52</v>
      </c>
      <c r="H25" s="75" t="s">
        <v>52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8</v>
      </c>
      <c r="D26" s="17" t="s">
        <v>52</v>
      </c>
      <c r="E26" s="17" t="s">
        <v>52</v>
      </c>
      <c r="F26" s="17">
        <v>9</v>
      </c>
      <c r="G26" s="17" t="s">
        <v>52</v>
      </c>
      <c r="H26" s="75" t="s">
        <v>52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52</v>
      </c>
      <c r="E27" s="17" t="s">
        <v>52</v>
      </c>
      <c r="F27" s="17" t="s">
        <v>51</v>
      </c>
      <c r="G27" s="17" t="s">
        <v>52</v>
      </c>
      <c r="H27" s="75" t="s">
        <v>52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52</v>
      </c>
      <c r="E28" s="17" t="s">
        <v>52</v>
      </c>
      <c r="F28" s="17" t="s">
        <v>20</v>
      </c>
      <c r="G28" s="17" t="s">
        <v>52</v>
      </c>
      <c r="H28" s="75" t="s">
        <v>52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48</v>
      </c>
      <c r="D29" s="17" t="s">
        <v>52</v>
      </c>
      <c r="E29" s="17" t="s">
        <v>52</v>
      </c>
      <c r="F29" s="17">
        <v>51</v>
      </c>
      <c r="G29" s="17" t="s">
        <v>52</v>
      </c>
      <c r="H29" s="75" t="s">
        <v>52</v>
      </c>
      <c r="I29" s="5"/>
      <c r="J29" s="5"/>
      <c r="K29" s="5"/>
      <c r="L29" s="5"/>
      <c r="M29" s="5"/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60</v>
      </c>
      <c r="D30" s="17" t="s">
        <v>52</v>
      </c>
      <c r="E30" s="17" t="s">
        <v>52</v>
      </c>
      <c r="F30" s="17">
        <v>69</v>
      </c>
      <c r="G30" s="17" t="s">
        <v>52</v>
      </c>
      <c r="H30" s="75" t="s">
        <v>52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2</v>
      </c>
      <c r="D31" s="17" t="s">
        <v>52</v>
      </c>
      <c r="E31" s="17" t="s">
        <v>52</v>
      </c>
      <c r="F31" s="17">
        <v>3</v>
      </c>
      <c r="G31" s="17" t="s">
        <v>52</v>
      </c>
      <c r="H31" s="75" t="s">
        <v>52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 t="s">
        <v>52</v>
      </c>
      <c r="E32" s="17" t="s">
        <v>52</v>
      </c>
      <c r="F32" s="17">
        <v>0</v>
      </c>
      <c r="G32" s="17" t="s">
        <v>52</v>
      </c>
      <c r="H32" s="75" t="s">
        <v>52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9.5" customHeight="1" x14ac:dyDescent="0.25">
      <c r="A33" s="42">
        <v>20</v>
      </c>
      <c r="B33" s="47" t="s">
        <v>15</v>
      </c>
      <c r="C33" s="17" t="s">
        <v>236</v>
      </c>
      <c r="D33" s="17" t="s">
        <v>52</v>
      </c>
      <c r="E33" s="17" t="s">
        <v>52</v>
      </c>
      <c r="F33" s="17" t="s">
        <v>238</v>
      </c>
      <c r="G33" s="17" t="s">
        <v>52</v>
      </c>
      <c r="H33" s="75" t="s">
        <v>52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52</v>
      </c>
      <c r="E34" s="19" t="s">
        <v>52</v>
      </c>
      <c r="F34" s="19" t="s">
        <v>52</v>
      </c>
      <c r="G34" s="19" t="s">
        <v>52</v>
      </c>
      <c r="H34" s="76" t="s">
        <v>52</v>
      </c>
      <c r="I34" s="5"/>
      <c r="J34" s="5"/>
      <c r="K34" s="5"/>
      <c r="L34" s="5"/>
      <c r="M34" s="5"/>
      <c r="N34" s="5"/>
      <c r="O34" s="5"/>
      <c r="P34" s="5"/>
      <c r="Q34" s="5"/>
    </row>
    <row r="35" spans="1:17" ht="19.5" customHeight="1" x14ac:dyDescent="0.25"/>
    <row r="36" spans="1:17" ht="19.5" customHeight="1" x14ac:dyDescent="0.25"/>
    <row r="37" spans="1:17" ht="19.5" customHeight="1" x14ac:dyDescent="0.25"/>
    <row r="38" spans="1:17" ht="19.5" customHeight="1" x14ac:dyDescent="0.25"/>
    <row r="39" spans="1:17" ht="19.5" customHeight="1" x14ac:dyDescent="0.25"/>
    <row r="40" spans="1:17" ht="20.25" customHeight="1" x14ac:dyDescent="0.25"/>
    <row r="42" spans="1:17" ht="20.25" customHeight="1" x14ac:dyDescent="0.25"/>
    <row r="44" spans="1:17" ht="20.25" customHeight="1" x14ac:dyDescent="0.25"/>
    <row r="46" spans="1:17" ht="18" customHeight="1" x14ac:dyDescent="0.25"/>
    <row r="53" ht="15.6" customHeight="1" x14ac:dyDescent="0.25"/>
    <row r="55" ht="18" customHeight="1" x14ac:dyDescent="0.25"/>
    <row r="69" ht="21.6" customHeight="1" x14ac:dyDescent="0.25"/>
    <row r="70" ht="23.4" customHeight="1" x14ac:dyDescent="0.25"/>
    <row r="72" ht="17.399999999999999" customHeight="1" x14ac:dyDescent="0.25"/>
    <row r="73" ht="31.8" customHeight="1" x14ac:dyDescent="0.25"/>
    <row r="76" ht="17.399999999999999" customHeight="1" x14ac:dyDescent="0.25"/>
    <row r="77" ht="15.6" customHeight="1" x14ac:dyDescent="0.25"/>
    <row r="78" ht="18" customHeight="1" x14ac:dyDescent="0.25"/>
    <row r="79" ht="18" customHeight="1" x14ac:dyDescent="0.25"/>
  </sheetData>
  <mergeCells count="8">
    <mergeCell ref="A1:Q1"/>
    <mergeCell ref="A3:B3"/>
    <mergeCell ref="C3:P3"/>
    <mergeCell ref="A4:Q4"/>
    <mergeCell ref="C10:H10"/>
    <mergeCell ref="A12:H12"/>
    <mergeCell ref="A5:B8"/>
    <mergeCell ref="A10:A1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6366-ADF6-4280-B41F-3A11E6EE7FCC}">
  <dimension ref="A1:Q79"/>
  <sheetViews>
    <sheetView zoomScaleNormal="100" workbookViewId="0">
      <selection activeCell="A3" sqref="A3:Q3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6384" width="9.33203125" style="1"/>
  </cols>
  <sheetData>
    <row r="1" spans="1:17" ht="90.6" customHeight="1" thickBot="1" x14ac:dyDescent="0.3">
      <c r="A1" s="315" t="s">
        <v>196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113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17.399999999999999" customHeight="1" x14ac:dyDescent="0.3">
      <c r="A5" s="365" t="s">
        <v>53</v>
      </c>
      <c r="B5" s="366"/>
      <c r="C5" s="242" t="s">
        <v>33</v>
      </c>
      <c r="D5" s="49" t="s">
        <v>27</v>
      </c>
      <c r="E5" s="49" t="s">
        <v>22</v>
      </c>
      <c r="F5" s="49" t="s">
        <v>28</v>
      </c>
      <c r="G5" s="49" t="s">
        <v>30</v>
      </c>
      <c r="H5" s="49" t="s">
        <v>29</v>
      </c>
      <c r="I5" s="49" t="s">
        <v>34</v>
      </c>
      <c r="J5" s="49" t="s">
        <v>1</v>
      </c>
      <c r="K5" s="49">
        <v>100</v>
      </c>
      <c r="L5" s="49">
        <v>50</v>
      </c>
      <c r="M5" s="49">
        <v>0</v>
      </c>
      <c r="N5" s="49" t="s">
        <v>31</v>
      </c>
      <c r="O5" s="49" t="s">
        <v>32</v>
      </c>
      <c r="P5" s="49" t="s">
        <v>35</v>
      </c>
      <c r="Q5" s="50" t="s">
        <v>36</v>
      </c>
    </row>
    <row r="6" spans="1:17" ht="15.6" x14ac:dyDescent="0.3">
      <c r="A6" s="377"/>
      <c r="B6" s="378"/>
      <c r="C6" s="255">
        <v>4</v>
      </c>
      <c r="D6" s="58">
        <v>3</v>
      </c>
      <c r="E6" s="58">
        <v>1</v>
      </c>
      <c r="F6" s="58">
        <v>55</v>
      </c>
      <c r="G6" s="58">
        <v>57</v>
      </c>
      <c r="H6" s="58" t="s">
        <v>230</v>
      </c>
      <c r="I6" s="58">
        <v>27.5</v>
      </c>
      <c r="J6" s="58">
        <v>96.49</v>
      </c>
      <c r="K6" s="58" t="s">
        <v>48</v>
      </c>
      <c r="L6" s="58" t="s">
        <v>48</v>
      </c>
      <c r="M6" s="58">
        <v>1</v>
      </c>
      <c r="N6" s="58">
        <v>1</v>
      </c>
      <c r="O6" s="58">
        <v>7</v>
      </c>
      <c r="P6" s="58">
        <v>1</v>
      </c>
      <c r="Q6" s="260"/>
    </row>
    <row r="7" spans="1:17" ht="15.6" x14ac:dyDescent="0.3">
      <c r="A7" s="377"/>
      <c r="B7" s="378"/>
      <c r="C7" s="257" t="s">
        <v>33</v>
      </c>
      <c r="D7" s="115" t="s">
        <v>27</v>
      </c>
      <c r="E7" s="115" t="s">
        <v>61</v>
      </c>
      <c r="F7" s="115" t="s">
        <v>62</v>
      </c>
      <c r="G7" s="115" t="s">
        <v>28</v>
      </c>
      <c r="H7" s="115" t="s">
        <v>63</v>
      </c>
      <c r="I7" s="115" t="s">
        <v>64</v>
      </c>
      <c r="J7" s="115" t="s">
        <v>34</v>
      </c>
      <c r="K7" s="115" t="s">
        <v>65</v>
      </c>
      <c r="L7" s="115" t="s">
        <v>1</v>
      </c>
      <c r="M7" s="115">
        <v>5</v>
      </c>
      <c r="N7" s="115">
        <v>10</v>
      </c>
      <c r="O7" s="254"/>
      <c r="P7" s="254"/>
      <c r="Q7" s="258"/>
    </row>
    <row r="8" spans="1:17" ht="16.2" thickBot="1" x14ac:dyDescent="0.35">
      <c r="A8" s="367"/>
      <c r="B8" s="368"/>
      <c r="C8" s="61">
        <v>4</v>
      </c>
      <c r="D8" s="62">
        <v>4</v>
      </c>
      <c r="E8" s="62">
        <v>39.5</v>
      </c>
      <c r="F8" s="62">
        <v>2</v>
      </c>
      <c r="G8" s="62">
        <v>264</v>
      </c>
      <c r="H8" s="62">
        <v>9</v>
      </c>
      <c r="I8" s="132" t="s">
        <v>231</v>
      </c>
      <c r="J8" s="62">
        <v>29.33</v>
      </c>
      <c r="K8" s="62">
        <v>6.62</v>
      </c>
      <c r="L8" s="62">
        <v>26.5</v>
      </c>
      <c r="M8" s="62" t="s">
        <v>48</v>
      </c>
      <c r="N8" s="62" t="s">
        <v>48</v>
      </c>
      <c r="O8" s="62"/>
      <c r="P8" s="62" t="s">
        <v>48</v>
      </c>
      <c r="Q8" s="71"/>
    </row>
    <row r="9" spans="1:17" ht="13.8" thickBot="1" x14ac:dyDescent="0.3"/>
    <row r="10" spans="1:17" ht="17.399999999999999" customHeight="1" x14ac:dyDescent="0.25">
      <c r="A10" s="72" t="s">
        <v>1</v>
      </c>
      <c r="B10" s="73" t="s">
        <v>0</v>
      </c>
      <c r="C10" s="335" t="s">
        <v>43</v>
      </c>
      <c r="D10" s="336"/>
      <c r="E10" s="336"/>
      <c r="F10" s="336"/>
      <c r="G10" s="336"/>
      <c r="H10" s="337"/>
    </row>
    <row r="11" spans="1:17" ht="31.8" thickBot="1" x14ac:dyDescent="0.3">
      <c r="A11" s="74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</row>
    <row r="12" spans="1:17" ht="21" customHeight="1" thickBot="1" x14ac:dyDescent="0.3">
      <c r="A12" s="329" t="s">
        <v>17</v>
      </c>
      <c r="B12" s="330"/>
      <c r="C12" s="330"/>
      <c r="D12" s="330"/>
      <c r="E12" s="330"/>
      <c r="F12" s="330"/>
      <c r="G12" s="330"/>
      <c r="H12" s="379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5"/>
      <c r="J13" s="5"/>
      <c r="K13" s="5"/>
      <c r="L13" s="5"/>
      <c r="M13" s="5"/>
      <c r="N13" s="5"/>
      <c r="O13" s="5"/>
      <c r="P13" s="5"/>
      <c r="Q13" s="5"/>
    </row>
    <row r="14" spans="1:17" ht="21" customHeight="1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5"/>
      <c r="J14" s="5"/>
      <c r="K14" s="5"/>
      <c r="L14" s="5"/>
      <c r="M14" s="5"/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5"/>
      <c r="J15" s="5"/>
      <c r="K15" s="5"/>
      <c r="L15" s="5"/>
      <c r="M15" s="5"/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5"/>
      <c r="J16" s="5"/>
      <c r="K16" s="5"/>
      <c r="L16" s="5"/>
      <c r="M16" s="5"/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5"/>
      <c r="J17" s="5"/>
      <c r="K17" s="5"/>
      <c r="L17" s="5"/>
      <c r="M17" s="5"/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5"/>
      <c r="J18" s="5"/>
      <c r="K18" s="5"/>
      <c r="L18" s="5"/>
      <c r="M18" s="5"/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5"/>
      <c r="J19" s="5"/>
      <c r="K19" s="5"/>
      <c r="L19" s="5"/>
      <c r="M19" s="5"/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5"/>
      <c r="J20" s="5"/>
      <c r="K20" s="5"/>
      <c r="L20" s="5"/>
      <c r="M20" s="5"/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5"/>
      <c r="J21" s="5"/>
      <c r="K21" s="5"/>
      <c r="L21" s="5"/>
      <c r="M21" s="5"/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5"/>
      <c r="J22" s="5"/>
      <c r="K22" s="5"/>
      <c r="L22" s="5"/>
      <c r="M22" s="5"/>
      <c r="N22" s="5"/>
      <c r="O22" s="5"/>
      <c r="P22" s="5"/>
      <c r="Q22" s="5"/>
    </row>
    <row r="23" spans="1:17" ht="19.5" customHeight="1" thickBot="1" x14ac:dyDescent="0.3">
      <c r="A23" s="331" t="s">
        <v>18</v>
      </c>
      <c r="B23" s="332"/>
      <c r="C23" s="332"/>
      <c r="D23" s="332"/>
      <c r="E23" s="332"/>
      <c r="F23" s="332"/>
      <c r="G23" s="332"/>
      <c r="H23" s="380"/>
      <c r="I23" s="78"/>
      <c r="J23" s="78"/>
      <c r="K23" s="78"/>
      <c r="L23" s="78"/>
      <c r="M23" s="78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22</v>
      </c>
      <c r="D24" s="13">
        <v>0</v>
      </c>
      <c r="E24" s="13" t="s">
        <v>21</v>
      </c>
      <c r="F24" s="13" t="s">
        <v>230</v>
      </c>
      <c r="G24" s="13" t="s">
        <v>52</v>
      </c>
      <c r="H24" s="80" t="s">
        <v>52</v>
      </c>
      <c r="I24" s="5"/>
      <c r="J24" s="5"/>
      <c r="K24" s="5"/>
      <c r="L24" s="5"/>
      <c r="M24" s="5"/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21</v>
      </c>
      <c r="D25" s="17">
        <v>8</v>
      </c>
      <c r="E25" s="17" t="s">
        <v>21</v>
      </c>
      <c r="F25" s="17">
        <v>28</v>
      </c>
      <c r="G25" s="17" t="s">
        <v>52</v>
      </c>
      <c r="H25" s="75" t="s">
        <v>52</v>
      </c>
      <c r="I25" s="5"/>
      <c r="J25" s="5"/>
      <c r="K25" s="5"/>
      <c r="L25" s="5"/>
      <c r="M25" s="5"/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9</v>
      </c>
      <c r="D26" s="17">
        <v>8</v>
      </c>
      <c r="E26" s="17" t="s">
        <v>21</v>
      </c>
      <c r="F26" s="17">
        <v>8</v>
      </c>
      <c r="G26" s="17" t="s">
        <v>52</v>
      </c>
      <c r="H26" s="75" t="s">
        <v>52</v>
      </c>
      <c r="I26" s="5"/>
      <c r="J26" s="5"/>
      <c r="K26" s="5"/>
      <c r="L26" s="5"/>
      <c r="M26" s="5"/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51</v>
      </c>
      <c r="E27" s="17" t="s">
        <v>21</v>
      </c>
      <c r="F27" s="17" t="s">
        <v>22</v>
      </c>
      <c r="G27" s="17" t="s">
        <v>52</v>
      </c>
      <c r="H27" s="75" t="s">
        <v>52</v>
      </c>
      <c r="I27" s="5"/>
      <c r="J27" s="5"/>
      <c r="K27" s="5"/>
      <c r="L27" s="5"/>
      <c r="M27" s="5"/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20</v>
      </c>
      <c r="E28" s="17" t="s">
        <v>20</v>
      </c>
      <c r="F28" s="17" t="s">
        <v>20</v>
      </c>
      <c r="G28" s="17" t="s">
        <v>52</v>
      </c>
      <c r="H28" s="75" t="s">
        <v>52</v>
      </c>
      <c r="I28" s="5"/>
      <c r="J28" s="5"/>
      <c r="K28" s="5"/>
      <c r="L28" s="5"/>
      <c r="M28" s="5"/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60</v>
      </c>
      <c r="D29" s="17">
        <v>53</v>
      </c>
      <c r="E29" s="17">
        <v>60</v>
      </c>
      <c r="F29" s="17">
        <v>60</v>
      </c>
      <c r="G29" s="17" t="s">
        <v>52</v>
      </c>
      <c r="H29" s="75" t="s">
        <v>52</v>
      </c>
      <c r="I29" s="5"/>
      <c r="J29" s="5"/>
      <c r="K29" s="5"/>
      <c r="L29" s="5"/>
      <c r="M29" s="5"/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63</v>
      </c>
      <c r="D30" s="17">
        <v>57</v>
      </c>
      <c r="E30" s="17">
        <v>86</v>
      </c>
      <c r="F30" s="17">
        <v>58</v>
      </c>
      <c r="G30" s="17" t="s">
        <v>52</v>
      </c>
      <c r="H30" s="75" t="s">
        <v>52</v>
      </c>
      <c r="I30" s="5"/>
      <c r="J30" s="5"/>
      <c r="K30" s="5"/>
      <c r="L30" s="5"/>
      <c r="M30" s="5"/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2</v>
      </c>
      <c r="D31" s="17">
        <v>3</v>
      </c>
      <c r="E31" s="17">
        <v>2</v>
      </c>
      <c r="F31" s="17">
        <v>2</v>
      </c>
      <c r="G31" s="17" t="s">
        <v>52</v>
      </c>
      <c r="H31" s="75" t="s">
        <v>52</v>
      </c>
      <c r="I31" s="5"/>
      <c r="J31" s="5"/>
      <c r="K31" s="5"/>
      <c r="L31" s="5"/>
      <c r="M31" s="5"/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>
        <v>1</v>
      </c>
      <c r="E32" s="17">
        <v>0</v>
      </c>
      <c r="F32" s="17">
        <v>1</v>
      </c>
      <c r="G32" s="17" t="s">
        <v>52</v>
      </c>
      <c r="H32" s="75" t="s">
        <v>52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ht="19.5" customHeight="1" x14ac:dyDescent="0.25">
      <c r="A33" s="42">
        <v>20</v>
      </c>
      <c r="B33" s="47" t="s">
        <v>15</v>
      </c>
      <c r="C33" s="17" t="s">
        <v>232</v>
      </c>
      <c r="D33" s="17" t="s">
        <v>233</v>
      </c>
      <c r="E33" s="17" t="s">
        <v>234</v>
      </c>
      <c r="F33" s="17" t="s">
        <v>224</v>
      </c>
      <c r="G33" s="17" t="s">
        <v>52</v>
      </c>
      <c r="H33" s="75" t="s">
        <v>52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20</v>
      </c>
      <c r="E34" s="19" t="s">
        <v>20</v>
      </c>
      <c r="F34" s="19" t="s">
        <v>20</v>
      </c>
      <c r="G34" s="19" t="s">
        <v>52</v>
      </c>
      <c r="H34" s="76" t="s">
        <v>52</v>
      </c>
      <c r="I34" s="5"/>
      <c r="J34" s="5"/>
      <c r="K34" s="5"/>
      <c r="L34" s="5"/>
      <c r="M34" s="5"/>
      <c r="N34" s="5"/>
      <c r="O34" s="5"/>
      <c r="P34" s="5"/>
      <c r="Q34" s="5"/>
    </row>
    <row r="36" spans="1:17" ht="19.5" customHeight="1" x14ac:dyDescent="0.25"/>
    <row r="37" spans="1:17" ht="19.5" customHeight="1" x14ac:dyDescent="0.25"/>
    <row r="38" spans="1:17" ht="19.5" customHeight="1" x14ac:dyDescent="0.25"/>
    <row r="39" spans="1:17" ht="19.5" customHeight="1" x14ac:dyDescent="0.25"/>
    <row r="40" spans="1:17" ht="20.25" customHeight="1" x14ac:dyDescent="0.25"/>
    <row r="42" spans="1:17" ht="20.25" customHeight="1" x14ac:dyDescent="0.25"/>
    <row r="44" spans="1:17" ht="20.25" customHeight="1" x14ac:dyDescent="0.25"/>
    <row r="46" spans="1:17" ht="18" customHeight="1" x14ac:dyDescent="0.25"/>
    <row r="47" spans="1:17" ht="16.2" customHeight="1" x14ac:dyDescent="0.25"/>
    <row r="48" spans="1:17" ht="18" customHeight="1" x14ac:dyDescent="0.25"/>
    <row r="53" ht="15.6" customHeight="1" x14ac:dyDescent="0.25"/>
    <row r="55" ht="18" customHeight="1" x14ac:dyDescent="0.25"/>
    <row r="68" ht="23.4" customHeight="1" x14ac:dyDescent="0.25"/>
    <row r="69" ht="21.6" customHeight="1" x14ac:dyDescent="0.25"/>
    <row r="70" ht="23.4" customHeight="1" x14ac:dyDescent="0.25"/>
    <row r="72" ht="17.399999999999999" customHeight="1" x14ac:dyDescent="0.25"/>
    <row r="73" ht="31.8" customHeight="1" x14ac:dyDescent="0.25"/>
    <row r="76" ht="17.399999999999999" customHeight="1" x14ac:dyDescent="0.25"/>
    <row r="77" ht="15.6" customHeight="1" x14ac:dyDescent="0.25"/>
    <row r="78" ht="18" customHeight="1" x14ac:dyDescent="0.25"/>
    <row r="79" ht="18" customHeight="1" x14ac:dyDescent="0.25"/>
  </sheetData>
  <mergeCells count="8">
    <mergeCell ref="A23:H23"/>
    <mergeCell ref="A3:B3"/>
    <mergeCell ref="C3:Q3"/>
    <mergeCell ref="A5:B8"/>
    <mergeCell ref="A1:Q1"/>
    <mergeCell ref="A4:Q4"/>
    <mergeCell ref="C10:H10"/>
    <mergeCell ref="A12:H12"/>
  </mergeCells>
  <pageMargins left="0.7" right="0.7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DCF6-02A7-4F2C-8EB8-EDBF1A3824B3}">
  <dimension ref="A1:Q104"/>
  <sheetViews>
    <sheetView zoomScaleNormal="100" workbookViewId="0">
      <selection activeCell="A40" sqref="A40:Q44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9" width="9.33203125" style="1"/>
    <col min="10" max="11" width="10.77734375" style="1" customWidth="1"/>
    <col min="12" max="16384" width="9.33203125" style="1"/>
  </cols>
  <sheetData>
    <row r="1" spans="1:17" ht="90.6" customHeight="1" thickBot="1" x14ac:dyDescent="0.3">
      <c r="A1" s="315" t="s">
        <v>58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114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20"/>
    </row>
    <row r="5" spans="1:17" ht="22.2" customHeight="1" thickBot="1" x14ac:dyDescent="0.35">
      <c r="A5" s="321"/>
      <c r="B5" s="389"/>
      <c r="C5" s="88" t="s">
        <v>33</v>
      </c>
      <c r="D5" s="89" t="s">
        <v>27</v>
      </c>
      <c r="E5" s="89" t="s">
        <v>22</v>
      </c>
      <c r="F5" s="89" t="s">
        <v>28</v>
      </c>
      <c r="G5" s="89" t="s">
        <v>30</v>
      </c>
      <c r="H5" s="89" t="s">
        <v>29</v>
      </c>
      <c r="I5" s="89" t="s">
        <v>34</v>
      </c>
      <c r="J5" s="89" t="s">
        <v>1</v>
      </c>
      <c r="K5" s="89">
        <v>100</v>
      </c>
      <c r="L5" s="89">
        <v>50</v>
      </c>
      <c r="M5" s="89">
        <v>0</v>
      </c>
      <c r="N5" s="89" t="s">
        <v>31</v>
      </c>
      <c r="O5" s="89" t="s">
        <v>32</v>
      </c>
      <c r="P5" s="90" t="s">
        <v>35</v>
      </c>
      <c r="Q5" s="87" t="s">
        <v>36</v>
      </c>
    </row>
    <row r="6" spans="1:17" ht="16.2" thickBot="1" x14ac:dyDescent="0.35">
      <c r="A6" s="397" t="s">
        <v>24</v>
      </c>
      <c r="B6" s="398"/>
      <c r="C6" s="106">
        <v>8</v>
      </c>
      <c r="D6" s="96">
        <v>7</v>
      </c>
      <c r="E6" s="96">
        <v>2</v>
      </c>
      <c r="F6" s="96">
        <v>132</v>
      </c>
      <c r="G6" s="96">
        <v>87</v>
      </c>
      <c r="H6" s="96" t="s">
        <v>59</v>
      </c>
      <c r="I6" s="96">
        <v>26.4</v>
      </c>
      <c r="J6" s="96">
        <v>151.72</v>
      </c>
      <c r="K6" s="96" t="s">
        <v>48</v>
      </c>
      <c r="L6" s="96">
        <v>1</v>
      </c>
      <c r="M6" s="96" t="s">
        <v>48</v>
      </c>
      <c r="N6" s="96">
        <v>7</v>
      </c>
      <c r="O6" s="96">
        <v>10</v>
      </c>
      <c r="P6" s="97">
        <v>6</v>
      </c>
      <c r="Q6" s="98">
        <v>0</v>
      </c>
    </row>
    <row r="7" spans="1:17" ht="16.2" thickBot="1" x14ac:dyDescent="0.3">
      <c r="A7" s="399"/>
      <c r="B7" s="400"/>
      <c r="C7" s="107" t="s">
        <v>33</v>
      </c>
      <c r="D7" s="103" t="s">
        <v>27</v>
      </c>
      <c r="E7" s="103" t="s">
        <v>61</v>
      </c>
      <c r="F7" s="103" t="s">
        <v>62</v>
      </c>
      <c r="G7" s="103" t="s">
        <v>28</v>
      </c>
      <c r="H7" s="103" t="s">
        <v>63</v>
      </c>
      <c r="I7" s="103" t="s">
        <v>64</v>
      </c>
      <c r="J7" s="103" t="s">
        <v>34</v>
      </c>
      <c r="K7" s="103" t="s">
        <v>65</v>
      </c>
      <c r="L7" s="103" t="s">
        <v>1</v>
      </c>
      <c r="M7" s="103" t="s">
        <v>66</v>
      </c>
      <c r="N7" s="103" t="s">
        <v>67</v>
      </c>
      <c r="O7" s="104"/>
      <c r="P7" s="104"/>
      <c r="Q7" s="105"/>
    </row>
    <row r="8" spans="1:17" ht="16.2" thickBot="1" x14ac:dyDescent="0.3">
      <c r="A8" s="401"/>
      <c r="B8" s="402"/>
      <c r="C8" s="108">
        <v>8</v>
      </c>
      <c r="D8" s="64">
        <v>7</v>
      </c>
      <c r="E8" s="64">
        <v>24</v>
      </c>
      <c r="F8" s="64" t="s">
        <v>48</v>
      </c>
      <c r="G8" s="64">
        <v>155</v>
      </c>
      <c r="H8" s="64">
        <v>9</v>
      </c>
      <c r="I8" s="99" t="s">
        <v>68</v>
      </c>
      <c r="J8" s="64">
        <v>17.22</v>
      </c>
      <c r="K8" s="64">
        <v>6.45</v>
      </c>
      <c r="L8" s="64">
        <v>16</v>
      </c>
      <c r="M8" s="64" t="s">
        <v>48</v>
      </c>
      <c r="N8" s="64" t="s">
        <v>48</v>
      </c>
      <c r="O8" s="100"/>
      <c r="P8" s="100"/>
      <c r="Q8" s="101"/>
    </row>
    <row r="9" spans="1:17" ht="13.8" thickBot="1" x14ac:dyDescent="0.3"/>
    <row r="10" spans="1:17" ht="21" customHeight="1" x14ac:dyDescent="0.25">
      <c r="A10" s="333" t="s">
        <v>1</v>
      </c>
      <c r="B10" s="333" t="s">
        <v>0</v>
      </c>
      <c r="C10" s="335" t="s">
        <v>25</v>
      </c>
      <c r="D10" s="336"/>
      <c r="E10" s="336"/>
      <c r="F10" s="336"/>
      <c r="G10" s="336"/>
      <c r="H10" s="336"/>
      <c r="I10" s="336"/>
      <c r="J10" s="336"/>
      <c r="K10" s="337"/>
    </row>
    <row r="11" spans="1:17" ht="33" customHeight="1" thickBot="1" x14ac:dyDescent="0.3">
      <c r="A11" s="334"/>
      <c r="B11" s="334"/>
      <c r="C11" s="9" t="s">
        <v>150</v>
      </c>
      <c r="D11" s="10" t="s">
        <v>151</v>
      </c>
      <c r="E11" s="10" t="s">
        <v>152</v>
      </c>
      <c r="F11" s="10" t="s">
        <v>153</v>
      </c>
      <c r="G11" s="11" t="s">
        <v>150</v>
      </c>
      <c r="H11" s="10" t="s">
        <v>151</v>
      </c>
      <c r="I11" s="10" t="s">
        <v>152</v>
      </c>
      <c r="J11" s="10" t="s">
        <v>153</v>
      </c>
      <c r="K11" s="12" t="s">
        <v>157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4"/>
    </row>
    <row r="13" spans="1:17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14">
        <v>6</v>
      </c>
      <c r="F13" s="14">
        <v>8</v>
      </c>
      <c r="G13" s="14">
        <v>12</v>
      </c>
      <c r="H13" s="15">
        <v>14</v>
      </c>
      <c r="I13" s="15">
        <v>16</v>
      </c>
      <c r="J13" s="15">
        <v>18</v>
      </c>
      <c r="K13" s="16">
        <v>21</v>
      </c>
    </row>
    <row r="14" spans="1:17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3">
        <v>2</v>
      </c>
      <c r="F14" s="3">
        <v>1</v>
      </c>
      <c r="G14" s="3">
        <v>1</v>
      </c>
      <c r="H14" s="2">
        <v>2</v>
      </c>
      <c r="I14" s="2">
        <v>1</v>
      </c>
      <c r="J14" s="2">
        <v>2</v>
      </c>
      <c r="K14" s="18">
        <v>2</v>
      </c>
    </row>
    <row r="15" spans="1:17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3">
        <v>4</v>
      </c>
      <c r="F15" s="3">
        <v>4</v>
      </c>
      <c r="G15" s="3">
        <v>4</v>
      </c>
      <c r="H15" s="2">
        <v>4</v>
      </c>
      <c r="I15" s="2">
        <v>4</v>
      </c>
      <c r="J15" s="2">
        <v>4</v>
      </c>
      <c r="K15" s="18">
        <v>4</v>
      </c>
    </row>
    <row r="16" spans="1:17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3">
        <v>3</v>
      </c>
      <c r="F16" s="3">
        <v>5</v>
      </c>
      <c r="G16" s="3">
        <v>2</v>
      </c>
      <c r="H16" s="2">
        <v>1</v>
      </c>
      <c r="I16" s="2">
        <v>3</v>
      </c>
      <c r="J16" s="2">
        <v>5</v>
      </c>
      <c r="K16" s="18">
        <v>2</v>
      </c>
    </row>
    <row r="17" spans="1:14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3">
        <v>126</v>
      </c>
      <c r="F17" s="3">
        <v>194</v>
      </c>
      <c r="G17" s="3">
        <v>187</v>
      </c>
      <c r="H17" s="2">
        <v>169</v>
      </c>
      <c r="I17" s="2">
        <v>160</v>
      </c>
      <c r="J17" s="2">
        <v>72</v>
      </c>
      <c r="K17" s="18">
        <v>151</v>
      </c>
    </row>
    <row r="18" spans="1:14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3">
        <v>2</v>
      </c>
      <c r="F18" s="3">
        <v>5</v>
      </c>
      <c r="G18" s="3">
        <v>7</v>
      </c>
      <c r="H18" s="2">
        <v>7</v>
      </c>
      <c r="I18" s="2">
        <v>10</v>
      </c>
      <c r="J18" s="2">
        <v>3</v>
      </c>
      <c r="K18" s="18">
        <v>9</v>
      </c>
    </row>
    <row r="19" spans="1:14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3">
        <v>87</v>
      </c>
      <c r="F19" s="3">
        <v>120</v>
      </c>
      <c r="G19" s="3">
        <v>120</v>
      </c>
      <c r="H19" s="2">
        <v>114</v>
      </c>
      <c r="I19" s="2">
        <v>116</v>
      </c>
      <c r="J19" s="2">
        <v>54</v>
      </c>
      <c r="K19" s="18">
        <v>120</v>
      </c>
    </row>
    <row r="20" spans="1:14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3">
        <v>123</v>
      </c>
      <c r="F20" s="3">
        <v>159</v>
      </c>
      <c r="G20" s="3">
        <v>189</v>
      </c>
      <c r="H20" s="2">
        <v>168</v>
      </c>
      <c r="I20" s="2">
        <v>152</v>
      </c>
      <c r="J20" s="2">
        <v>71</v>
      </c>
      <c r="K20" s="18">
        <v>180</v>
      </c>
    </row>
    <row r="21" spans="1:14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3">
        <v>10</v>
      </c>
      <c r="F21" s="3">
        <v>10</v>
      </c>
      <c r="G21" s="3">
        <v>7</v>
      </c>
      <c r="H21" s="2">
        <v>10</v>
      </c>
      <c r="I21" s="2">
        <v>6</v>
      </c>
      <c r="J21" s="2">
        <v>10</v>
      </c>
      <c r="K21" s="18">
        <v>6</v>
      </c>
    </row>
    <row r="22" spans="1:14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0">
        <v>116</v>
      </c>
      <c r="F22" s="20">
        <v>118</v>
      </c>
      <c r="G22" s="20">
        <v>120</v>
      </c>
      <c r="H22" s="21">
        <v>120</v>
      </c>
      <c r="I22" s="21">
        <v>120</v>
      </c>
      <c r="J22" s="21">
        <v>96</v>
      </c>
      <c r="K22" s="22">
        <v>120</v>
      </c>
    </row>
    <row r="23" spans="1:14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5"/>
    </row>
    <row r="24" spans="1:14" ht="19.5" customHeight="1" x14ac:dyDescent="0.25">
      <c r="A24" s="91">
        <v>11</v>
      </c>
      <c r="B24" s="92" t="s">
        <v>8</v>
      </c>
      <c r="C24" s="13" t="s">
        <v>52</v>
      </c>
      <c r="D24" s="14">
        <v>28</v>
      </c>
      <c r="E24" s="14" t="s">
        <v>21</v>
      </c>
      <c r="F24" s="14" t="s">
        <v>59</v>
      </c>
      <c r="G24" s="14">
        <v>12</v>
      </c>
      <c r="H24" s="122">
        <v>10</v>
      </c>
      <c r="I24" s="122">
        <v>13</v>
      </c>
      <c r="J24" s="122" t="s">
        <v>60</v>
      </c>
      <c r="K24" s="125">
        <v>8</v>
      </c>
    </row>
    <row r="25" spans="1:14" ht="19.5" customHeight="1" x14ac:dyDescent="0.25">
      <c r="A25" s="30">
        <v>12</v>
      </c>
      <c r="B25" s="47" t="s">
        <v>9</v>
      </c>
      <c r="C25" s="17" t="s">
        <v>52</v>
      </c>
      <c r="D25" s="3">
        <v>29</v>
      </c>
      <c r="E25" s="3" t="s">
        <v>21</v>
      </c>
      <c r="F25" s="3">
        <v>22</v>
      </c>
      <c r="G25" s="3">
        <v>7</v>
      </c>
      <c r="H25" s="4">
        <v>10</v>
      </c>
      <c r="I25" s="4">
        <v>11</v>
      </c>
      <c r="J25" s="4">
        <v>1</v>
      </c>
      <c r="K25" s="126">
        <v>7</v>
      </c>
    </row>
    <row r="26" spans="1:14" ht="19.5" customHeight="1" x14ac:dyDescent="0.25">
      <c r="A26" s="30">
        <v>13</v>
      </c>
      <c r="B26" s="47" t="s">
        <v>10</v>
      </c>
      <c r="C26" s="17" t="s">
        <v>52</v>
      </c>
      <c r="D26" s="3">
        <v>5</v>
      </c>
      <c r="E26" s="3" t="s">
        <v>21</v>
      </c>
      <c r="F26" s="3">
        <v>5</v>
      </c>
      <c r="G26" s="3">
        <v>7</v>
      </c>
      <c r="H26" s="4">
        <v>6</v>
      </c>
      <c r="I26" s="4">
        <v>6</v>
      </c>
      <c r="J26" s="4">
        <v>5</v>
      </c>
      <c r="K26" s="126">
        <v>7</v>
      </c>
    </row>
    <row r="27" spans="1:14" ht="19.5" customHeight="1" x14ac:dyDescent="0.25">
      <c r="A27" s="30">
        <v>14</v>
      </c>
      <c r="B27" s="47" t="s">
        <v>11</v>
      </c>
      <c r="C27" s="17" t="s">
        <v>52</v>
      </c>
      <c r="D27" s="3" t="s">
        <v>51</v>
      </c>
      <c r="E27" s="7" t="s">
        <v>21</v>
      </c>
      <c r="F27" s="3" t="s">
        <v>22</v>
      </c>
      <c r="G27" s="3" t="s">
        <v>51</v>
      </c>
      <c r="H27" s="3" t="s">
        <v>51</v>
      </c>
      <c r="I27" s="3" t="s">
        <v>51</v>
      </c>
      <c r="J27" s="4" t="s">
        <v>22</v>
      </c>
      <c r="K27" s="126" t="s">
        <v>51</v>
      </c>
      <c r="L27" s="5"/>
      <c r="M27" s="5"/>
      <c r="N27" s="5"/>
    </row>
    <row r="28" spans="1:14" ht="19.5" customHeight="1" x14ac:dyDescent="0.25">
      <c r="A28" s="30">
        <v>15</v>
      </c>
      <c r="B28" s="47" t="s">
        <v>12</v>
      </c>
      <c r="C28" s="17" t="s">
        <v>52</v>
      </c>
      <c r="D28" s="3" t="s">
        <v>20</v>
      </c>
      <c r="E28" s="3" t="s">
        <v>20</v>
      </c>
      <c r="F28" s="3" t="s">
        <v>20</v>
      </c>
      <c r="G28" s="3" t="s">
        <v>20</v>
      </c>
      <c r="H28" s="3" t="s">
        <v>20</v>
      </c>
      <c r="I28" s="3" t="s">
        <v>20</v>
      </c>
      <c r="J28" s="3" t="s">
        <v>20</v>
      </c>
      <c r="K28" s="211" t="s">
        <v>20</v>
      </c>
    </row>
    <row r="29" spans="1:14" ht="18.75" customHeight="1" x14ac:dyDescent="0.25">
      <c r="A29" s="42">
        <v>16</v>
      </c>
      <c r="B29" s="47" t="s">
        <v>13</v>
      </c>
      <c r="C29" s="17" t="s">
        <v>52</v>
      </c>
      <c r="D29" s="3" t="s">
        <v>52</v>
      </c>
      <c r="E29" s="3">
        <v>24</v>
      </c>
      <c r="F29" s="3">
        <v>24</v>
      </c>
      <c r="G29" s="3">
        <v>24</v>
      </c>
      <c r="H29" s="3">
        <v>24</v>
      </c>
      <c r="I29" s="3">
        <v>24</v>
      </c>
      <c r="J29" s="3">
        <v>18</v>
      </c>
      <c r="K29" s="211">
        <v>6</v>
      </c>
    </row>
    <row r="30" spans="1:14" ht="18.75" customHeight="1" x14ac:dyDescent="0.25">
      <c r="A30" s="42">
        <v>17</v>
      </c>
      <c r="B30" s="47" t="s">
        <v>50</v>
      </c>
      <c r="C30" s="17" t="s">
        <v>52</v>
      </c>
      <c r="D30" s="3" t="s">
        <v>52</v>
      </c>
      <c r="E30" s="3">
        <v>26</v>
      </c>
      <c r="F30" s="3">
        <v>22</v>
      </c>
      <c r="G30" s="3">
        <v>37</v>
      </c>
      <c r="H30" s="3">
        <v>30</v>
      </c>
      <c r="I30" s="3">
        <v>31</v>
      </c>
      <c r="J30" s="3">
        <v>8</v>
      </c>
      <c r="K30" s="211">
        <v>1</v>
      </c>
    </row>
    <row r="31" spans="1:14" ht="19.5" customHeight="1" x14ac:dyDescent="0.25">
      <c r="A31" s="42">
        <v>18</v>
      </c>
      <c r="B31" s="47" t="s">
        <v>14</v>
      </c>
      <c r="C31" s="17" t="s">
        <v>52</v>
      </c>
      <c r="D31" s="3" t="s">
        <v>52</v>
      </c>
      <c r="E31" s="3">
        <v>2</v>
      </c>
      <c r="F31" s="3">
        <v>2</v>
      </c>
      <c r="G31" s="3">
        <v>1</v>
      </c>
      <c r="H31" s="3">
        <v>2</v>
      </c>
      <c r="I31" s="3">
        <v>1</v>
      </c>
      <c r="J31" s="3">
        <v>1</v>
      </c>
      <c r="K31" s="211">
        <v>0</v>
      </c>
    </row>
    <row r="32" spans="1:14" ht="19.5" customHeight="1" x14ac:dyDescent="0.25">
      <c r="A32" s="42">
        <v>19</v>
      </c>
      <c r="B32" s="47" t="s">
        <v>2</v>
      </c>
      <c r="C32" s="17" t="s">
        <v>52</v>
      </c>
      <c r="D32" s="3" t="s">
        <v>52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211">
        <v>0</v>
      </c>
    </row>
    <row r="33" spans="1:17" ht="19.5" customHeight="1" x14ac:dyDescent="0.25">
      <c r="A33" s="42">
        <v>20</v>
      </c>
      <c r="B33" s="47" t="s">
        <v>15</v>
      </c>
      <c r="C33" s="17" t="s">
        <v>52</v>
      </c>
      <c r="D33" s="3" t="s">
        <v>52</v>
      </c>
      <c r="E33" s="3" t="s">
        <v>77</v>
      </c>
      <c r="F33" s="3" t="s">
        <v>78</v>
      </c>
      <c r="G33" s="3">
        <v>5</v>
      </c>
      <c r="H33" s="3" t="s">
        <v>78</v>
      </c>
      <c r="I33" s="3">
        <v>3</v>
      </c>
      <c r="J33" s="3">
        <v>10</v>
      </c>
      <c r="K33" s="211">
        <v>0</v>
      </c>
    </row>
    <row r="34" spans="1:17" ht="19.5" customHeight="1" thickBot="1" x14ac:dyDescent="0.3">
      <c r="A34" s="42">
        <v>21</v>
      </c>
      <c r="B34" s="48" t="s">
        <v>16</v>
      </c>
      <c r="C34" s="19" t="s">
        <v>52</v>
      </c>
      <c r="D34" s="20" t="s">
        <v>52</v>
      </c>
      <c r="E34" s="20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20" t="s">
        <v>20</v>
      </c>
      <c r="K34" s="109" t="s">
        <v>20</v>
      </c>
    </row>
    <row r="35" spans="1:17" ht="19.5" customHeight="1" thickBot="1" x14ac:dyDescent="0.3"/>
    <row r="36" spans="1:17" ht="19.5" customHeight="1" thickBot="1" x14ac:dyDescent="0.3">
      <c r="A36" s="410" t="s">
        <v>46</v>
      </c>
      <c r="B36" s="411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20"/>
    </row>
    <row r="37" spans="1:17" ht="15.6" customHeight="1" x14ac:dyDescent="0.3">
      <c r="A37" s="323" t="s">
        <v>362</v>
      </c>
      <c r="B37" s="324"/>
      <c r="C37" s="242" t="s">
        <v>33</v>
      </c>
      <c r="D37" s="49" t="s">
        <v>27</v>
      </c>
      <c r="E37" s="49" t="s">
        <v>22</v>
      </c>
      <c r="F37" s="49" t="s">
        <v>28</v>
      </c>
      <c r="G37" s="49" t="s">
        <v>30</v>
      </c>
      <c r="H37" s="49" t="s">
        <v>29</v>
      </c>
      <c r="I37" s="49" t="s">
        <v>34</v>
      </c>
      <c r="J37" s="49" t="s">
        <v>1</v>
      </c>
      <c r="K37" s="49">
        <v>100</v>
      </c>
      <c r="L37" s="49">
        <v>50</v>
      </c>
      <c r="M37" s="49">
        <v>0</v>
      </c>
      <c r="N37" s="49" t="s">
        <v>31</v>
      </c>
      <c r="O37" s="49" t="s">
        <v>32</v>
      </c>
      <c r="P37" s="49" t="s">
        <v>35</v>
      </c>
      <c r="Q37" s="50" t="s">
        <v>36</v>
      </c>
    </row>
    <row r="38" spans="1:17" ht="15.6" customHeight="1" x14ac:dyDescent="0.3">
      <c r="A38" s="414"/>
      <c r="B38" s="641"/>
      <c r="C38" s="255">
        <v>5</v>
      </c>
      <c r="D38" s="58">
        <v>5</v>
      </c>
      <c r="E38" s="58" t="s">
        <v>48</v>
      </c>
      <c r="F38" s="58">
        <v>176</v>
      </c>
      <c r="G38" s="58">
        <v>154</v>
      </c>
      <c r="H38" s="58">
        <v>73</v>
      </c>
      <c r="I38" s="58">
        <v>35.200000000000003</v>
      </c>
      <c r="J38" s="58">
        <v>114.28</v>
      </c>
      <c r="K38" s="58" t="s">
        <v>48</v>
      </c>
      <c r="L38" s="58">
        <v>2</v>
      </c>
      <c r="M38" s="58" t="s">
        <v>48</v>
      </c>
      <c r="N38" s="58">
        <v>11</v>
      </c>
      <c r="O38" s="58">
        <v>13</v>
      </c>
      <c r="P38" s="52">
        <v>3</v>
      </c>
      <c r="Q38" s="256"/>
    </row>
    <row r="39" spans="1:17" ht="15.6" customHeight="1" thickBot="1" x14ac:dyDescent="0.35">
      <c r="A39" s="325" t="s">
        <v>363</v>
      </c>
      <c r="B39" s="326"/>
      <c r="C39" s="280">
        <v>4</v>
      </c>
      <c r="D39" s="281">
        <v>3</v>
      </c>
      <c r="E39" s="281">
        <v>1</v>
      </c>
      <c r="F39" s="281">
        <v>38</v>
      </c>
      <c r="G39" s="281">
        <v>41</v>
      </c>
      <c r="H39" s="281" t="s">
        <v>365</v>
      </c>
      <c r="I39" s="281">
        <v>19</v>
      </c>
      <c r="J39" s="281">
        <v>92.68</v>
      </c>
      <c r="K39" s="281" t="s">
        <v>48</v>
      </c>
      <c r="L39" s="281" t="s">
        <v>48</v>
      </c>
      <c r="M39" s="281" t="s">
        <v>48</v>
      </c>
      <c r="N39" s="281">
        <v>5</v>
      </c>
      <c r="O39" s="281">
        <v>0</v>
      </c>
      <c r="P39" s="867"/>
      <c r="Q39" s="868"/>
    </row>
    <row r="40" spans="1:17" ht="16.2" customHeight="1" x14ac:dyDescent="0.3">
      <c r="A40" s="323" t="s">
        <v>364</v>
      </c>
      <c r="B40" s="324"/>
      <c r="C40" s="261" t="s">
        <v>33</v>
      </c>
      <c r="D40" s="118" t="s">
        <v>27</v>
      </c>
      <c r="E40" s="118" t="s">
        <v>61</v>
      </c>
      <c r="F40" s="118" t="s">
        <v>62</v>
      </c>
      <c r="G40" s="118" t="s">
        <v>28</v>
      </c>
      <c r="H40" s="118" t="s">
        <v>63</v>
      </c>
      <c r="I40" s="118" t="s">
        <v>64</v>
      </c>
      <c r="J40" s="118" t="s">
        <v>34</v>
      </c>
      <c r="K40" s="118" t="s">
        <v>65</v>
      </c>
      <c r="L40" s="118" t="s">
        <v>1</v>
      </c>
      <c r="M40" s="118">
        <v>5</v>
      </c>
      <c r="N40" s="118">
        <v>10</v>
      </c>
      <c r="O40" s="49"/>
      <c r="P40" s="49"/>
      <c r="Q40" s="50"/>
    </row>
    <row r="41" spans="1:17" ht="16.2" customHeight="1" x14ac:dyDescent="0.25">
      <c r="A41" s="414"/>
      <c r="B41" s="641"/>
      <c r="C41" s="255">
        <v>5</v>
      </c>
      <c r="D41" s="58">
        <v>5</v>
      </c>
      <c r="E41" s="58">
        <v>39</v>
      </c>
      <c r="F41" s="58">
        <v>2</v>
      </c>
      <c r="G41" s="58">
        <v>217</v>
      </c>
      <c r="H41" s="58">
        <v>6</v>
      </c>
      <c r="I41" s="159" t="s">
        <v>217</v>
      </c>
      <c r="J41" s="58">
        <v>36.159999999999997</v>
      </c>
      <c r="K41" s="58">
        <v>5.56</v>
      </c>
      <c r="L41" s="58">
        <v>39</v>
      </c>
      <c r="M41" s="58" t="s">
        <v>48</v>
      </c>
      <c r="N41" s="58" t="s">
        <v>48</v>
      </c>
      <c r="O41" s="253"/>
      <c r="P41" s="253"/>
      <c r="Q41" s="875"/>
    </row>
    <row r="42" spans="1:17" ht="16.2" customHeight="1" thickBot="1" x14ac:dyDescent="0.3">
      <c r="A42" s="885" t="s">
        <v>367</v>
      </c>
      <c r="B42" s="886"/>
      <c r="C42" s="280">
        <v>4</v>
      </c>
      <c r="D42" s="281">
        <v>3</v>
      </c>
      <c r="E42" s="281">
        <v>21</v>
      </c>
      <c r="F42" s="281" t="s">
        <v>48</v>
      </c>
      <c r="G42" s="281">
        <v>142</v>
      </c>
      <c r="H42" s="281">
        <v>4</v>
      </c>
      <c r="I42" s="293" t="s">
        <v>366</v>
      </c>
      <c r="J42" s="281">
        <v>35.5</v>
      </c>
      <c r="K42" s="281">
        <v>6.76</v>
      </c>
      <c r="L42" s="281">
        <v>31.5</v>
      </c>
      <c r="M42" s="281" t="s">
        <v>48</v>
      </c>
      <c r="N42" s="281" t="s">
        <v>48</v>
      </c>
      <c r="O42" s="281" t="s">
        <v>48</v>
      </c>
      <c r="P42" s="281" t="s">
        <v>48</v>
      </c>
      <c r="Q42" s="882"/>
    </row>
    <row r="43" spans="1:17" ht="16.2" customHeight="1" x14ac:dyDescent="0.25">
      <c r="A43" s="889" t="s">
        <v>85</v>
      </c>
      <c r="B43" s="890"/>
      <c r="C43" s="887">
        <f>SUM(C41:C42)</f>
        <v>9</v>
      </c>
      <c r="D43" s="878">
        <f>SUM(D38:D39)</f>
        <v>8</v>
      </c>
      <c r="E43" s="878">
        <f>SUM(E38:E39)</f>
        <v>1</v>
      </c>
      <c r="F43" s="878">
        <f>SUM(F38:F39)</f>
        <v>214</v>
      </c>
      <c r="G43" s="878">
        <f>SUM(G38:G39)</f>
        <v>195</v>
      </c>
      <c r="H43" s="878">
        <f>SUM(H38:H39)</f>
        <v>73</v>
      </c>
      <c r="I43" s="883">
        <v>27.85</v>
      </c>
      <c r="J43" s="884">
        <f>F43*100/G43</f>
        <v>109.74358974358974</v>
      </c>
      <c r="K43" s="878"/>
      <c r="L43" s="878">
        <f>SUM(L38:L39)</f>
        <v>2</v>
      </c>
      <c r="M43" s="878">
        <f>SUM(M38:M39)</f>
        <v>0</v>
      </c>
      <c r="N43" s="878">
        <f>SUM(N38:N39)</f>
        <v>16</v>
      </c>
      <c r="O43" s="879">
        <f>SUM(O38:O39)</f>
        <v>13</v>
      </c>
      <c r="P43" s="879">
        <f>SUM(P38:P39)</f>
        <v>3</v>
      </c>
      <c r="Q43" s="880"/>
    </row>
    <row r="44" spans="1:17" ht="16.2" customHeight="1" thickBot="1" x14ac:dyDescent="0.3">
      <c r="A44" s="891" t="s">
        <v>86</v>
      </c>
      <c r="B44" s="892"/>
      <c r="C44" s="888">
        <f>SUM(C43)</f>
        <v>9</v>
      </c>
      <c r="D44" s="156">
        <f>SUM(D41:D42)</f>
        <v>8</v>
      </c>
      <c r="E44" s="156">
        <f>SUM(E41:E42)</f>
        <v>60</v>
      </c>
      <c r="F44" s="156">
        <f>SUM(F41:F42)</f>
        <v>2</v>
      </c>
      <c r="G44" s="156">
        <f>SUM(G41:G42)</f>
        <v>359</v>
      </c>
      <c r="H44" s="156">
        <f>SUM(H41:H42)</f>
        <v>10</v>
      </c>
      <c r="I44" s="872" t="s">
        <v>217</v>
      </c>
      <c r="J44" s="156">
        <f>G44/H44</f>
        <v>35.9</v>
      </c>
      <c r="K44" s="893">
        <f>G44/60</f>
        <v>5.9833333333333334</v>
      </c>
      <c r="L44" s="156">
        <f>360/10</f>
        <v>36</v>
      </c>
      <c r="M44" s="156"/>
      <c r="N44" s="156"/>
      <c r="O44" s="873"/>
      <c r="P44" s="873"/>
      <c r="Q44" s="874"/>
    </row>
    <row r="45" spans="1:17" ht="1.2" customHeight="1" x14ac:dyDescent="0.25"/>
    <row r="46" spans="1:17" ht="13.8" thickBot="1" x14ac:dyDescent="0.3"/>
    <row r="47" spans="1:17" ht="20.25" customHeight="1" thickBot="1" x14ac:dyDescent="0.3">
      <c r="A47" s="72" t="s">
        <v>1</v>
      </c>
      <c r="B47" s="351" t="s">
        <v>0</v>
      </c>
      <c r="C47" s="335" t="s">
        <v>43</v>
      </c>
      <c r="D47" s="336"/>
      <c r="E47" s="336"/>
      <c r="F47" s="336"/>
      <c r="G47" s="336"/>
      <c r="H47" s="337"/>
      <c r="I47" s="789" t="s">
        <v>327</v>
      </c>
      <c r="J47" s="790"/>
      <c r="K47" s="790"/>
      <c r="L47" s="790"/>
    </row>
    <row r="48" spans="1:17" ht="31.8" thickBot="1" x14ac:dyDescent="0.3">
      <c r="A48" s="74"/>
      <c r="B48" s="369"/>
      <c r="C48" s="51" t="s">
        <v>151</v>
      </c>
      <c r="D48" s="10" t="s">
        <v>152</v>
      </c>
      <c r="E48" s="10" t="s">
        <v>154</v>
      </c>
      <c r="F48" s="10" t="s">
        <v>153</v>
      </c>
      <c r="G48" s="10" t="s">
        <v>214</v>
      </c>
      <c r="H48" s="12" t="s">
        <v>215</v>
      </c>
      <c r="I48" s="786" t="s">
        <v>331</v>
      </c>
      <c r="J48" s="787" t="s">
        <v>332</v>
      </c>
      <c r="K48" s="787" t="s">
        <v>326</v>
      </c>
      <c r="L48" s="787" t="s">
        <v>368</v>
      </c>
    </row>
    <row r="49" spans="1:15" ht="20.25" customHeight="1" thickBot="1" x14ac:dyDescent="0.3">
      <c r="A49" s="329" t="s">
        <v>17</v>
      </c>
      <c r="B49" s="330"/>
      <c r="C49" s="330"/>
      <c r="D49" s="330"/>
      <c r="E49" s="330"/>
      <c r="F49" s="330"/>
      <c r="G49" s="330"/>
      <c r="H49" s="379"/>
      <c r="I49" s="462" t="s">
        <v>17</v>
      </c>
      <c r="J49" s="463"/>
      <c r="K49" s="463"/>
      <c r="L49" s="464"/>
    </row>
    <row r="50" spans="1:15" ht="18" x14ac:dyDescent="0.3">
      <c r="A50" s="29">
        <v>1</v>
      </c>
      <c r="B50" s="26" t="s">
        <v>3</v>
      </c>
      <c r="C50" s="13">
        <v>2</v>
      </c>
      <c r="D50" s="14">
        <v>5</v>
      </c>
      <c r="E50" s="14">
        <v>8</v>
      </c>
      <c r="F50" s="14">
        <v>10</v>
      </c>
      <c r="G50" s="14">
        <v>12</v>
      </c>
      <c r="H50" s="16">
        <v>13</v>
      </c>
      <c r="I50" s="894">
        <v>2</v>
      </c>
      <c r="J50" s="895">
        <v>7</v>
      </c>
      <c r="K50" s="895">
        <v>9</v>
      </c>
      <c r="L50" s="896">
        <v>17</v>
      </c>
      <c r="M50" s="5"/>
      <c r="N50" s="5"/>
      <c r="O50" s="5"/>
    </row>
    <row r="51" spans="1:15" ht="18" customHeight="1" x14ac:dyDescent="0.3">
      <c r="A51" s="30">
        <v>2</v>
      </c>
      <c r="B51" s="27" t="s">
        <v>4</v>
      </c>
      <c r="C51" s="17">
        <v>2</v>
      </c>
      <c r="D51" s="3">
        <v>2</v>
      </c>
      <c r="E51" s="3">
        <v>1</v>
      </c>
      <c r="F51" s="3">
        <v>2</v>
      </c>
      <c r="G51" s="3">
        <v>1</v>
      </c>
      <c r="H51" s="248" t="s">
        <v>216</v>
      </c>
      <c r="I51" s="857">
        <v>2</v>
      </c>
      <c r="J51" s="842">
        <v>2</v>
      </c>
      <c r="K51" s="842">
        <v>1</v>
      </c>
      <c r="L51" s="897">
        <v>2</v>
      </c>
      <c r="M51" s="5"/>
      <c r="N51" s="5"/>
      <c r="O51" s="5"/>
    </row>
    <row r="52" spans="1:15" ht="18" x14ac:dyDescent="0.3">
      <c r="A52" s="31">
        <v>3</v>
      </c>
      <c r="B52" s="27" t="s">
        <v>5</v>
      </c>
      <c r="C52" s="246" t="s">
        <v>138</v>
      </c>
      <c r="D52" s="247" t="s">
        <v>138</v>
      </c>
      <c r="E52" s="247" t="s">
        <v>138</v>
      </c>
      <c r="F52" s="247" t="s">
        <v>138</v>
      </c>
      <c r="G52" s="247" t="s">
        <v>138</v>
      </c>
      <c r="H52" s="249" t="s">
        <v>138</v>
      </c>
      <c r="I52" s="857">
        <v>1</v>
      </c>
      <c r="J52" s="842">
        <v>1</v>
      </c>
      <c r="K52" s="842">
        <v>1</v>
      </c>
      <c r="L52" s="897">
        <v>1</v>
      </c>
      <c r="M52" s="5"/>
      <c r="N52" s="5"/>
      <c r="O52" s="5"/>
    </row>
    <row r="53" spans="1:15" ht="16.8" x14ac:dyDescent="0.3">
      <c r="A53" s="32">
        <v>4</v>
      </c>
      <c r="B53" s="27" t="s">
        <v>38</v>
      </c>
      <c r="C53" s="246" t="s">
        <v>141</v>
      </c>
      <c r="D53" s="247" t="s">
        <v>171</v>
      </c>
      <c r="E53" s="247" t="s">
        <v>182</v>
      </c>
      <c r="F53" s="247" t="s">
        <v>170</v>
      </c>
      <c r="G53" s="247" t="s">
        <v>141</v>
      </c>
      <c r="H53" s="249" t="s">
        <v>182</v>
      </c>
      <c r="I53" s="857">
        <v>3</v>
      </c>
      <c r="J53" s="842">
        <v>4</v>
      </c>
      <c r="K53" s="842">
        <v>2</v>
      </c>
      <c r="L53" s="897">
        <v>2</v>
      </c>
      <c r="M53" s="5"/>
      <c r="N53" s="5"/>
      <c r="O53" s="5"/>
    </row>
    <row r="54" spans="1:15" ht="16.8" x14ac:dyDescent="0.3">
      <c r="A54" s="33" t="s">
        <v>39</v>
      </c>
      <c r="B54" s="27" t="s">
        <v>6</v>
      </c>
      <c r="C54" s="17">
        <v>203</v>
      </c>
      <c r="D54" s="3">
        <v>199</v>
      </c>
      <c r="E54" s="3">
        <v>367</v>
      </c>
      <c r="F54" s="3">
        <v>310</v>
      </c>
      <c r="G54" s="3">
        <v>263</v>
      </c>
      <c r="H54" s="248" t="s">
        <v>216</v>
      </c>
      <c r="I54" s="857">
        <v>239</v>
      </c>
      <c r="J54" s="842">
        <v>254</v>
      </c>
      <c r="K54" s="842">
        <v>379</v>
      </c>
      <c r="L54" s="897">
        <v>259</v>
      </c>
      <c r="M54" s="5"/>
      <c r="N54" s="5"/>
      <c r="O54" s="5"/>
    </row>
    <row r="55" spans="1:15" ht="16.8" x14ac:dyDescent="0.3">
      <c r="A55" s="34">
        <v>6</v>
      </c>
      <c r="B55" s="27" t="s">
        <v>40</v>
      </c>
      <c r="C55" s="17">
        <v>10</v>
      </c>
      <c r="D55" s="3">
        <v>10</v>
      </c>
      <c r="E55" s="3">
        <v>6</v>
      </c>
      <c r="F55" s="3">
        <v>8</v>
      </c>
      <c r="G55" s="3">
        <v>9</v>
      </c>
      <c r="H55" s="248" t="s">
        <v>216</v>
      </c>
      <c r="I55" s="857">
        <v>2</v>
      </c>
      <c r="J55" s="842">
        <v>4</v>
      </c>
      <c r="K55" s="842">
        <v>4</v>
      </c>
      <c r="L55" s="897">
        <v>10</v>
      </c>
      <c r="M55" s="5"/>
      <c r="N55" s="5"/>
      <c r="O55" s="5"/>
    </row>
    <row r="56" spans="1:15" ht="16.8" x14ac:dyDescent="0.3">
      <c r="A56" s="35">
        <v>7</v>
      </c>
      <c r="B56" s="27" t="s">
        <v>7</v>
      </c>
      <c r="C56" s="17">
        <v>237</v>
      </c>
      <c r="D56" s="3">
        <v>212</v>
      </c>
      <c r="E56" s="3">
        <v>300</v>
      </c>
      <c r="F56" s="3">
        <v>300</v>
      </c>
      <c r="G56" s="3">
        <v>50</v>
      </c>
      <c r="H56" s="248" t="s">
        <v>216</v>
      </c>
      <c r="I56" s="857">
        <v>233</v>
      </c>
      <c r="J56" s="842">
        <v>228</v>
      </c>
      <c r="K56" s="842">
        <v>300</v>
      </c>
      <c r="L56" s="897">
        <v>273</v>
      </c>
      <c r="M56" s="5"/>
      <c r="N56" s="5"/>
      <c r="O56" s="5"/>
    </row>
    <row r="57" spans="1:15" ht="16.8" x14ac:dyDescent="0.3">
      <c r="A57" s="36">
        <v>8</v>
      </c>
      <c r="B57" s="27" t="s">
        <v>41</v>
      </c>
      <c r="C57" s="17">
        <v>336</v>
      </c>
      <c r="D57" s="3">
        <v>283</v>
      </c>
      <c r="E57" s="3">
        <v>332</v>
      </c>
      <c r="F57" s="3">
        <v>326</v>
      </c>
      <c r="G57" s="3">
        <v>251</v>
      </c>
      <c r="H57" s="248" t="s">
        <v>216</v>
      </c>
      <c r="I57" s="857">
        <v>238</v>
      </c>
      <c r="J57" s="842">
        <v>312</v>
      </c>
      <c r="K57" s="842">
        <v>344</v>
      </c>
      <c r="L57" s="897">
        <v>333</v>
      </c>
      <c r="M57" s="5"/>
      <c r="N57" s="5"/>
      <c r="O57" s="5"/>
    </row>
    <row r="58" spans="1:15" ht="15.6" customHeight="1" x14ac:dyDescent="0.3">
      <c r="A58" s="30">
        <v>9</v>
      </c>
      <c r="B58" s="27" t="s">
        <v>42</v>
      </c>
      <c r="C58" s="17">
        <v>5</v>
      </c>
      <c r="D58" s="3">
        <v>10</v>
      </c>
      <c r="E58" s="3">
        <v>9</v>
      </c>
      <c r="F58" s="3">
        <v>10</v>
      </c>
      <c r="G58" s="3">
        <v>10</v>
      </c>
      <c r="H58" s="248" t="s">
        <v>216</v>
      </c>
      <c r="I58" s="857">
        <v>10</v>
      </c>
      <c r="J58" s="842">
        <v>4</v>
      </c>
      <c r="K58" s="842">
        <v>8</v>
      </c>
      <c r="L58" s="897">
        <v>6</v>
      </c>
      <c r="M58" s="5"/>
      <c r="N58" s="5"/>
      <c r="O58" s="5"/>
    </row>
    <row r="59" spans="1:15" ht="17.399999999999999" thickBot="1" x14ac:dyDescent="0.35">
      <c r="A59" s="37">
        <v>10</v>
      </c>
      <c r="B59" s="28" t="s">
        <v>19</v>
      </c>
      <c r="C59" s="19">
        <v>300</v>
      </c>
      <c r="D59" s="20">
        <v>281</v>
      </c>
      <c r="E59" s="20">
        <v>300</v>
      </c>
      <c r="F59" s="20">
        <v>297</v>
      </c>
      <c r="G59" s="20">
        <v>297</v>
      </c>
      <c r="H59" s="250" t="s">
        <v>216</v>
      </c>
      <c r="I59" s="859">
        <v>300</v>
      </c>
      <c r="J59" s="898">
        <v>300</v>
      </c>
      <c r="K59" s="898">
        <v>282</v>
      </c>
      <c r="L59" s="899">
        <v>300</v>
      </c>
      <c r="M59" s="5"/>
      <c r="N59" s="5"/>
      <c r="O59" s="5"/>
    </row>
    <row r="60" spans="1:15" ht="18" customHeight="1" thickBot="1" x14ac:dyDescent="0.3">
      <c r="A60" s="331" t="s">
        <v>18</v>
      </c>
      <c r="B60" s="332"/>
      <c r="C60" s="332"/>
      <c r="D60" s="332"/>
      <c r="E60" s="332"/>
      <c r="F60" s="332"/>
      <c r="G60" s="332"/>
      <c r="H60" s="380"/>
      <c r="I60" s="383" t="s">
        <v>18</v>
      </c>
      <c r="J60" s="384"/>
      <c r="K60" s="384"/>
      <c r="L60" s="385"/>
      <c r="M60" s="78"/>
      <c r="N60" s="78"/>
      <c r="O60" s="78"/>
    </row>
    <row r="61" spans="1:15" ht="16.8" x14ac:dyDescent="0.25">
      <c r="A61" s="41">
        <v>11</v>
      </c>
      <c r="B61" s="46" t="s">
        <v>8</v>
      </c>
      <c r="C61" s="13">
        <v>19</v>
      </c>
      <c r="D61" s="13">
        <v>22</v>
      </c>
      <c r="E61" s="13">
        <v>73</v>
      </c>
      <c r="F61" s="13">
        <v>60</v>
      </c>
      <c r="G61" s="13">
        <v>2</v>
      </c>
      <c r="H61" s="251" t="s">
        <v>216</v>
      </c>
      <c r="I61" s="675" t="s">
        <v>21</v>
      </c>
      <c r="J61" s="676" t="s">
        <v>365</v>
      </c>
      <c r="K61" s="676">
        <v>15</v>
      </c>
      <c r="L61" s="676">
        <v>2</v>
      </c>
      <c r="M61" s="5"/>
      <c r="N61" s="5"/>
      <c r="O61" s="5"/>
    </row>
    <row r="62" spans="1:15" ht="16.8" x14ac:dyDescent="0.25">
      <c r="A62" s="30">
        <v>12</v>
      </c>
      <c r="B62" s="47" t="s">
        <v>9</v>
      </c>
      <c r="C62" s="17">
        <v>29</v>
      </c>
      <c r="D62" s="17">
        <v>32</v>
      </c>
      <c r="E62" s="17">
        <v>45</v>
      </c>
      <c r="F62" s="17">
        <v>40</v>
      </c>
      <c r="G62" s="17">
        <v>8</v>
      </c>
      <c r="H62" s="248" t="s">
        <v>216</v>
      </c>
      <c r="I62" s="678" t="s">
        <v>21</v>
      </c>
      <c r="J62" s="679">
        <v>19</v>
      </c>
      <c r="K62" s="679">
        <v>17</v>
      </c>
      <c r="L62" s="679">
        <v>5</v>
      </c>
      <c r="M62" s="5"/>
      <c r="N62" s="5"/>
      <c r="O62" s="5"/>
    </row>
    <row r="63" spans="1:15" ht="16.8" x14ac:dyDescent="0.25">
      <c r="A63" s="30">
        <v>13</v>
      </c>
      <c r="B63" s="47" t="s">
        <v>10</v>
      </c>
      <c r="C63" s="17">
        <v>6</v>
      </c>
      <c r="D63" s="17">
        <v>6</v>
      </c>
      <c r="E63" s="17">
        <v>6</v>
      </c>
      <c r="F63" s="17">
        <v>7</v>
      </c>
      <c r="G63" s="17">
        <v>7</v>
      </c>
      <c r="H63" s="248" t="s">
        <v>216</v>
      </c>
      <c r="I63" s="678" t="s">
        <v>21</v>
      </c>
      <c r="J63" s="679">
        <v>5</v>
      </c>
      <c r="K63" s="679">
        <v>5</v>
      </c>
      <c r="L63" s="679">
        <v>6</v>
      </c>
      <c r="M63" s="5"/>
      <c r="N63" s="5"/>
      <c r="O63" s="5"/>
    </row>
    <row r="64" spans="1:15" ht="16.8" x14ac:dyDescent="0.25">
      <c r="A64" s="30">
        <v>14</v>
      </c>
      <c r="B64" s="47" t="s">
        <v>11</v>
      </c>
      <c r="C64" s="17" t="s">
        <v>51</v>
      </c>
      <c r="D64" s="17" t="s">
        <v>51</v>
      </c>
      <c r="E64" s="17" t="s">
        <v>51</v>
      </c>
      <c r="F64" s="17" t="s">
        <v>51</v>
      </c>
      <c r="G64" s="17" t="s">
        <v>51</v>
      </c>
      <c r="H64" s="248" t="s">
        <v>216</v>
      </c>
      <c r="I64" s="678" t="s">
        <v>21</v>
      </c>
      <c r="J64" s="679" t="s">
        <v>22</v>
      </c>
      <c r="K64" s="679" t="s">
        <v>51</v>
      </c>
      <c r="L64" s="679" t="s">
        <v>51</v>
      </c>
      <c r="M64" s="5"/>
      <c r="N64" s="5"/>
      <c r="O64" s="5"/>
    </row>
    <row r="65" spans="1:17" ht="16.8" x14ac:dyDescent="0.25">
      <c r="A65" s="30">
        <v>15</v>
      </c>
      <c r="B65" s="47" t="s">
        <v>12</v>
      </c>
      <c r="C65" s="17" t="s">
        <v>20</v>
      </c>
      <c r="D65" s="17" t="s">
        <v>20</v>
      </c>
      <c r="E65" s="17" t="s">
        <v>20</v>
      </c>
      <c r="F65" s="17" t="s">
        <v>20</v>
      </c>
      <c r="G65" s="17" t="s">
        <v>20</v>
      </c>
      <c r="H65" s="248" t="s">
        <v>216</v>
      </c>
      <c r="I65" s="678" t="s">
        <v>21</v>
      </c>
      <c r="J65" s="679" t="s">
        <v>20</v>
      </c>
      <c r="K65" s="679" t="s">
        <v>20</v>
      </c>
      <c r="L65" s="679" t="s">
        <v>20</v>
      </c>
      <c r="M65" s="5"/>
      <c r="N65" s="5"/>
      <c r="O65" s="5"/>
    </row>
    <row r="66" spans="1:17" ht="16.8" thickBot="1" x14ac:dyDescent="0.3">
      <c r="A66" s="42">
        <v>16</v>
      </c>
      <c r="B66" s="47" t="s">
        <v>13</v>
      </c>
      <c r="C66" s="17">
        <v>30</v>
      </c>
      <c r="D66" s="17">
        <v>48</v>
      </c>
      <c r="E66" s="17">
        <v>54</v>
      </c>
      <c r="F66" s="17">
        <v>42</v>
      </c>
      <c r="G66" s="17">
        <v>60</v>
      </c>
      <c r="H66" s="250" t="s">
        <v>216</v>
      </c>
      <c r="I66" s="679" t="s">
        <v>52</v>
      </c>
      <c r="J66" s="679">
        <v>18</v>
      </c>
      <c r="K66" s="679">
        <v>60</v>
      </c>
      <c r="L66" s="679">
        <v>48</v>
      </c>
      <c r="M66" s="5"/>
      <c r="N66" s="5"/>
      <c r="O66" s="5"/>
    </row>
    <row r="67" spans="1:17" ht="16.2" x14ac:dyDescent="0.25">
      <c r="A67" s="42">
        <v>17</v>
      </c>
      <c r="B67" s="47" t="s">
        <v>50</v>
      </c>
      <c r="C67" s="17">
        <v>24</v>
      </c>
      <c r="D67" s="17">
        <v>44</v>
      </c>
      <c r="E67" s="17">
        <v>67</v>
      </c>
      <c r="F67" s="17">
        <v>42</v>
      </c>
      <c r="G67" s="17">
        <v>40</v>
      </c>
      <c r="H67" s="248" t="s">
        <v>216</v>
      </c>
      <c r="I67" s="679" t="s">
        <v>52</v>
      </c>
      <c r="J67" s="679">
        <v>15</v>
      </c>
      <c r="K67" s="679">
        <v>68</v>
      </c>
      <c r="L67" s="679">
        <v>59</v>
      </c>
      <c r="M67" s="5"/>
      <c r="N67" s="5"/>
      <c r="O67" s="5"/>
    </row>
    <row r="68" spans="1:17" ht="16.2" x14ac:dyDescent="0.25">
      <c r="A68" s="42">
        <v>18</v>
      </c>
      <c r="B68" s="47" t="s">
        <v>14</v>
      </c>
      <c r="C68" s="17">
        <v>0</v>
      </c>
      <c r="D68" s="17">
        <v>0</v>
      </c>
      <c r="E68" s="17">
        <v>2</v>
      </c>
      <c r="F68" s="17">
        <v>1</v>
      </c>
      <c r="G68" s="17">
        <v>3</v>
      </c>
      <c r="H68" s="248" t="s">
        <v>216</v>
      </c>
      <c r="I68" s="679" t="s">
        <v>52</v>
      </c>
      <c r="J68" s="679">
        <v>0</v>
      </c>
      <c r="K68" s="679">
        <v>3</v>
      </c>
      <c r="L68" s="679">
        <v>1</v>
      </c>
      <c r="M68" s="5"/>
      <c r="N68" s="5"/>
      <c r="O68" s="5"/>
    </row>
    <row r="69" spans="1:17" ht="16.2" x14ac:dyDescent="0.25">
      <c r="A69" s="42">
        <v>19</v>
      </c>
      <c r="B69" s="47" t="s">
        <v>2</v>
      </c>
      <c r="C69" s="17">
        <v>0</v>
      </c>
      <c r="D69" s="17">
        <v>1</v>
      </c>
      <c r="E69" s="17">
        <v>0</v>
      </c>
      <c r="F69" s="17">
        <v>0</v>
      </c>
      <c r="G69" s="17">
        <v>1</v>
      </c>
      <c r="H69" s="248" t="s">
        <v>216</v>
      </c>
      <c r="I69" s="679" t="s">
        <v>52</v>
      </c>
      <c r="J69" s="679">
        <v>0</v>
      </c>
      <c r="K69" s="679">
        <v>0</v>
      </c>
      <c r="L69" s="679">
        <v>0</v>
      </c>
      <c r="M69" s="5"/>
      <c r="N69" s="5"/>
      <c r="O69" s="5"/>
    </row>
    <row r="70" spans="1:17" ht="16.2" x14ac:dyDescent="0.25">
      <c r="A70" s="42">
        <v>20</v>
      </c>
      <c r="B70" s="47" t="s">
        <v>15</v>
      </c>
      <c r="C70" s="17">
        <v>0</v>
      </c>
      <c r="D70" s="17">
        <v>0</v>
      </c>
      <c r="E70" s="17" t="s">
        <v>77</v>
      </c>
      <c r="F70" s="17">
        <v>4</v>
      </c>
      <c r="G70" s="17" t="s">
        <v>218</v>
      </c>
      <c r="H70" s="248" t="s">
        <v>216</v>
      </c>
      <c r="I70" s="679" t="s">
        <v>52</v>
      </c>
      <c r="J70" s="679">
        <v>0</v>
      </c>
      <c r="K70" s="679" t="s">
        <v>370</v>
      </c>
      <c r="L70" s="679">
        <v>6</v>
      </c>
      <c r="M70" s="5"/>
      <c r="N70" s="5"/>
      <c r="O70" s="5"/>
    </row>
    <row r="71" spans="1:17" ht="16.8" thickBot="1" x14ac:dyDescent="0.3">
      <c r="A71" s="77">
        <v>21</v>
      </c>
      <c r="B71" s="48" t="s">
        <v>16</v>
      </c>
      <c r="C71" s="19" t="s">
        <v>20</v>
      </c>
      <c r="D71" s="19" t="s">
        <v>20</v>
      </c>
      <c r="E71" s="19" t="s">
        <v>20</v>
      </c>
      <c r="F71" s="19" t="s">
        <v>20</v>
      </c>
      <c r="G71" s="19" t="s">
        <v>20</v>
      </c>
      <c r="H71" s="250" t="s">
        <v>216</v>
      </c>
      <c r="I71" s="682" t="s">
        <v>52</v>
      </c>
      <c r="J71" s="682" t="s">
        <v>20</v>
      </c>
      <c r="K71" s="682" t="s">
        <v>20</v>
      </c>
      <c r="L71" s="682" t="s">
        <v>20</v>
      </c>
      <c r="M71" s="5"/>
      <c r="N71" s="5"/>
      <c r="O71" s="5"/>
    </row>
    <row r="72" spans="1:17" ht="13.8" thickBot="1" x14ac:dyDescent="0.3"/>
    <row r="73" spans="1:17" ht="23.4" thickBot="1" x14ac:dyDescent="0.3">
      <c r="A73" s="318" t="s">
        <v>44</v>
      </c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20"/>
    </row>
    <row r="74" spans="1:17" ht="15.6" customHeight="1" x14ac:dyDescent="0.3">
      <c r="A74" s="352" t="s">
        <v>47</v>
      </c>
      <c r="B74" s="835"/>
      <c r="C74" s="242" t="s">
        <v>33</v>
      </c>
      <c r="D74" s="49" t="s">
        <v>27</v>
      </c>
      <c r="E74" s="49" t="s">
        <v>22</v>
      </c>
      <c r="F74" s="49" t="s">
        <v>28</v>
      </c>
      <c r="G74" s="49" t="s">
        <v>30</v>
      </c>
      <c r="H74" s="49" t="s">
        <v>29</v>
      </c>
      <c r="I74" s="49" t="s">
        <v>34</v>
      </c>
      <c r="J74" s="49" t="s">
        <v>1</v>
      </c>
      <c r="K74" s="49">
        <v>100</v>
      </c>
      <c r="L74" s="49">
        <v>50</v>
      </c>
      <c r="M74" s="49">
        <v>0</v>
      </c>
      <c r="N74" s="49" t="s">
        <v>31</v>
      </c>
      <c r="O74" s="49" t="s">
        <v>32</v>
      </c>
      <c r="P74" s="49" t="s">
        <v>35</v>
      </c>
      <c r="Q74" s="50" t="s">
        <v>36</v>
      </c>
    </row>
    <row r="75" spans="1:17" ht="15.6" customHeight="1" x14ac:dyDescent="0.25">
      <c r="A75" s="391"/>
      <c r="B75" s="864"/>
      <c r="C75" s="277">
        <v>4</v>
      </c>
      <c r="D75" s="6">
        <v>4</v>
      </c>
      <c r="E75" s="6" t="s">
        <v>48</v>
      </c>
      <c r="F75" s="6">
        <v>89</v>
      </c>
      <c r="G75" s="6">
        <v>203</v>
      </c>
      <c r="H75" s="6">
        <v>40</v>
      </c>
      <c r="I75" s="6">
        <v>22.25</v>
      </c>
      <c r="J75" s="6">
        <v>43.84</v>
      </c>
      <c r="K75" s="6" t="s">
        <v>48</v>
      </c>
      <c r="L75" s="6" t="s">
        <v>48</v>
      </c>
      <c r="M75" s="6" t="s">
        <v>48</v>
      </c>
      <c r="N75" s="6">
        <v>8</v>
      </c>
      <c r="O75" s="6">
        <v>2</v>
      </c>
      <c r="P75" s="6">
        <v>3</v>
      </c>
      <c r="Q75" s="278"/>
    </row>
    <row r="76" spans="1:17" ht="15.6" customHeight="1" x14ac:dyDescent="0.3">
      <c r="A76" s="391"/>
      <c r="B76" s="864"/>
      <c r="C76" s="283" t="s">
        <v>33</v>
      </c>
      <c r="D76" s="284" t="s">
        <v>27</v>
      </c>
      <c r="E76" s="284" t="s">
        <v>61</v>
      </c>
      <c r="F76" s="284" t="s">
        <v>62</v>
      </c>
      <c r="G76" s="284" t="s">
        <v>28</v>
      </c>
      <c r="H76" s="284" t="s">
        <v>63</v>
      </c>
      <c r="I76" s="284" t="s">
        <v>64</v>
      </c>
      <c r="J76" s="284" t="s">
        <v>34</v>
      </c>
      <c r="K76" s="284" t="s">
        <v>65</v>
      </c>
      <c r="L76" s="284" t="s">
        <v>1</v>
      </c>
      <c r="M76" s="284">
        <v>5</v>
      </c>
      <c r="N76" s="284">
        <v>10</v>
      </c>
      <c r="O76" s="254"/>
      <c r="P76" s="254"/>
      <c r="Q76" s="258"/>
    </row>
    <row r="77" spans="1:17" ht="16.2" customHeight="1" thickBot="1" x14ac:dyDescent="0.3">
      <c r="A77" s="354"/>
      <c r="B77" s="836"/>
      <c r="C77" s="280">
        <v>4</v>
      </c>
      <c r="D77" s="281">
        <v>5</v>
      </c>
      <c r="E77" s="281">
        <v>33.4</v>
      </c>
      <c r="F77" s="281">
        <v>5</v>
      </c>
      <c r="G77" s="281">
        <v>105</v>
      </c>
      <c r="H77" s="281">
        <v>1</v>
      </c>
      <c r="I77" s="282" t="s">
        <v>250</v>
      </c>
      <c r="J77" s="281">
        <v>105</v>
      </c>
      <c r="K77" s="281">
        <v>3.11</v>
      </c>
      <c r="L77" s="281">
        <v>202</v>
      </c>
      <c r="M77" s="281" t="s">
        <v>48</v>
      </c>
      <c r="N77" s="281" t="s">
        <v>48</v>
      </c>
      <c r="O77" s="130"/>
      <c r="P77" s="130"/>
      <c r="Q77" s="272"/>
    </row>
    <row r="78" spans="1:17" ht="13.8" thickBot="1" x14ac:dyDescent="0.3"/>
    <row r="79" spans="1:17" ht="17.399999999999999" customHeight="1" thickBot="1" x14ac:dyDescent="0.3">
      <c r="A79" s="356" t="s">
        <v>1</v>
      </c>
      <c r="B79" s="392" t="s">
        <v>0</v>
      </c>
      <c r="C79" s="340" t="s">
        <v>47</v>
      </c>
      <c r="D79" s="341"/>
      <c r="E79" s="341"/>
      <c r="F79" s="341"/>
      <c r="G79" s="341"/>
      <c r="H79" s="341"/>
      <c r="I79" s="341"/>
      <c r="J79" s="341"/>
      <c r="K79" s="341"/>
      <c r="L79" s="342"/>
    </row>
    <row r="80" spans="1:17" ht="31.8" customHeight="1" thickBot="1" x14ac:dyDescent="0.3">
      <c r="A80" s="900"/>
      <c r="B80" s="376"/>
      <c r="C80" s="901" t="s">
        <v>247</v>
      </c>
      <c r="D80" s="902"/>
      <c r="E80" s="903" t="s">
        <v>167</v>
      </c>
      <c r="F80" s="904"/>
      <c r="G80" s="901" t="s">
        <v>248</v>
      </c>
      <c r="H80" s="902"/>
      <c r="I80" s="903" t="s">
        <v>209</v>
      </c>
      <c r="J80" s="904"/>
      <c r="K80" s="903" t="s">
        <v>163</v>
      </c>
      <c r="L80" s="904"/>
    </row>
    <row r="81" spans="1:12" ht="18" customHeight="1" thickBot="1" x14ac:dyDescent="0.3">
      <c r="A81" s="462" t="s">
        <v>17</v>
      </c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905"/>
    </row>
    <row r="82" spans="1:12" ht="18" x14ac:dyDescent="0.25">
      <c r="A82" s="29">
        <v>1</v>
      </c>
      <c r="B82" s="239" t="s">
        <v>3</v>
      </c>
      <c r="C82" s="393">
        <v>2</v>
      </c>
      <c r="D82" s="394"/>
      <c r="E82" s="393">
        <v>10</v>
      </c>
      <c r="F82" s="394"/>
      <c r="G82" s="393">
        <v>23</v>
      </c>
      <c r="H82" s="394"/>
      <c r="I82" s="395">
        <v>35</v>
      </c>
      <c r="J82" s="396"/>
      <c r="K82" s="395">
        <v>41</v>
      </c>
      <c r="L82" s="396"/>
    </row>
    <row r="83" spans="1:12" ht="17.399999999999999" customHeight="1" x14ac:dyDescent="0.25">
      <c r="A83" s="30">
        <v>2</v>
      </c>
      <c r="B83" s="240" t="s">
        <v>4</v>
      </c>
      <c r="C83" s="273">
        <v>1</v>
      </c>
      <c r="D83" s="274">
        <v>3</v>
      </c>
      <c r="E83" s="273">
        <v>2</v>
      </c>
      <c r="F83" s="274">
        <v>4</v>
      </c>
      <c r="G83" s="273">
        <v>2</v>
      </c>
      <c r="H83" s="274">
        <v>4</v>
      </c>
      <c r="I83" s="273">
        <v>2</v>
      </c>
      <c r="J83" s="274">
        <v>4</v>
      </c>
      <c r="K83" s="273">
        <v>2</v>
      </c>
      <c r="L83" s="274">
        <v>4</v>
      </c>
    </row>
    <row r="84" spans="1:12" ht="15.6" customHeight="1" x14ac:dyDescent="0.3">
      <c r="A84" s="31">
        <v>3</v>
      </c>
      <c r="B84" s="240" t="s">
        <v>5</v>
      </c>
      <c r="C84" s="381">
        <v>2</v>
      </c>
      <c r="D84" s="382"/>
      <c r="E84" s="381">
        <v>2</v>
      </c>
      <c r="F84" s="382"/>
      <c r="G84" s="381">
        <v>2</v>
      </c>
      <c r="H84" s="382"/>
      <c r="I84" s="381">
        <v>2</v>
      </c>
      <c r="J84" s="382"/>
      <c r="K84" s="381">
        <v>2</v>
      </c>
      <c r="L84" s="382"/>
    </row>
    <row r="85" spans="1:12" ht="18" customHeight="1" x14ac:dyDescent="0.3">
      <c r="A85" s="32">
        <v>4</v>
      </c>
      <c r="B85" s="240" t="s">
        <v>38</v>
      </c>
      <c r="C85" s="381">
        <v>1</v>
      </c>
      <c r="D85" s="382"/>
      <c r="E85" s="381">
        <v>6</v>
      </c>
      <c r="F85" s="382"/>
      <c r="G85" s="381">
        <v>4</v>
      </c>
      <c r="H85" s="382"/>
      <c r="I85" s="381">
        <v>5</v>
      </c>
      <c r="J85" s="382"/>
      <c r="K85" s="381">
        <v>3</v>
      </c>
      <c r="L85" s="382"/>
    </row>
    <row r="86" spans="1:12" ht="18" customHeight="1" x14ac:dyDescent="0.25">
      <c r="A86" s="33" t="s">
        <v>39</v>
      </c>
      <c r="B86" s="240" t="s">
        <v>6</v>
      </c>
      <c r="C86" s="273">
        <v>391</v>
      </c>
      <c r="D86" s="274">
        <v>156</v>
      </c>
      <c r="E86" s="273">
        <v>448</v>
      </c>
      <c r="F86" s="274" t="s">
        <v>20</v>
      </c>
      <c r="G86" s="273">
        <v>18</v>
      </c>
      <c r="H86" s="274" t="s">
        <v>52</v>
      </c>
      <c r="I86" s="273">
        <v>343</v>
      </c>
      <c r="J86" s="274"/>
      <c r="K86" s="273">
        <v>230</v>
      </c>
      <c r="L86" s="274">
        <v>178</v>
      </c>
    </row>
    <row r="87" spans="1:12" ht="16.8" x14ac:dyDescent="0.25">
      <c r="A87" s="34">
        <v>6</v>
      </c>
      <c r="B87" s="240" t="s">
        <v>40</v>
      </c>
      <c r="C87" s="273">
        <v>10</v>
      </c>
      <c r="D87" s="274">
        <v>10</v>
      </c>
      <c r="E87" s="273">
        <v>10</v>
      </c>
      <c r="F87" s="274" t="s">
        <v>20</v>
      </c>
      <c r="G87" s="273">
        <v>1</v>
      </c>
      <c r="H87" s="274" t="s">
        <v>52</v>
      </c>
      <c r="I87" s="273">
        <v>10</v>
      </c>
      <c r="J87" s="274"/>
      <c r="K87" s="273">
        <v>10</v>
      </c>
      <c r="L87" s="274">
        <v>4</v>
      </c>
    </row>
    <row r="88" spans="1:12" ht="16.8" x14ac:dyDescent="0.25">
      <c r="A88" s="35">
        <v>7</v>
      </c>
      <c r="B88" s="240" t="s">
        <v>7</v>
      </c>
      <c r="C88" s="273">
        <v>609</v>
      </c>
      <c r="D88" s="274">
        <v>303</v>
      </c>
      <c r="E88" s="273">
        <v>620</v>
      </c>
      <c r="F88" s="274" t="s">
        <v>20</v>
      </c>
      <c r="G88" s="273">
        <v>30</v>
      </c>
      <c r="H88" s="274" t="s">
        <v>52</v>
      </c>
      <c r="I88" s="273">
        <v>54</v>
      </c>
      <c r="J88" s="274"/>
      <c r="K88" s="273">
        <v>342</v>
      </c>
      <c r="L88" s="274">
        <v>278</v>
      </c>
    </row>
    <row r="89" spans="1:12" ht="16.8" x14ac:dyDescent="0.25">
      <c r="A89" s="36">
        <v>8</v>
      </c>
      <c r="B89" s="240" t="s">
        <v>41</v>
      </c>
      <c r="C89" s="273">
        <v>535</v>
      </c>
      <c r="D89" s="274">
        <v>13</v>
      </c>
      <c r="E89" s="273">
        <v>170</v>
      </c>
      <c r="F89" s="274">
        <v>149</v>
      </c>
      <c r="G89" s="273">
        <v>259</v>
      </c>
      <c r="H89" s="274" t="s">
        <v>52</v>
      </c>
      <c r="I89" s="273">
        <v>187</v>
      </c>
      <c r="J89" s="274">
        <v>118</v>
      </c>
      <c r="K89" s="273">
        <v>283</v>
      </c>
      <c r="L89" s="274">
        <v>120</v>
      </c>
    </row>
    <row r="90" spans="1:12" ht="16.8" x14ac:dyDescent="0.25">
      <c r="A90" s="30">
        <v>9</v>
      </c>
      <c r="B90" s="240" t="s">
        <v>42</v>
      </c>
      <c r="C90" s="273">
        <v>8</v>
      </c>
      <c r="D90" s="274">
        <v>0</v>
      </c>
      <c r="E90" s="273">
        <v>10</v>
      </c>
      <c r="F90" s="274">
        <v>9</v>
      </c>
      <c r="G90" s="273">
        <v>10</v>
      </c>
      <c r="H90" s="274" t="s">
        <v>52</v>
      </c>
      <c r="I90" s="273">
        <v>10</v>
      </c>
      <c r="J90" s="274">
        <v>8</v>
      </c>
      <c r="K90" s="273">
        <v>10</v>
      </c>
      <c r="L90" s="274">
        <v>10</v>
      </c>
    </row>
    <row r="91" spans="1:12" ht="17.399999999999999" thickBot="1" x14ac:dyDescent="0.3">
      <c r="A91" s="37">
        <v>10</v>
      </c>
      <c r="B91" s="241" t="s">
        <v>19</v>
      </c>
      <c r="C91" s="275">
        <v>952</v>
      </c>
      <c r="D91" s="276">
        <v>17</v>
      </c>
      <c r="E91" s="275">
        <v>313</v>
      </c>
      <c r="F91" s="276">
        <v>311</v>
      </c>
      <c r="G91" s="275">
        <v>566</v>
      </c>
      <c r="H91" s="276" t="s">
        <v>52</v>
      </c>
      <c r="I91" s="275">
        <v>350</v>
      </c>
      <c r="J91" s="276">
        <v>204</v>
      </c>
      <c r="K91" s="275">
        <v>386</v>
      </c>
      <c r="L91" s="276">
        <v>188</v>
      </c>
    </row>
    <row r="92" spans="1:12" ht="18" thickBot="1" x14ac:dyDescent="0.3">
      <c r="A92" s="349" t="s">
        <v>54</v>
      </c>
      <c r="B92" s="376" t="s">
        <v>0</v>
      </c>
      <c r="C92" s="383" t="s">
        <v>18</v>
      </c>
      <c r="D92" s="384"/>
      <c r="E92" s="384"/>
      <c r="F92" s="384"/>
      <c r="G92" s="384"/>
      <c r="H92" s="384"/>
      <c r="I92" s="384"/>
      <c r="J92" s="384"/>
      <c r="K92" s="384"/>
      <c r="L92" s="385"/>
    </row>
    <row r="93" spans="1:12" ht="18" thickBot="1" x14ac:dyDescent="0.3">
      <c r="A93" s="350"/>
      <c r="B93" s="348"/>
      <c r="C93" s="270" t="s">
        <v>55</v>
      </c>
      <c r="D93" s="271" t="s">
        <v>56</v>
      </c>
      <c r="E93" s="270" t="s">
        <v>55</v>
      </c>
      <c r="F93" s="271" t="s">
        <v>56</v>
      </c>
      <c r="G93" s="270" t="s">
        <v>55</v>
      </c>
      <c r="H93" s="271" t="s">
        <v>56</v>
      </c>
      <c r="I93" s="270" t="s">
        <v>55</v>
      </c>
      <c r="J93" s="271" t="s">
        <v>56</v>
      </c>
      <c r="K93" s="270" t="s">
        <v>55</v>
      </c>
      <c r="L93" s="271" t="s">
        <v>56</v>
      </c>
    </row>
    <row r="94" spans="1:12" ht="16.8" x14ac:dyDescent="0.25">
      <c r="A94" s="41">
        <v>11</v>
      </c>
      <c r="B94" s="232" t="s">
        <v>8</v>
      </c>
      <c r="C94" s="266">
        <v>37</v>
      </c>
      <c r="D94" s="267">
        <v>3</v>
      </c>
      <c r="E94" s="266">
        <v>9</v>
      </c>
      <c r="F94" s="267" t="s">
        <v>52</v>
      </c>
      <c r="G94" s="266" t="s">
        <v>52</v>
      </c>
      <c r="H94" s="94" t="s">
        <v>52</v>
      </c>
      <c r="I94" s="95">
        <v>40</v>
      </c>
      <c r="J94" s="94" t="s">
        <v>52</v>
      </c>
      <c r="K94" s="266" t="s">
        <v>52</v>
      </c>
      <c r="L94" s="94" t="s">
        <v>52</v>
      </c>
    </row>
    <row r="95" spans="1:12" ht="16.8" x14ac:dyDescent="0.25">
      <c r="A95" s="30">
        <v>12</v>
      </c>
      <c r="B95" s="233" t="s">
        <v>9</v>
      </c>
      <c r="C95" s="17">
        <v>57</v>
      </c>
      <c r="D95" s="211">
        <v>17</v>
      </c>
      <c r="E95" s="17">
        <v>25</v>
      </c>
      <c r="F95" s="211" t="s">
        <v>52</v>
      </c>
      <c r="G95" s="266" t="s">
        <v>52</v>
      </c>
      <c r="H95" s="18" t="s">
        <v>52</v>
      </c>
      <c r="I95" s="24">
        <v>104</v>
      </c>
      <c r="J95" s="18" t="s">
        <v>52</v>
      </c>
      <c r="K95" s="266" t="s">
        <v>52</v>
      </c>
      <c r="L95" s="18" t="s">
        <v>52</v>
      </c>
    </row>
    <row r="96" spans="1:12" ht="16.8" x14ac:dyDescent="0.25">
      <c r="A96" s="30">
        <v>13</v>
      </c>
      <c r="B96" s="233" t="s">
        <v>10</v>
      </c>
      <c r="C96" s="17">
        <v>5</v>
      </c>
      <c r="D96" s="211">
        <v>6</v>
      </c>
      <c r="E96" s="17">
        <v>5</v>
      </c>
      <c r="F96" s="211" t="s">
        <v>52</v>
      </c>
      <c r="G96" s="266" t="s">
        <v>52</v>
      </c>
      <c r="H96" s="18" t="s">
        <v>52</v>
      </c>
      <c r="I96" s="24">
        <v>5</v>
      </c>
      <c r="J96" s="18" t="s">
        <v>52</v>
      </c>
      <c r="K96" s="266" t="s">
        <v>52</v>
      </c>
      <c r="L96" s="18" t="s">
        <v>52</v>
      </c>
    </row>
    <row r="97" spans="1:12" ht="16.8" x14ac:dyDescent="0.25">
      <c r="A97" s="30">
        <v>14</v>
      </c>
      <c r="B97" s="233" t="s">
        <v>11</v>
      </c>
      <c r="C97" s="17" t="s">
        <v>51</v>
      </c>
      <c r="D97" s="211" t="s">
        <v>51</v>
      </c>
      <c r="E97" s="17" t="s">
        <v>51</v>
      </c>
      <c r="F97" s="211" t="s">
        <v>52</v>
      </c>
      <c r="G97" s="266" t="s">
        <v>52</v>
      </c>
      <c r="H97" s="18" t="s">
        <v>52</v>
      </c>
      <c r="I97" s="24" t="s">
        <v>51</v>
      </c>
      <c r="J97" s="18" t="s">
        <v>52</v>
      </c>
      <c r="K97" s="266" t="s">
        <v>52</v>
      </c>
      <c r="L97" s="18" t="s">
        <v>52</v>
      </c>
    </row>
    <row r="98" spans="1:12" ht="16.8" x14ac:dyDescent="0.25">
      <c r="A98" s="30">
        <v>15</v>
      </c>
      <c r="B98" s="233" t="s">
        <v>12</v>
      </c>
      <c r="C98" s="17" t="s">
        <v>20</v>
      </c>
      <c r="D98" s="211" t="s">
        <v>20</v>
      </c>
      <c r="E98" s="17" t="s">
        <v>20</v>
      </c>
      <c r="F98" s="211" t="s">
        <v>20</v>
      </c>
      <c r="G98" s="266" t="s">
        <v>52</v>
      </c>
      <c r="H98" s="18" t="s">
        <v>52</v>
      </c>
      <c r="I98" s="24" t="s">
        <v>20</v>
      </c>
      <c r="J98" s="18" t="s">
        <v>20</v>
      </c>
      <c r="K98" s="266" t="s">
        <v>52</v>
      </c>
      <c r="L98" s="18" t="s">
        <v>52</v>
      </c>
    </row>
    <row r="99" spans="1:12" ht="16.2" x14ac:dyDescent="0.25">
      <c r="A99" s="42">
        <v>16</v>
      </c>
      <c r="B99" s="233" t="s">
        <v>13</v>
      </c>
      <c r="C99" s="17">
        <v>138</v>
      </c>
      <c r="D99" s="211" t="s">
        <v>20</v>
      </c>
      <c r="E99" s="17" t="s">
        <v>20</v>
      </c>
      <c r="F99" s="211">
        <v>6</v>
      </c>
      <c r="G99" s="266" t="s">
        <v>52</v>
      </c>
      <c r="H99" s="18" t="s">
        <v>52</v>
      </c>
      <c r="I99" s="24">
        <v>24</v>
      </c>
      <c r="J99" s="18">
        <v>12</v>
      </c>
      <c r="K99" s="266" t="s">
        <v>52</v>
      </c>
      <c r="L99" s="18" t="s">
        <v>52</v>
      </c>
    </row>
    <row r="100" spans="1:12" ht="16.2" x14ac:dyDescent="0.25">
      <c r="A100" s="42">
        <v>17</v>
      </c>
      <c r="B100" s="233" t="s">
        <v>50</v>
      </c>
      <c r="C100" s="17">
        <v>72</v>
      </c>
      <c r="D100" s="211" t="s">
        <v>20</v>
      </c>
      <c r="E100" s="17" t="s">
        <v>20</v>
      </c>
      <c r="F100" s="211">
        <v>2</v>
      </c>
      <c r="G100" s="266" t="s">
        <v>52</v>
      </c>
      <c r="H100" s="18" t="s">
        <v>52</v>
      </c>
      <c r="I100" s="24">
        <v>11</v>
      </c>
      <c r="J100" s="18">
        <v>3</v>
      </c>
      <c r="K100" s="266" t="s">
        <v>52</v>
      </c>
      <c r="L100" s="18" t="s">
        <v>52</v>
      </c>
    </row>
    <row r="101" spans="1:12" ht="16.2" x14ac:dyDescent="0.25">
      <c r="A101" s="42">
        <v>18</v>
      </c>
      <c r="B101" s="233" t="s">
        <v>14</v>
      </c>
      <c r="C101" s="17">
        <v>0</v>
      </c>
      <c r="D101" s="211" t="s">
        <v>20</v>
      </c>
      <c r="E101" s="17" t="s">
        <v>20</v>
      </c>
      <c r="F101" s="211">
        <v>0</v>
      </c>
      <c r="G101" s="266" t="s">
        <v>52</v>
      </c>
      <c r="H101" s="18" t="s">
        <v>52</v>
      </c>
      <c r="I101" s="24">
        <v>0</v>
      </c>
      <c r="J101" s="18">
        <v>0</v>
      </c>
      <c r="K101" s="266" t="s">
        <v>52</v>
      </c>
      <c r="L101" s="18" t="s">
        <v>52</v>
      </c>
    </row>
    <row r="102" spans="1:12" ht="16.2" x14ac:dyDescent="0.25">
      <c r="A102" s="42">
        <v>19</v>
      </c>
      <c r="B102" s="233" t="s">
        <v>2</v>
      </c>
      <c r="C102" s="17">
        <v>4</v>
      </c>
      <c r="D102" s="211" t="s">
        <v>20</v>
      </c>
      <c r="E102" s="17" t="s">
        <v>20</v>
      </c>
      <c r="F102" s="211">
        <v>0</v>
      </c>
      <c r="G102" s="266" t="s">
        <v>52</v>
      </c>
      <c r="H102" s="18" t="s">
        <v>52</v>
      </c>
      <c r="I102" s="24">
        <v>1</v>
      </c>
      <c r="J102" s="18">
        <v>0</v>
      </c>
      <c r="K102" s="266" t="s">
        <v>52</v>
      </c>
      <c r="L102" s="18" t="s">
        <v>52</v>
      </c>
    </row>
    <row r="103" spans="1:12" ht="16.2" x14ac:dyDescent="0.25">
      <c r="A103" s="42">
        <v>20</v>
      </c>
      <c r="B103" s="233" t="s">
        <v>15</v>
      </c>
      <c r="C103" s="17">
        <v>0</v>
      </c>
      <c r="D103" s="211" t="s">
        <v>20</v>
      </c>
      <c r="E103" s="17" t="s">
        <v>20</v>
      </c>
      <c r="F103" s="211">
        <v>0</v>
      </c>
      <c r="G103" s="266" t="s">
        <v>52</v>
      </c>
      <c r="H103" s="18" t="s">
        <v>52</v>
      </c>
      <c r="I103" s="24">
        <v>0</v>
      </c>
      <c r="J103" s="18">
        <v>0</v>
      </c>
      <c r="K103" s="266" t="s">
        <v>52</v>
      </c>
      <c r="L103" s="18" t="s">
        <v>52</v>
      </c>
    </row>
    <row r="104" spans="1:12" ht="16.8" thickBot="1" x14ac:dyDescent="0.3">
      <c r="A104" s="42">
        <v>21</v>
      </c>
      <c r="B104" s="234" t="s">
        <v>16</v>
      </c>
      <c r="C104" s="19" t="s">
        <v>20</v>
      </c>
      <c r="D104" s="109" t="s">
        <v>20</v>
      </c>
      <c r="E104" s="19" t="s">
        <v>20</v>
      </c>
      <c r="F104" s="109" t="s">
        <v>20</v>
      </c>
      <c r="G104" s="19" t="s">
        <v>52</v>
      </c>
      <c r="H104" s="22" t="s">
        <v>52</v>
      </c>
      <c r="I104" s="25" t="s">
        <v>20</v>
      </c>
      <c r="J104" s="22" t="s">
        <v>20</v>
      </c>
      <c r="K104" s="19" t="s">
        <v>52</v>
      </c>
      <c r="L104" s="22" t="s">
        <v>52</v>
      </c>
    </row>
  </sheetData>
  <mergeCells count="54">
    <mergeCell ref="A81:L81"/>
    <mergeCell ref="A37:B38"/>
    <mergeCell ref="A39:B39"/>
    <mergeCell ref="A40:B41"/>
    <mergeCell ref="A42:B42"/>
    <mergeCell ref="A43:B43"/>
    <mergeCell ref="A44:B44"/>
    <mergeCell ref="I47:L47"/>
    <mergeCell ref="I49:L49"/>
    <mergeCell ref="I60:L60"/>
    <mergeCell ref="K84:L84"/>
    <mergeCell ref="A92:A93"/>
    <mergeCell ref="B92:B93"/>
    <mergeCell ref="A6:B8"/>
    <mergeCell ref="A3:B3"/>
    <mergeCell ref="C3:Q3"/>
    <mergeCell ref="C79:L79"/>
    <mergeCell ref="A73:Q73"/>
    <mergeCell ref="A74:B77"/>
    <mergeCell ref="A79:A80"/>
    <mergeCell ref="B79:B80"/>
    <mergeCell ref="C80:D80"/>
    <mergeCell ref="E80:F80"/>
    <mergeCell ref="G80:H80"/>
    <mergeCell ref="I80:J80"/>
    <mergeCell ref="K80:L80"/>
    <mergeCell ref="A60:H60"/>
    <mergeCell ref="A10:A11"/>
    <mergeCell ref="B10:B11"/>
    <mergeCell ref="C10:K10"/>
    <mergeCell ref="A36:Q36"/>
    <mergeCell ref="B47:B48"/>
    <mergeCell ref="C47:H47"/>
    <mergeCell ref="A49:H49"/>
    <mergeCell ref="A1:Q1"/>
    <mergeCell ref="A4:Q4"/>
    <mergeCell ref="A5:B5"/>
    <mergeCell ref="A12:K12"/>
    <mergeCell ref="A23:K23"/>
    <mergeCell ref="I85:J85"/>
    <mergeCell ref="K85:L85"/>
    <mergeCell ref="C92:L92"/>
    <mergeCell ref="C85:D85"/>
    <mergeCell ref="C84:D84"/>
    <mergeCell ref="E84:F84"/>
    <mergeCell ref="G84:H84"/>
    <mergeCell ref="E85:F85"/>
    <mergeCell ref="G85:H85"/>
    <mergeCell ref="C82:D82"/>
    <mergeCell ref="E82:F82"/>
    <mergeCell ref="G82:H82"/>
    <mergeCell ref="I82:J82"/>
    <mergeCell ref="K82:L82"/>
    <mergeCell ref="I84:J84"/>
  </mergeCells>
  <pageMargins left="0.7" right="0.7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647C-B26C-477A-8C8B-325D2D52C692}">
  <dimension ref="A1:AC111"/>
  <sheetViews>
    <sheetView zoomScale="70" zoomScaleNormal="70" workbookViewId="0">
      <selection activeCell="M54" sqref="M54:AB79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28" width="10.77734375" style="1" customWidth="1"/>
    <col min="29" max="16384" width="9.33203125" style="1"/>
  </cols>
  <sheetData>
    <row r="1" spans="1:17" ht="90.6" customHeight="1" thickBot="1" x14ac:dyDescent="0.3">
      <c r="A1" s="315" t="s">
        <v>81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115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410" t="s">
        <v>45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2"/>
    </row>
    <row r="5" spans="1:17" ht="15.6" x14ac:dyDescent="0.25">
      <c r="A5" s="323" t="s">
        <v>82</v>
      </c>
      <c r="B5" s="413"/>
      <c r="C5" s="118" t="s">
        <v>33</v>
      </c>
      <c r="D5" s="118" t="s">
        <v>27</v>
      </c>
      <c r="E5" s="118" t="s">
        <v>22</v>
      </c>
      <c r="F5" s="118" t="s">
        <v>28</v>
      </c>
      <c r="G5" s="118" t="s">
        <v>30</v>
      </c>
      <c r="H5" s="118" t="s">
        <v>29</v>
      </c>
      <c r="I5" s="118" t="s">
        <v>34</v>
      </c>
      <c r="J5" s="118" t="s">
        <v>1</v>
      </c>
      <c r="K5" s="118">
        <v>100</v>
      </c>
      <c r="L5" s="118">
        <v>50</v>
      </c>
      <c r="M5" s="118">
        <v>0</v>
      </c>
      <c r="N5" s="118" t="s">
        <v>31</v>
      </c>
      <c r="O5" s="118" t="s">
        <v>32</v>
      </c>
      <c r="P5" s="118" t="s">
        <v>35</v>
      </c>
      <c r="Q5" s="119" t="s">
        <v>36</v>
      </c>
    </row>
    <row r="6" spans="1:17" ht="15.6" x14ac:dyDescent="0.25">
      <c r="A6" s="414"/>
      <c r="B6" s="415"/>
      <c r="C6" s="58">
        <v>9</v>
      </c>
      <c r="D6" s="58">
        <v>6</v>
      </c>
      <c r="E6" s="58">
        <v>0</v>
      </c>
      <c r="F6" s="58">
        <v>44</v>
      </c>
      <c r="G6" s="58">
        <v>31</v>
      </c>
      <c r="H6" s="58">
        <v>13</v>
      </c>
      <c r="I6" s="58">
        <v>7.33</v>
      </c>
      <c r="J6" s="58">
        <v>141.93</v>
      </c>
      <c r="K6" s="58">
        <v>0</v>
      </c>
      <c r="L6" s="58">
        <v>0</v>
      </c>
      <c r="M6" s="58">
        <v>0</v>
      </c>
      <c r="N6" s="58">
        <v>4</v>
      </c>
      <c r="O6" s="58">
        <v>3</v>
      </c>
      <c r="P6" s="6">
        <v>7</v>
      </c>
      <c r="Q6" s="129"/>
    </row>
    <row r="7" spans="1:17" ht="16.2" thickBot="1" x14ac:dyDescent="0.3">
      <c r="A7" s="325" t="s">
        <v>83</v>
      </c>
      <c r="B7" s="416"/>
      <c r="C7" s="62">
        <v>3</v>
      </c>
      <c r="D7" s="62">
        <v>3</v>
      </c>
      <c r="E7" s="62">
        <v>1</v>
      </c>
      <c r="F7" s="62">
        <v>40</v>
      </c>
      <c r="G7" s="62">
        <v>27</v>
      </c>
      <c r="H7" s="62">
        <v>19</v>
      </c>
      <c r="I7" s="62">
        <v>20</v>
      </c>
      <c r="J7" s="62">
        <v>148.15</v>
      </c>
      <c r="K7" s="62">
        <v>0</v>
      </c>
      <c r="L7" s="62">
        <v>0</v>
      </c>
      <c r="M7" s="62">
        <v>0</v>
      </c>
      <c r="N7" s="62">
        <v>1</v>
      </c>
      <c r="O7" s="62">
        <v>5</v>
      </c>
      <c r="P7" s="130">
        <v>2</v>
      </c>
      <c r="Q7" s="131"/>
    </row>
    <row r="8" spans="1:17" ht="15.6" x14ac:dyDescent="0.25">
      <c r="A8" s="323" t="s">
        <v>94</v>
      </c>
      <c r="B8" s="413"/>
      <c r="C8" s="118" t="s">
        <v>33</v>
      </c>
      <c r="D8" s="118" t="s">
        <v>27</v>
      </c>
      <c r="E8" s="118" t="s">
        <v>61</v>
      </c>
      <c r="F8" s="118" t="s">
        <v>62</v>
      </c>
      <c r="G8" s="118" t="s">
        <v>28</v>
      </c>
      <c r="H8" s="118" t="s">
        <v>63</v>
      </c>
      <c r="I8" s="118" t="s">
        <v>64</v>
      </c>
      <c r="J8" s="118" t="s">
        <v>34</v>
      </c>
      <c r="K8" s="118" t="s">
        <v>65</v>
      </c>
      <c r="L8" s="118" t="s">
        <v>1</v>
      </c>
      <c r="M8" s="118" t="s">
        <v>95</v>
      </c>
      <c r="N8" s="118" t="s">
        <v>96</v>
      </c>
      <c r="O8" s="118"/>
      <c r="P8" s="153"/>
      <c r="Q8" s="154"/>
    </row>
    <row r="9" spans="1:17" ht="15.6" x14ac:dyDescent="0.25">
      <c r="A9" s="414"/>
      <c r="B9" s="415"/>
      <c r="C9" s="58">
        <v>9</v>
      </c>
      <c r="D9" s="58">
        <v>9</v>
      </c>
      <c r="E9" s="58">
        <v>32.200000000000003</v>
      </c>
      <c r="F9" s="58">
        <v>1</v>
      </c>
      <c r="G9" s="58">
        <v>294</v>
      </c>
      <c r="H9" s="58">
        <v>15</v>
      </c>
      <c r="I9" s="152" t="s">
        <v>87</v>
      </c>
      <c r="J9" s="58">
        <v>19.600000000000001</v>
      </c>
      <c r="K9" s="58">
        <v>9.09</v>
      </c>
      <c r="L9" s="58">
        <v>12.9</v>
      </c>
      <c r="M9" s="58">
        <v>0</v>
      </c>
      <c r="N9" s="58">
        <v>0</v>
      </c>
      <c r="O9" s="58"/>
      <c r="P9" s="6"/>
      <c r="Q9" s="129"/>
    </row>
    <row r="10" spans="1:17" ht="16.2" thickBot="1" x14ac:dyDescent="0.3">
      <c r="A10" s="325" t="s">
        <v>84</v>
      </c>
      <c r="B10" s="416"/>
      <c r="C10" s="62">
        <v>3</v>
      </c>
      <c r="D10" s="62">
        <v>3</v>
      </c>
      <c r="E10" s="62">
        <v>9</v>
      </c>
      <c r="F10" s="62">
        <v>0</v>
      </c>
      <c r="G10" s="62">
        <v>83</v>
      </c>
      <c r="H10" s="62">
        <v>3</v>
      </c>
      <c r="I10" s="132" t="s">
        <v>88</v>
      </c>
      <c r="J10" s="62">
        <v>27.67</v>
      </c>
      <c r="K10" s="62">
        <v>9.2200000000000006</v>
      </c>
      <c r="L10" s="62">
        <v>18</v>
      </c>
      <c r="M10" s="62">
        <v>0</v>
      </c>
      <c r="N10" s="62">
        <v>0</v>
      </c>
      <c r="O10" s="62"/>
      <c r="P10" s="130"/>
      <c r="Q10" s="131"/>
    </row>
    <row r="11" spans="1:17" ht="15.6" x14ac:dyDescent="0.25">
      <c r="A11" s="421" t="s">
        <v>85</v>
      </c>
      <c r="B11" s="422"/>
      <c r="C11" s="144" t="s">
        <v>33</v>
      </c>
      <c r="D11" s="144" t="s">
        <v>27</v>
      </c>
      <c r="E11" s="144" t="s">
        <v>61</v>
      </c>
      <c r="F11" s="144" t="s">
        <v>62</v>
      </c>
      <c r="G11" s="144" t="s">
        <v>28</v>
      </c>
      <c r="H11" s="144" t="s">
        <v>63</v>
      </c>
      <c r="I11" s="144" t="s">
        <v>64</v>
      </c>
      <c r="J11" s="144" t="s">
        <v>34</v>
      </c>
      <c r="K11" s="144" t="s">
        <v>65</v>
      </c>
      <c r="L11" s="144" t="s">
        <v>1</v>
      </c>
      <c r="M11" s="144" t="s">
        <v>95</v>
      </c>
      <c r="N11" s="144" t="s">
        <v>96</v>
      </c>
      <c r="O11" s="144"/>
      <c r="P11" s="160"/>
      <c r="Q11" s="161"/>
    </row>
    <row r="12" spans="1:17" ht="15.6" x14ac:dyDescent="0.25">
      <c r="A12" s="403"/>
      <c r="B12" s="404"/>
      <c r="C12" s="149">
        <f>C6+C7</f>
        <v>12</v>
      </c>
      <c r="D12" s="149">
        <f>D6+D7</f>
        <v>9</v>
      </c>
      <c r="E12" s="149">
        <f>E6+E7</f>
        <v>1</v>
      </c>
      <c r="F12" s="149">
        <f>F6+F7</f>
        <v>84</v>
      </c>
      <c r="G12" s="149">
        <f>G6+G7</f>
        <v>58</v>
      </c>
      <c r="H12" s="149">
        <v>19</v>
      </c>
      <c r="I12" s="149">
        <f>F12/8</f>
        <v>10.5</v>
      </c>
      <c r="J12" s="149">
        <v>144.82</v>
      </c>
      <c r="K12" s="149">
        <f t="shared" ref="K12:Q12" si="0">K6+K7</f>
        <v>0</v>
      </c>
      <c r="L12" s="149">
        <f t="shared" si="0"/>
        <v>0</v>
      </c>
      <c r="M12" s="149">
        <f t="shared" si="0"/>
        <v>0</v>
      </c>
      <c r="N12" s="149">
        <f t="shared" si="0"/>
        <v>5</v>
      </c>
      <c r="O12" s="149">
        <f t="shared" si="0"/>
        <v>8</v>
      </c>
      <c r="P12" s="149">
        <f t="shared" si="0"/>
        <v>9</v>
      </c>
      <c r="Q12" s="155">
        <f t="shared" si="0"/>
        <v>0</v>
      </c>
    </row>
    <row r="13" spans="1:17" ht="15.6" x14ac:dyDescent="0.25">
      <c r="A13" s="403" t="s">
        <v>86</v>
      </c>
      <c r="B13" s="404"/>
      <c r="C13" s="146" t="s">
        <v>33</v>
      </c>
      <c r="D13" s="146" t="s">
        <v>27</v>
      </c>
      <c r="E13" s="146" t="s">
        <v>61</v>
      </c>
      <c r="F13" s="146" t="s">
        <v>62</v>
      </c>
      <c r="G13" s="146" t="s">
        <v>28</v>
      </c>
      <c r="H13" s="146" t="s">
        <v>63</v>
      </c>
      <c r="I13" s="146" t="s">
        <v>64</v>
      </c>
      <c r="J13" s="146" t="s">
        <v>34</v>
      </c>
      <c r="K13" s="146" t="s">
        <v>65</v>
      </c>
      <c r="L13" s="146" t="s">
        <v>1</v>
      </c>
      <c r="M13" s="146" t="s">
        <v>95</v>
      </c>
      <c r="N13" s="146" t="s">
        <v>96</v>
      </c>
      <c r="O13" s="146"/>
      <c r="P13" s="147"/>
      <c r="Q13" s="148"/>
    </row>
    <row r="14" spans="1:17" ht="16.2" thickBot="1" x14ac:dyDescent="0.3">
      <c r="A14" s="405"/>
      <c r="B14" s="406"/>
      <c r="C14" s="156">
        <f t="shared" ref="C14:H14" si="1">C9+C10</f>
        <v>12</v>
      </c>
      <c r="D14" s="156">
        <f t="shared" si="1"/>
        <v>12</v>
      </c>
      <c r="E14" s="156">
        <f t="shared" si="1"/>
        <v>41.2</v>
      </c>
      <c r="F14" s="156">
        <f t="shared" si="1"/>
        <v>1</v>
      </c>
      <c r="G14" s="156">
        <f t="shared" si="1"/>
        <v>377</v>
      </c>
      <c r="H14" s="156">
        <f t="shared" si="1"/>
        <v>18</v>
      </c>
      <c r="I14" s="156" t="s">
        <v>87</v>
      </c>
      <c r="J14" s="156">
        <v>20.94</v>
      </c>
      <c r="K14" s="156">
        <v>9.15</v>
      </c>
      <c r="L14" s="156">
        <v>13.77</v>
      </c>
      <c r="M14" s="156">
        <f>M9+M10</f>
        <v>0</v>
      </c>
      <c r="N14" s="156">
        <f>N9+N10</f>
        <v>0</v>
      </c>
      <c r="O14" s="156"/>
      <c r="P14" s="157"/>
      <c r="Q14" s="158"/>
    </row>
    <row r="15" spans="1:17" ht="13.8" thickBot="1" x14ac:dyDescent="0.3"/>
    <row r="16" spans="1:17" ht="21" customHeight="1" x14ac:dyDescent="0.25">
      <c r="A16" s="333" t="s">
        <v>1</v>
      </c>
      <c r="B16" s="333" t="s">
        <v>0</v>
      </c>
      <c r="C16" s="335" t="s">
        <v>25</v>
      </c>
      <c r="D16" s="336"/>
      <c r="E16" s="336"/>
      <c r="F16" s="336"/>
      <c r="G16" s="336"/>
      <c r="H16" s="336"/>
      <c r="I16" s="336"/>
      <c r="J16" s="336"/>
      <c r="K16" s="337"/>
      <c r="L16" s="407" t="s">
        <v>26</v>
      </c>
      <c r="M16" s="408"/>
      <c r="N16" s="409"/>
    </row>
    <row r="17" spans="1:14" ht="33" customHeight="1" thickBot="1" x14ac:dyDescent="0.3">
      <c r="A17" s="334"/>
      <c r="B17" s="334"/>
      <c r="C17" s="9" t="s">
        <v>150</v>
      </c>
      <c r="D17" s="10" t="s">
        <v>151</v>
      </c>
      <c r="E17" s="10" t="s">
        <v>152</v>
      </c>
      <c r="F17" s="10" t="s">
        <v>153</v>
      </c>
      <c r="G17" s="11" t="s">
        <v>150</v>
      </c>
      <c r="H17" s="10" t="s">
        <v>151</v>
      </c>
      <c r="I17" s="10" t="s">
        <v>152</v>
      </c>
      <c r="J17" s="10" t="s">
        <v>153</v>
      </c>
      <c r="K17" s="12" t="s">
        <v>157</v>
      </c>
      <c r="L17" s="178" t="s">
        <v>160</v>
      </c>
      <c r="M17" s="213" t="s">
        <v>191</v>
      </c>
      <c r="N17" s="213" t="s">
        <v>192</v>
      </c>
    </row>
    <row r="18" spans="1:14" ht="21" customHeight="1" thickBot="1" x14ac:dyDescent="0.3">
      <c r="A18" s="179" t="s">
        <v>17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214"/>
      <c r="M18" s="214"/>
      <c r="N18" s="214"/>
    </row>
    <row r="19" spans="1:14" ht="20.25" customHeight="1" x14ac:dyDescent="0.25">
      <c r="A19" s="29">
        <v>1</v>
      </c>
      <c r="B19" s="26" t="s">
        <v>3</v>
      </c>
      <c r="C19" s="13">
        <v>1</v>
      </c>
      <c r="D19" s="14">
        <v>4</v>
      </c>
      <c r="E19" s="14">
        <v>6</v>
      </c>
      <c r="F19" s="14">
        <v>8</v>
      </c>
      <c r="G19" s="14">
        <v>12</v>
      </c>
      <c r="H19" s="15">
        <v>14</v>
      </c>
      <c r="I19" s="15">
        <v>16</v>
      </c>
      <c r="J19" s="15">
        <v>18</v>
      </c>
      <c r="K19" s="69">
        <v>21</v>
      </c>
      <c r="L19" s="23">
        <v>10</v>
      </c>
      <c r="M19" s="15">
        <v>17</v>
      </c>
      <c r="N19" s="16">
        <v>26</v>
      </c>
    </row>
    <row r="20" spans="1:14" ht="19.5" customHeight="1" x14ac:dyDescent="0.25">
      <c r="A20" s="30">
        <v>2</v>
      </c>
      <c r="B20" s="27" t="s">
        <v>4</v>
      </c>
      <c r="C20" s="17">
        <v>1</v>
      </c>
      <c r="D20" s="3">
        <v>2</v>
      </c>
      <c r="E20" s="3">
        <v>2</v>
      </c>
      <c r="F20" s="3">
        <v>1</v>
      </c>
      <c r="G20" s="3">
        <v>1</v>
      </c>
      <c r="H20" s="2">
        <v>2</v>
      </c>
      <c r="I20" s="2">
        <v>1</v>
      </c>
      <c r="J20" s="2">
        <v>2</v>
      </c>
      <c r="K20" s="70">
        <v>2</v>
      </c>
      <c r="L20" s="24">
        <v>2</v>
      </c>
      <c r="M20" s="2">
        <v>1</v>
      </c>
      <c r="N20" s="18">
        <v>2</v>
      </c>
    </row>
    <row r="21" spans="1:14" ht="20.25" customHeight="1" x14ac:dyDescent="0.25">
      <c r="A21" s="31">
        <v>3</v>
      </c>
      <c r="B21" s="27" t="s">
        <v>5</v>
      </c>
      <c r="C21" s="17">
        <v>4</v>
      </c>
      <c r="D21" s="3">
        <v>4</v>
      </c>
      <c r="E21" s="3">
        <v>4</v>
      </c>
      <c r="F21" s="3">
        <v>4</v>
      </c>
      <c r="G21" s="3">
        <v>4</v>
      </c>
      <c r="H21" s="2">
        <v>4</v>
      </c>
      <c r="I21" s="2">
        <v>4</v>
      </c>
      <c r="J21" s="2">
        <v>4</v>
      </c>
      <c r="K21" s="70">
        <v>4</v>
      </c>
      <c r="L21" s="216" t="s">
        <v>141</v>
      </c>
      <c r="M21" s="215" t="s">
        <v>141</v>
      </c>
      <c r="N21" s="217" t="s">
        <v>141</v>
      </c>
    </row>
    <row r="22" spans="1:14" ht="19.5" customHeight="1" x14ac:dyDescent="0.25">
      <c r="A22" s="32">
        <v>4</v>
      </c>
      <c r="B22" s="27" t="s">
        <v>38</v>
      </c>
      <c r="C22" s="17">
        <v>2</v>
      </c>
      <c r="D22" s="3">
        <v>1</v>
      </c>
      <c r="E22" s="3">
        <v>3</v>
      </c>
      <c r="F22" s="3">
        <v>5</v>
      </c>
      <c r="G22" s="3">
        <v>2</v>
      </c>
      <c r="H22" s="2">
        <v>1</v>
      </c>
      <c r="I22" s="2">
        <v>3</v>
      </c>
      <c r="J22" s="2">
        <v>5</v>
      </c>
      <c r="K22" s="70">
        <v>2</v>
      </c>
      <c r="L22" s="216" t="s">
        <v>138</v>
      </c>
      <c r="M22" s="215" t="s">
        <v>143</v>
      </c>
      <c r="N22" s="217" t="s">
        <v>134</v>
      </c>
    </row>
    <row r="23" spans="1:14" ht="19.5" customHeight="1" x14ac:dyDescent="0.25">
      <c r="A23" s="33" t="s">
        <v>39</v>
      </c>
      <c r="B23" s="27" t="s">
        <v>6</v>
      </c>
      <c r="C23" s="17">
        <v>150</v>
      </c>
      <c r="D23" s="3">
        <v>150</v>
      </c>
      <c r="E23" s="3">
        <v>126</v>
      </c>
      <c r="F23" s="3">
        <v>194</v>
      </c>
      <c r="G23" s="3">
        <v>187</v>
      </c>
      <c r="H23" s="2">
        <v>169</v>
      </c>
      <c r="I23" s="2">
        <v>160</v>
      </c>
      <c r="J23" s="2">
        <v>72</v>
      </c>
      <c r="K23" s="70">
        <v>151</v>
      </c>
      <c r="L23" s="24">
        <v>154</v>
      </c>
      <c r="M23" s="2">
        <v>107</v>
      </c>
      <c r="N23" s="18">
        <v>93</v>
      </c>
    </row>
    <row r="24" spans="1:14" ht="19.5" customHeight="1" x14ac:dyDescent="0.25">
      <c r="A24" s="34">
        <v>6</v>
      </c>
      <c r="B24" s="27" t="s">
        <v>40</v>
      </c>
      <c r="C24" s="17">
        <v>7</v>
      </c>
      <c r="D24" s="3">
        <v>7</v>
      </c>
      <c r="E24" s="3">
        <v>2</v>
      </c>
      <c r="F24" s="3">
        <v>5</v>
      </c>
      <c r="G24" s="3">
        <v>7</v>
      </c>
      <c r="H24" s="2">
        <v>7</v>
      </c>
      <c r="I24" s="2">
        <v>10</v>
      </c>
      <c r="J24" s="2">
        <v>3</v>
      </c>
      <c r="K24" s="70">
        <v>9</v>
      </c>
      <c r="L24" s="24">
        <v>6</v>
      </c>
      <c r="M24" s="2">
        <v>10</v>
      </c>
      <c r="N24" s="18">
        <v>10</v>
      </c>
    </row>
    <row r="25" spans="1:14" ht="19.5" customHeight="1" x14ac:dyDescent="0.25">
      <c r="A25" s="35">
        <v>7</v>
      </c>
      <c r="B25" s="27" t="s">
        <v>7</v>
      </c>
      <c r="C25" s="17">
        <v>120</v>
      </c>
      <c r="D25" s="3">
        <v>120</v>
      </c>
      <c r="E25" s="3">
        <v>87</v>
      </c>
      <c r="F25" s="3">
        <v>120</v>
      </c>
      <c r="G25" s="3">
        <v>120</v>
      </c>
      <c r="H25" s="2">
        <v>114</v>
      </c>
      <c r="I25" s="2">
        <v>116</v>
      </c>
      <c r="J25" s="2">
        <v>54</v>
      </c>
      <c r="K25" s="70">
        <v>120</v>
      </c>
      <c r="L25" s="24">
        <v>103</v>
      </c>
      <c r="M25" s="2">
        <v>109</v>
      </c>
      <c r="N25" s="18">
        <v>104</v>
      </c>
    </row>
    <row r="26" spans="1:14" ht="19.5" customHeight="1" x14ac:dyDescent="0.25">
      <c r="A26" s="36">
        <v>8</v>
      </c>
      <c r="B26" s="27" t="s">
        <v>41</v>
      </c>
      <c r="C26" s="17">
        <v>154</v>
      </c>
      <c r="D26" s="3">
        <v>162</v>
      </c>
      <c r="E26" s="3">
        <v>123</v>
      </c>
      <c r="F26" s="3">
        <v>159</v>
      </c>
      <c r="G26" s="3">
        <v>189</v>
      </c>
      <c r="H26" s="2">
        <v>168</v>
      </c>
      <c r="I26" s="2">
        <v>152</v>
      </c>
      <c r="J26" s="2">
        <v>71</v>
      </c>
      <c r="K26" s="70">
        <v>180</v>
      </c>
      <c r="L26" s="24">
        <v>149</v>
      </c>
      <c r="M26" s="2">
        <v>110</v>
      </c>
      <c r="N26" s="18">
        <v>167</v>
      </c>
    </row>
    <row r="27" spans="1:14" ht="19.5" customHeight="1" x14ac:dyDescent="0.25">
      <c r="A27" s="30">
        <v>9</v>
      </c>
      <c r="B27" s="27" t="s">
        <v>42</v>
      </c>
      <c r="C27" s="17">
        <v>6</v>
      </c>
      <c r="D27" s="3">
        <v>5</v>
      </c>
      <c r="E27" s="3">
        <v>10</v>
      </c>
      <c r="F27" s="3">
        <v>10</v>
      </c>
      <c r="G27" s="3">
        <v>7</v>
      </c>
      <c r="H27" s="2">
        <v>10</v>
      </c>
      <c r="I27" s="2">
        <v>6</v>
      </c>
      <c r="J27" s="2">
        <v>10</v>
      </c>
      <c r="K27" s="70">
        <v>6</v>
      </c>
      <c r="L27" s="24">
        <v>10</v>
      </c>
      <c r="M27" s="2">
        <v>3</v>
      </c>
      <c r="N27" s="18">
        <v>7</v>
      </c>
    </row>
    <row r="28" spans="1:14" ht="19.5" customHeight="1" thickBot="1" x14ac:dyDescent="0.3">
      <c r="A28" s="37">
        <v>10</v>
      </c>
      <c r="B28" s="28" t="s">
        <v>19</v>
      </c>
      <c r="C28" s="19">
        <v>114</v>
      </c>
      <c r="D28" s="20">
        <v>120</v>
      </c>
      <c r="E28" s="20">
        <v>116</v>
      </c>
      <c r="F28" s="20">
        <v>118</v>
      </c>
      <c r="G28" s="20">
        <v>120</v>
      </c>
      <c r="H28" s="21">
        <v>120</v>
      </c>
      <c r="I28" s="21">
        <v>120</v>
      </c>
      <c r="J28" s="21">
        <v>96</v>
      </c>
      <c r="K28" s="185">
        <v>120</v>
      </c>
      <c r="L28" s="25">
        <v>120</v>
      </c>
      <c r="M28" s="21">
        <v>86</v>
      </c>
      <c r="N28" s="22">
        <v>120</v>
      </c>
    </row>
    <row r="29" spans="1:14" ht="19.5" customHeight="1" thickBot="1" x14ac:dyDescent="0.3">
      <c r="A29" s="186" t="s">
        <v>18</v>
      </c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78"/>
      <c r="M29" s="78"/>
      <c r="N29" s="78"/>
    </row>
    <row r="30" spans="1:14" ht="19.5" customHeight="1" x14ac:dyDescent="0.25">
      <c r="A30" s="41">
        <v>11</v>
      </c>
      <c r="B30" s="46" t="s">
        <v>8</v>
      </c>
      <c r="C30" s="43">
        <v>11</v>
      </c>
      <c r="D30" s="14">
        <v>8</v>
      </c>
      <c r="E30" s="14" t="s">
        <v>21</v>
      </c>
      <c r="F30" s="14" t="s">
        <v>21</v>
      </c>
      <c r="G30" s="14">
        <v>7</v>
      </c>
      <c r="H30" s="122">
        <v>13</v>
      </c>
      <c r="I30" s="122">
        <v>1</v>
      </c>
      <c r="J30" s="14" t="s">
        <v>21</v>
      </c>
      <c r="K30" s="69">
        <v>4</v>
      </c>
      <c r="L30" s="222" t="s">
        <v>194</v>
      </c>
      <c r="M30" s="122">
        <v>7</v>
      </c>
      <c r="N30" s="125">
        <v>14</v>
      </c>
    </row>
    <row r="31" spans="1:14" ht="19.5" customHeight="1" x14ac:dyDescent="0.25">
      <c r="A31" s="30">
        <v>12</v>
      </c>
      <c r="B31" s="47" t="s">
        <v>9</v>
      </c>
      <c r="C31" s="44">
        <v>6</v>
      </c>
      <c r="D31" s="3">
        <v>4</v>
      </c>
      <c r="E31" s="3" t="s">
        <v>21</v>
      </c>
      <c r="F31" s="3" t="s">
        <v>21</v>
      </c>
      <c r="G31" s="3">
        <v>5</v>
      </c>
      <c r="H31" s="4">
        <v>6</v>
      </c>
      <c r="I31" s="4">
        <v>2</v>
      </c>
      <c r="J31" s="3" t="s">
        <v>21</v>
      </c>
      <c r="K31" s="70">
        <v>8</v>
      </c>
      <c r="L31" s="220">
        <v>6</v>
      </c>
      <c r="M31" s="4">
        <v>11</v>
      </c>
      <c r="N31" s="126">
        <v>10</v>
      </c>
    </row>
    <row r="32" spans="1:14" ht="19.5" customHeight="1" x14ac:dyDescent="0.25">
      <c r="A32" s="30">
        <v>13</v>
      </c>
      <c r="B32" s="47" t="s">
        <v>10</v>
      </c>
      <c r="C32" s="44">
        <v>8</v>
      </c>
      <c r="D32" s="3">
        <v>8</v>
      </c>
      <c r="E32" s="3" t="s">
        <v>21</v>
      </c>
      <c r="F32" s="3" t="s">
        <v>21</v>
      </c>
      <c r="G32" s="3">
        <v>8</v>
      </c>
      <c r="H32" s="4">
        <v>8</v>
      </c>
      <c r="I32" s="4">
        <v>7</v>
      </c>
      <c r="J32" s="3" t="s">
        <v>21</v>
      </c>
      <c r="K32" s="70">
        <v>9</v>
      </c>
      <c r="L32" s="220">
        <v>8</v>
      </c>
      <c r="M32" s="4">
        <v>7</v>
      </c>
      <c r="N32" s="126">
        <v>8</v>
      </c>
    </row>
    <row r="33" spans="1:17" ht="19.5" customHeight="1" x14ac:dyDescent="0.25">
      <c r="A33" s="30">
        <v>14</v>
      </c>
      <c r="B33" s="47" t="s">
        <v>11</v>
      </c>
      <c r="C33" s="44" t="s">
        <v>51</v>
      </c>
      <c r="D33" s="3" t="s">
        <v>51</v>
      </c>
      <c r="E33" s="3" t="s">
        <v>21</v>
      </c>
      <c r="F33" s="3" t="s">
        <v>21</v>
      </c>
      <c r="G33" s="3" t="s">
        <v>51</v>
      </c>
      <c r="H33" s="4" t="s">
        <v>51</v>
      </c>
      <c r="I33" s="4" t="s">
        <v>51</v>
      </c>
      <c r="J33" s="3" t="s">
        <v>21</v>
      </c>
      <c r="K33" s="70" t="s">
        <v>51</v>
      </c>
      <c r="L33" s="220" t="s">
        <v>22</v>
      </c>
      <c r="M33" s="4" t="s">
        <v>51</v>
      </c>
      <c r="N33" s="126" t="s">
        <v>51</v>
      </c>
      <c r="O33" s="5"/>
      <c r="P33" s="5"/>
      <c r="Q33" s="5"/>
    </row>
    <row r="34" spans="1:17" ht="19.5" customHeight="1" x14ac:dyDescent="0.25">
      <c r="A34" s="30">
        <v>15</v>
      </c>
      <c r="B34" s="47" t="s">
        <v>12</v>
      </c>
      <c r="C34" s="44" t="s">
        <v>20</v>
      </c>
      <c r="D34" s="3" t="s">
        <v>20</v>
      </c>
      <c r="E34" s="3" t="s">
        <v>20</v>
      </c>
      <c r="F34" s="3" t="s">
        <v>20</v>
      </c>
      <c r="G34" s="3" t="s">
        <v>20</v>
      </c>
      <c r="H34" s="3" t="s">
        <v>20</v>
      </c>
      <c r="I34" s="3" t="s">
        <v>20</v>
      </c>
      <c r="J34" s="3" t="s">
        <v>20</v>
      </c>
      <c r="K34" s="53" t="s">
        <v>20</v>
      </c>
      <c r="L34" s="220" t="s">
        <v>20</v>
      </c>
      <c r="M34" s="4" t="s">
        <v>20</v>
      </c>
      <c r="N34" s="126" t="s">
        <v>20</v>
      </c>
    </row>
    <row r="35" spans="1:17" ht="18.75" customHeight="1" x14ac:dyDescent="0.25">
      <c r="A35" s="42">
        <v>16</v>
      </c>
      <c r="B35" s="47" t="s">
        <v>13</v>
      </c>
      <c r="C35" s="44">
        <v>24</v>
      </c>
      <c r="D35" s="3">
        <v>24</v>
      </c>
      <c r="E35" s="3">
        <v>20</v>
      </c>
      <c r="F35" s="3">
        <v>24</v>
      </c>
      <c r="G35" s="3">
        <v>24</v>
      </c>
      <c r="H35" s="3">
        <v>24</v>
      </c>
      <c r="I35" s="3">
        <v>18</v>
      </c>
      <c r="J35" s="3">
        <v>12</v>
      </c>
      <c r="K35" s="53">
        <v>24</v>
      </c>
      <c r="L35" s="220">
        <v>18</v>
      </c>
      <c r="M35" s="4">
        <v>12</v>
      </c>
      <c r="N35" s="126">
        <v>24</v>
      </c>
    </row>
    <row r="36" spans="1:17" ht="18.75" customHeight="1" x14ac:dyDescent="0.25">
      <c r="A36" s="42">
        <v>17</v>
      </c>
      <c r="B36" s="47" t="s">
        <v>50</v>
      </c>
      <c r="C36" s="44">
        <v>27</v>
      </c>
      <c r="D36" s="3">
        <v>48</v>
      </c>
      <c r="E36" s="3">
        <v>20</v>
      </c>
      <c r="F36" s="3">
        <v>35</v>
      </c>
      <c r="G36" s="3">
        <v>42</v>
      </c>
      <c r="H36" s="3">
        <v>35</v>
      </c>
      <c r="I36" s="3">
        <v>25</v>
      </c>
      <c r="J36" s="3">
        <v>10</v>
      </c>
      <c r="K36" s="53">
        <v>52</v>
      </c>
      <c r="L36" s="220">
        <v>31</v>
      </c>
      <c r="M36" s="4">
        <v>15</v>
      </c>
      <c r="N36" s="126">
        <v>37</v>
      </c>
    </row>
    <row r="37" spans="1:17" ht="19.5" customHeight="1" x14ac:dyDescent="0.25">
      <c r="A37" s="42">
        <v>18</v>
      </c>
      <c r="B37" s="47" t="s">
        <v>14</v>
      </c>
      <c r="C37" s="44">
        <v>2</v>
      </c>
      <c r="D37" s="3">
        <v>0</v>
      </c>
      <c r="E37" s="3">
        <v>4</v>
      </c>
      <c r="F37" s="3">
        <v>2</v>
      </c>
      <c r="G37" s="3">
        <v>4</v>
      </c>
      <c r="H37" s="3">
        <v>2</v>
      </c>
      <c r="I37" s="3">
        <v>0</v>
      </c>
      <c r="J37" s="3">
        <v>0</v>
      </c>
      <c r="K37" s="53">
        <v>1</v>
      </c>
      <c r="L37" s="220">
        <v>2</v>
      </c>
      <c r="M37" s="4">
        <v>1</v>
      </c>
      <c r="N37" s="126">
        <v>0</v>
      </c>
    </row>
    <row r="38" spans="1:17" ht="19.5" customHeight="1" x14ac:dyDescent="0.25">
      <c r="A38" s="42">
        <v>19</v>
      </c>
      <c r="B38" s="47" t="s">
        <v>2</v>
      </c>
      <c r="C38" s="44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53">
        <v>0</v>
      </c>
      <c r="L38" s="220">
        <v>0</v>
      </c>
      <c r="M38" s="4">
        <v>0</v>
      </c>
      <c r="N38" s="126">
        <v>0</v>
      </c>
    </row>
    <row r="39" spans="1:17" ht="19.5" customHeight="1" x14ac:dyDescent="0.25">
      <c r="A39" s="42">
        <v>20</v>
      </c>
      <c r="B39" s="47" t="s">
        <v>15</v>
      </c>
      <c r="C39" s="44" t="s">
        <v>89</v>
      </c>
      <c r="D39" s="3">
        <v>0</v>
      </c>
      <c r="E39" s="3" t="s">
        <v>90</v>
      </c>
      <c r="F39" s="3" t="s">
        <v>91</v>
      </c>
      <c r="G39" s="3" t="s">
        <v>92</v>
      </c>
      <c r="H39" s="3" t="s">
        <v>93</v>
      </c>
      <c r="I39" s="3">
        <v>0</v>
      </c>
      <c r="J39" s="3">
        <v>0</v>
      </c>
      <c r="K39" s="53">
        <v>1</v>
      </c>
      <c r="L39" s="220" t="s">
        <v>193</v>
      </c>
      <c r="M39" s="4">
        <v>1</v>
      </c>
      <c r="N39" s="126">
        <v>0</v>
      </c>
    </row>
    <row r="40" spans="1:17" ht="19.5" customHeight="1" thickBot="1" x14ac:dyDescent="0.3">
      <c r="A40" s="42">
        <v>21</v>
      </c>
      <c r="B40" s="48" t="s">
        <v>16</v>
      </c>
      <c r="C40" s="45" t="s">
        <v>20</v>
      </c>
      <c r="D40" s="45" t="s">
        <v>20</v>
      </c>
      <c r="E40" s="45" t="s">
        <v>20</v>
      </c>
      <c r="F40" s="45" t="s">
        <v>20</v>
      </c>
      <c r="G40" s="45" t="s">
        <v>20</v>
      </c>
      <c r="H40" s="45" t="s">
        <v>20</v>
      </c>
      <c r="I40" s="45" t="s">
        <v>20</v>
      </c>
      <c r="J40" s="45" t="s">
        <v>20</v>
      </c>
      <c r="K40" s="188" t="s">
        <v>20</v>
      </c>
      <c r="L40" s="223" t="s">
        <v>20</v>
      </c>
      <c r="M40" s="224" t="s">
        <v>20</v>
      </c>
      <c r="N40" s="225" t="s">
        <v>20</v>
      </c>
    </row>
    <row r="41" spans="1:17" ht="19.5" customHeight="1" thickBot="1" x14ac:dyDescent="0.3"/>
    <row r="42" spans="1:17" ht="19.5" customHeight="1" thickBot="1" x14ac:dyDescent="0.3">
      <c r="A42" s="318" t="s">
        <v>44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20"/>
    </row>
    <row r="43" spans="1:17" ht="19.5" customHeight="1" x14ac:dyDescent="0.3">
      <c r="A43" s="365" t="s">
        <v>390</v>
      </c>
      <c r="B43" s="448"/>
      <c r="C43" s="242" t="s">
        <v>33</v>
      </c>
      <c r="D43" s="49" t="s">
        <v>27</v>
      </c>
      <c r="E43" s="49" t="s">
        <v>22</v>
      </c>
      <c r="F43" s="49" t="s">
        <v>28</v>
      </c>
      <c r="G43" s="49" t="s">
        <v>30</v>
      </c>
      <c r="H43" s="49" t="s">
        <v>29</v>
      </c>
      <c r="I43" s="49" t="s">
        <v>34</v>
      </c>
      <c r="J43" s="49" t="s">
        <v>1</v>
      </c>
      <c r="K43" s="49">
        <v>100</v>
      </c>
      <c r="L43" s="49">
        <v>50</v>
      </c>
      <c r="M43" s="49">
        <v>0</v>
      </c>
      <c r="N43" s="49" t="s">
        <v>31</v>
      </c>
      <c r="O43" s="49" t="s">
        <v>32</v>
      </c>
      <c r="P43" s="49" t="s">
        <v>35</v>
      </c>
      <c r="Q43" s="50" t="s">
        <v>36</v>
      </c>
    </row>
    <row r="44" spans="1:17" ht="20.25" customHeight="1" x14ac:dyDescent="0.25">
      <c r="A44" s="377"/>
      <c r="B44" s="550"/>
      <c r="C44" s="262">
        <v>4</v>
      </c>
      <c r="D44" s="262">
        <v>3</v>
      </c>
      <c r="E44" s="262" t="s">
        <v>48</v>
      </c>
      <c r="F44" s="262">
        <v>93</v>
      </c>
      <c r="G44" s="262">
        <v>149</v>
      </c>
      <c r="H44" s="262">
        <v>58</v>
      </c>
      <c r="I44" s="262">
        <v>31</v>
      </c>
      <c r="J44" s="262">
        <v>62.41</v>
      </c>
      <c r="K44" s="262" t="s">
        <v>48</v>
      </c>
      <c r="L44" s="262">
        <v>1</v>
      </c>
      <c r="M44" s="262">
        <v>1</v>
      </c>
      <c r="N44" s="262">
        <v>10</v>
      </c>
      <c r="O44" s="262">
        <v>4</v>
      </c>
      <c r="P44" s="6">
        <v>6</v>
      </c>
      <c r="Q44" s="6"/>
    </row>
    <row r="45" spans="1:17" ht="20.25" customHeight="1" thickBot="1" x14ac:dyDescent="0.3">
      <c r="A45" s="367" t="s">
        <v>391</v>
      </c>
      <c r="B45" s="976"/>
      <c r="C45" s="262">
        <v>2</v>
      </c>
      <c r="D45" s="262">
        <v>1</v>
      </c>
      <c r="E45" s="262" t="s">
        <v>48</v>
      </c>
      <c r="F45" s="262">
        <v>1</v>
      </c>
      <c r="G45" s="262">
        <v>6</v>
      </c>
      <c r="H45" s="262">
        <v>1</v>
      </c>
      <c r="I45" s="262">
        <v>1</v>
      </c>
      <c r="J45" s="262">
        <v>16.66</v>
      </c>
      <c r="K45" s="262" t="s">
        <v>48</v>
      </c>
      <c r="L45" s="262" t="s">
        <v>48</v>
      </c>
      <c r="M45" s="262" t="s">
        <v>48</v>
      </c>
      <c r="N45" s="262">
        <v>0</v>
      </c>
      <c r="O45" s="262">
        <v>0</v>
      </c>
      <c r="P45" s="6"/>
      <c r="Q45" s="6"/>
    </row>
    <row r="46" spans="1:17" ht="15.6" customHeight="1" x14ac:dyDescent="0.3">
      <c r="A46" s="365" t="s">
        <v>373</v>
      </c>
      <c r="B46" s="448"/>
      <c r="C46" s="876" t="s">
        <v>33</v>
      </c>
      <c r="D46" s="877" t="s">
        <v>27</v>
      </c>
      <c r="E46" s="877" t="s">
        <v>61</v>
      </c>
      <c r="F46" s="877" t="s">
        <v>62</v>
      </c>
      <c r="G46" s="877" t="s">
        <v>28</v>
      </c>
      <c r="H46" s="877" t="s">
        <v>63</v>
      </c>
      <c r="I46" s="877" t="s">
        <v>64</v>
      </c>
      <c r="J46" s="877" t="s">
        <v>34</v>
      </c>
      <c r="K46" s="877" t="s">
        <v>65</v>
      </c>
      <c r="L46" s="877" t="s">
        <v>1</v>
      </c>
      <c r="M46" s="877">
        <v>5</v>
      </c>
      <c r="N46" s="877">
        <v>10</v>
      </c>
      <c r="O46" s="252"/>
      <c r="P46" s="252"/>
      <c r="Q46" s="295"/>
    </row>
    <row r="47" spans="1:17" ht="20.25" customHeight="1" x14ac:dyDescent="0.25">
      <c r="A47" s="377"/>
      <c r="B47" s="550"/>
      <c r="C47" s="255">
        <v>4</v>
      </c>
      <c r="D47" s="58">
        <v>4</v>
      </c>
      <c r="E47" s="58">
        <v>74.400000000000006</v>
      </c>
      <c r="F47" s="58">
        <v>22</v>
      </c>
      <c r="G47" s="58">
        <v>209</v>
      </c>
      <c r="H47" s="58">
        <v>13</v>
      </c>
      <c r="I47" s="159" t="s">
        <v>392</v>
      </c>
      <c r="J47" s="58">
        <v>16.079999999999998</v>
      </c>
      <c r="K47" s="58">
        <v>2.84</v>
      </c>
      <c r="L47" s="58">
        <v>34</v>
      </c>
      <c r="M47" s="58">
        <v>1</v>
      </c>
      <c r="N47" s="58"/>
      <c r="O47" s="253"/>
      <c r="P47" s="253"/>
      <c r="Q47" s="875"/>
    </row>
    <row r="48" spans="1:17" ht="20.25" customHeight="1" thickBot="1" x14ac:dyDescent="0.3">
      <c r="A48" s="367" t="s">
        <v>372</v>
      </c>
      <c r="B48" s="976"/>
      <c r="C48" s="262">
        <v>2</v>
      </c>
      <c r="D48" s="262">
        <v>2</v>
      </c>
      <c r="E48" s="262">
        <v>15.5</v>
      </c>
      <c r="F48" s="262" t="s">
        <v>48</v>
      </c>
      <c r="G48" s="262">
        <v>99</v>
      </c>
      <c r="H48" s="262">
        <v>3</v>
      </c>
      <c r="I48" s="290" t="s">
        <v>381</v>
      </c>
      <c r="J48" s="262">
        <v>33</v>
      </c>
      <c r="K48" s="262">
        <v>6.25</v>
      </c>
      <c r="L48" s="262">
        <v>31.6</v>
      </c>
      <c r="M48" s="262" t="s">
        <v>48</v>
      </c>
      <c r="N48" s="262" t="s">
        <v>48</v>
      </c>
      <c r="O48" s="262" t="s">
        <v>48</v>
      </c>
      <c r="P48" s="262" t="s">
        <v>48</v>
      </c>
      <c r="Q48" s="882"/>
    </row>
    <row r="49" spans="1:28" ht="20.25" customHeight="1" x14ac:dyDescent="0.3">
      <c r="A49" s="870" t="s">
        <v>85</v>
      </c>
      <c r="B49" s="985"/>
      <c r="C49" s="977" t="s">
        <v>33</v>
      </c>
      <c r="D49" s="978" t="s">
        <v>27</v>
      </c>
      <c r="E49" s="978" t="s">
        <v>22</v>
      </c>
      <c r="F49" s="978" t="s">
        <v>28</v>
      </c>
      <c r="G49" s="978" t="s">
        <v>30</v>
      </c>
      <c r="H49" s="978" t="s">
        <v>29</v>
      </c>
      <c r="I49" s="978" t="s">
        <v>34</v>
      </c>
      <c r="J49" s="978" t="s">
        <v>1</v>
      </c>
      <c r="K49" s="978">
        <v>100</v>
      </c>
      <c r="L49" s="978">
        <v>50</v>
      </c>
      <c r="M49" s="978">
        <v>0</v>
      </c>
      <c r="N49" s="978" t="s">
        <v>31</v>
      </c>
      <c r="O49" s="978" t="s">
        <v>32</v>
      </c>
      <c r="P49" s="978" t="s">
        <v>35</v>
      </c>
      <c r="Q49" s="979" t="s">
        <v>36</v>
      </c>
    </row>
    <row r="50" spans="1:28" ht="20.25" customHeight="1" x14ac:dyDescent="0.25">
      <c r="A50" s="986"/>
      <c r="B50" s="987"/>
      <c r="C50" s="980">
        <f>SUM(C47:C48)</f>
        <v>6</v>
      </c>
      <c r="D50" s="981">
        <f>SUM(D44:D45)</f>
        <v>4</v>
      </c>
      <c r="E50" s="981">
        <f>SUM(E47:E48)</f>
        <v>89.9</v>
      </c>
      <c r="F50" s="981">
        <f>SUM(F44:F45)</f>
        <v>94</v>
      </c>
      <c r="G50" s="981">
        <f>SUM(G47:G48)</f>
        <v>308</v>
      </c>
      <c r="H50" s="981">
        <v>58</v>
      </c>
      <c r="I50" s="982">
        <f>94/4</f>
        <v>23.5</v>
      </c>
      <c r="J50" s="982">
        <f>F50*100/G50</f>
        <v>30.519480519480521</v>
      </c>
      <c r="K50" s="981"/>
      <c r="L50" s="981">
        <f>SUM(L44:L45)</f>
        <v>1</v>
      </c>
      <c r="M50" s="981">
        <f>SUM(M44:M45)</f>
        <v>1</v>
      </c>
      <c r="N50" s="981">
        <f>SUM(N44:N45)</f>
        <v>10</v>
      </c>
      <c r="O50" s="983">
        <f>SUM(O44:O45)</f>
        <v>4</v>
      </c>
      <c r="P50" s="983">
        <f>SUM(P44:P45)</f>
        <v>6</v>
      </c>
      <c r="Q50" s="984">
        <v>0</v>
      </c>
    </row>
    <row r="51" spans="1:28" ht="20.25" customHeight="1" x14ac:dyDescent="0.25">
      <c r="A51" s="997" t="s">
        <v>86</v>
      </c>
      <c r="B51" s="998"/>
      <c r="C51" s="988" t="s">
        <v>33</v>
      </c>
      <c r="D51" s="878" t="s">
        <v>27</v>
      </c>
      <c r="E51" s="878" t="s">
        <v>61</v>
      </c>
      <c r="F51" s="878" t="s">
        <v>62</v>
      </c>
      <c r="G51" s="878" t="s">
        <v>28</v>
      </c>
      <c r="H51" s="878" t="s">
        <v>63</v>
      </c>
      <c r="I51" s="878" t="s">
        <v>64</v>
      </c>
      <c r="J51" s="878" t="s">
        <v>34</v>
      </c>
      <c r="K51" s="878" t="s">
        <v>65</v>
      </c>
      <c r="L51" s="878" t="s">
        <v>1</v>
      </c>
      <c r="M51" s="878">
        <v>5</v>
      </c>
      <c r="N51" s="878">
        <v>10</v>
      </c>
      <c r="O51" s="995"/>
      <c r="P51" s="995"/>
      <c r="Q51" s="996"/>
    </row>
    <row r="52" spans="1:28" ht="20.25" customHeight="1" thickBot="1" x14ac:dyDescent="0.3">
      <c r="A52" s="871"/>
      <c r="B52" s="999"/>
      <c r="C52" s="989">
        <f t="shared" ref="C52:P52" si="2">SUM(C50)</f>
        <v>6</v>
      </c>
      <c r="D52" s="990">
        <f t="shared" si="2"/>
        <v>4</v>
      </c>
      <c r="E52" s="990">
        <v>90.3</v>
      </c>
      <c r="F52" s="990">
        <v>22</v>
      </c>
      <c r="G52" s="990">
        <v>308</v>
      </c>
      <c r="H52" s="990">
        <v>16</v>
      </c>
      <c r="I52" s="991" t="s">
        <v>392</v>
      </c>
      <c r="J52" s="990">
        <f>G52/H52</f>
        <v>19.25</v>
      </c>
      <c r="K52" s="992">
        <f>G52/E52</f>
        <v>3.4108527131782949</v>
      </c>
      <c r="L52" s="992">
        <f>543/16</f>
        <v>33.9375</v>
      </c>
      <c r="M52" s="990">
        <f t="shared" si="2"/>
        <v>1</v>
      </c>
      <c r="N52" s="990">
        <v>0</v>
      </c>
      <c r="O52" s="993"/>
      <c r="P52" s="993"/>
      <c r="Q52" s="994"/>
    </row>
    <row r="53" spans="1:28" ht="16.2" customHeight="1" thickBot="1" x14ac:dyDescent="0.3"/>
    <row r="54" spans="1:28" ht="20.25" customHeight="1" thickBot="1" x14ac:dyDescent="0.3">
      <c r="A54" s="356" t="s">
        <v>1</v>
      </c>
      <c r="B54" s="392" t="s">
        <v>0</v>
      </c>
      <c r="C54" s="263" t="s">
        <v>47</v>
      </c>
      <c r="D54" s="264"/>
      <c r="E54" s="264"/>
      <c r="F54" s="264"/>
      <c r="G54" s="264"/>
      <c r="H54" s="264"/>
      <c r="I54" s="264"/>
      <c r="J54" s="264"/>
      <c r="K54" s="264"/>
      <c r="L54" s="265"/>
      <c r="M54" s="958" t="s">
        <v>333</v>
      </c>
      <c r="N54" s="959"/>
      <c r="O54" s="959"/>
      <c r="P54" s="959"/>
      <c r="Q54" s="959"/>
      <c r="R54" s="959"/>
      <c r="S54" s="959"/>
      <c r="T54" s="959"/>
      <c r="U54" s="959"/>
      <c r="V54" s="959"/>
      <c r="W54" s="959"/>
      <c r="X54" s="959"/>
      <c r="Y54" s="959"/>
      <c r="Z54" s="959"/>
      <c r="AA54" s="959"/>
      <c r="AB54" s="960"/>
    </row>
    <row r="55" spans="1:28" ht="31.2" customHeight="1" thickBot="1" x14ac:dyDescent="0.3">
      <c r="A55" s="357"/>
      <c r="B55" s="348"/>
      <c r="C55" s="417" t="s">
        <v>247</v>
      </c>
      <c r="D55" s="418"/>
      <c r="E55" s="419" t="s">
        <v>167</v>
      </c>
      <c r="F55" s="420"/>
      <c r="G55" s="417" t="s">
        <v>248</v>
      </c>
      <c r="H55" s="418"/>
      <c r="I55" s="419" t="s">
        <v>209</v>
      </c>
      <c r="J55" s="420"/>
      <c r="K55" s="419" t="s">
        <v>163</v>
      </c>
      <c r="L55" s="420"/>
      <c r="M55" s="1001" t="s">
        <v>382</v>
      </c>
      <c r="N55" s="1002"/>
      <c r="O55" s="1001" t="s">
        <v>383</v>
      </c>
      <c r="P55" s="1002"/>
      <c r="Q55" s="1001" t="s">
        <v>384</v>
      </c>
      <c r="R55" s="1002"/>
      <c r="S55" s="1001" t="s">
        <v>385</v>
      </c>
      <c r="T55" s="1002"/>
      <c r="U55" s="1001" t="s">
        <v>386</v>
      </c>
      <c r="V55" s="1002"/>
      <c r="W55" s="1001" t="s">
        <v>387</v>
      </c>
      <c r="X55" s="1002"/>
      <c r="Y55" s="1001" t="s">
        <v>388</v>
      </c>
      <c r="Z55" s="1002"/>
      <c r="AA55" s="1001" t="s">
        <v>389</v>
      </c>
      <c r="AB55" s="1002"/>
    </row>
    <row r="56" spans="1:28" ht="18" customHeight="1" thickBot="1" x14ac:dyDescent="0.3">
      <c r="A56" s="462" t="s">
        <v>17</v>
      </c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4"/>
      <c r="M56" s="961" t="s">
        <v>17</v>
      </c>
      <c r="N56" s="962"/>
      <c r="O56" s="962"/>
      <c r="P56" s="962"/>
      <c r="Q56" s="962"/>
      <c r="R56" s="962"/>
      <c r="S56" s="962"/>
      <c r="T56" s="962"/>
      <c r="U56" s="962"/>
      <c r="V56" s="962"/>
      <c r="W56" s="962"/>
      <c r="X56" s="962"/>
      <c r="Y56" s="962"/>
      <c r="Z56" s="962"/>
      <c r="AA56" s="962"/>
      <c r="AB56" s="963"/>
    </row>
    <row r="57" spans="1:28" ht="18" x14ac:dyDescent="0.25">
      <c r="A57" s="29">
        <v>1</v>
      </c>
      <c r="B57" s="239" t="s">
        <v>3</v>
      </c>
      <c r="C57" s="393">
        <v>2</v>
      </c>
      <c r="D57" s="394"/>
      <c r="E57" s="393">
        <v>10</v>
      </c>
      <c r="F57" s="394"/>
      <c r="G57" s="393">
        <v>23</v>
      </c>
      <c r="H57" s="394"/>
      <c r="I57" s="395">
        <v>35</v>
      </c>
      <c r="J57" s="396"/>
      <c r="K57" s="395">
        <v>41</v>
      </c>
      <c r="L57" s="396"/>
      <c r="M57" s="964">
        <v>2</v>
      </c>
      <c r="N57" s="965"/>
      <c r="O57" s="964">
        <v>8</v>
      </c>
      <c r="P57" s="965"/>
      <c r="Q57" s="964">
        <v>11</v>
      </c>
      <c r="R57" s="965"/>
      <c r="S57" s="964">
        <v>16</v>
      </c>
      <c r="T57" s="965"/>
      <c r="U57" s="964">
        <v>24</v>
      </c>
      <c r="V57" s="965"/>
      <c r="W57" s="964">
        <v>25</v>
      </c>
      <c r="X57" s="965"/>
      <c r="Y57" s="964">
        <v>32</v>
      </c>
      <c r="Z57" s="965"/>
      <c r="AA57" s="964">
        <v>35</v>
      </c>
      <c r="AB57" s="965"/>
    </row>
    <row r="58" spans="1:28" ht="16.8" x14ac:dyDescent="0.25">
      <c r="A58" s="30">
        <v>2</v>
      </c>
      <c r="B58" s="240" t="s">
        <v>4</v>
      </c>
      <c r="C58" s="273">
        <v>1</v>
      </c>
      <c r="D58" s="274">
        <v>3</v>
      </c>
      <c r="E58" s="273">
        <v>2</v>
      </c>
      <c r="F58" s="274">
        <v>4</v>
      </c>
      <c r="G58" s="273">
        <v>2</v>
      </c>
      <c r="H58" s="274">
        <v>4</v>
      </c>
      <c r="I58" s="273">
        <v>2</v>
      </c>
      <c r="J58" s="274">
        <v>4</v>
      </c>
      <c r="K58" s="273">
        <v>2</v>
      </c>
      <c r="L58" s="274">
        <v>4</v>
      </c>
      <c r="M58" s="966">
        <v>2</v>
      </c>
      <c r="N58" s="967">
        <v>4</v>
      </c>
      <c r="O58" s="968">
        <v>2</v>
      </c>
      <c r="P58" s="969">
        <v>4</v>
      </c>
      <c r="Q58" s="966">
        <v>2</v>
      </c>
      <c r="R58" s="967">
        <v>4</v>
      </c>
      <c r="S58" s="966">
        <v>2</v>
      </c>
      <c r="T58" s="967">
        <v>4</v>
      </c>
      <c r="U58" s="968">
        <v>2</v>
      </c>
      <c r="V58" s="969">
        <v>4</v>
      </c>
      <c r="W58" s="966">
        <v>2</v>
      </c>
      <c r="X58" s="967">
        <v>4</v>
      </c>
      <c r="Y58" s="966">
        <v>1</v>
      </c>
      <c r="Z58" s="967">
        <v>3</v>
      </c>
      <c r="AA58" s="968">
        <v>2</v>
      </c>
      <c r="AB58" s="969">
        <v>4</v>
      </c>
    </row>
    <row r="59" spans="1:28" ht="18" x14ac:dyDescent="0.3">
      <c r="A59" s="31">
        <v>3</v>
      </c>
      <c r="B59" s="240" t="s">
        <v>5</v>
      </c>
      <c r="C59" s="381">
        <v>2</v>
      </c>
      <c r="D59" s="382"/>
      <c r="E59" s="381">
        <v>2</v>
      </c>
      <c r="F59" s="382"/>
      <c r="G59" s="381">
        <v>2</v>
      </c>
      <c r="H59" s="382"/>
      <c r="I59" s="381">
        <v>2</v>
      </c>
      <c r="J59" s="382"/>
      <c r="K59" s="381">
        <v>2</v>
      </c>
      <c r="L59" s="382"/>
      <c r="M59" s="970">
        <v>6</v>
      </c>
      <c r="N59" s="971"/>
      <c r="O59" s="970">
        <v>6</v>
      </c>
      <c r="P59" s="971"/>
      <c r="Q59" s="970">
        <v>6</v>
      </c>
      <c r="R59" s="971"/>
      <c r="S59" s="970">
        <v>6</v>
      </c>
      <c r="T59" s="971"/>
      <c r="U59" s="970">
        <v>6</v>
      </c>
      <c r="V59" s="971"/>
      <c r="W59" s="970">
        <v>6</v>
      </c>
      <c r="X59" s="971"/>
      <c r="Y59" s="970">
        <v>6</v>
      </c>
      <c r="Z59" s="971"/>
      <c r="AA59" s="970">
        <v>6</v>
      </c>
      <c r="AB59" s="971"/>
    </row>
    <row r="60" spans="1:28" ht="16.8" x14ac:dyDescent="0.3">
      <c r="A60" s="32">
        <v>4</v>
      </c>
      <c r="B60" s="240" t="s">
        <v>38</v>
      </c>
      <c r="C60" s="381">
        <v>1</v>
      </c>
      <c r="D60" s="382"/>
      <c r="E60" s="381">
        <v>6</v>
      </c>
      <c r="F60" s="382"/>
      <c r="G60" s="381">
        <v>4</v>
      </c>
      <c r="H60" s="382"/>
      <c r="I60" s="381">
        <v>5</v>
      </c>
      <c r="J60" s="382"/>
      <c r="K60" s="381">
        <v>3</v>
      </c>
      <c r="L60" s="382"/>
      <c r="M60" s="970">
        <v>5</v>
      </c>
      <c r="N60" s="971"/>
      <c r="O60" s="970">
        <v>8</v>
      </c>
      <c r="P60" s="971"/>
      <c r="Q60" s="970">
        <v>1</v>
      </c>
      <c r="R60" s="971"/>
      <c r="S60" s="970">
        <v>7</v>
      </c>
      <c r="T60" s="971"/>
      <c r="U60" s="970">
        <v>3</v>
      </c>
      <c r="V60" s="971"/>
      <c r="W60" s="970">
        <v>4</v>
      </c>
      <c r="X60" s="971"/>
      <c r="Y60" s="970">
        <v>9</v>
      </c>
      <c r="Z60" s="971"/>
      <c r="AA60" s="970">
        <v>150</v>
      </c>
      <c r="AB60" s="971"/>
    </row>
    <row r="61" spans="1:28" ht="16.8" x14ac:dyDescent="0.25">
      <c r="A61" s="33" t="s">
        <v>39</v>
      </c>
      <c r="B61" s="240" t="s">
        <v>6</v>
      </c>
      <c r="C61" s="273">
        <v>391</v>
      </c>
      <c r="D61" s="274">
        <v>156</v>
      </c>
      <c r="E61" s="273">
        <v>448</v>
      </c>
      <c r="F61" s="274" t="s">
        <v>20</v>
      </c>
      <c r="G61" s="273">
        <v>18</v>
      </c>
      <c r="H61" s="274" t="s">
        <v>52</v>
      </c>
      <c r="I61" s="273">
        <v>343</v>
      </c>
      <c r="J61" s="274"/>
      <c r="K61" s="273">
        <v>230</v>
      </c>
      <c r="L61" s="274">
        <v>178</v>
      </c>
      <c r="M61" s="966">
        <v>268</v>
      </c>
      <c r="N61" s="967">
        <v>313</v>
      </c>
      <c r="O61" s="968">
        <v>183</v>
      </c>
      <c r="P61" s="969">
        <v>63</v>
      </c>
      <c r="Q61" s="966">
        <v>479</v>
      </c>
      <c r="R61" s="967" t="s">
        <v>20</v>
      </c>
      <c r="S61" s="968">
        <v>280</v>
      </c>
      <c r="T61" s="969">
        <v>207</v>
      </c>
      <c r="U61" s="966">
        <v>499</v>
      </c>
      <c r="V61" s="967">
        <v>31</v>
      </c>
      <c r="W61" s="966">
        <v>174</v>
      </c>
      <c r="X61" s="967">
        <v>200</v>
      </c>
      <c r="Y61" s="968">
        <v>353</v>
      </c>
      <c r="Z61" s="969">
        <v>335</v>
      </c>
      <c r="AA61" s="966">
        <v>150</v>
      </c>
      <c r="AB61" s="967">
        <v>384</v>
      </c>
    </row>
    <row r="62" spans="1:28" ht="16.8" x14ac:dyDescent="0.25">
      <c r="A62" s="34">
        <v>6</v>
      </c>
      <c r="B62" s="240" t="s">
        <v>40</v>
      </c>
      <c r="C62" s="273">
        <v>10</v>
      </c>
      <c r="D62" s="274">
        <v>10</v>
      </c>
      <c r="E62" s="273">
        <v>10</v>
      </c>
      <c r="F62" s="274" t="s">
        <v>20</v>
      </c>
      <c r="G62" s="273">
        <v>1</v>
      </c>
      <c r="H62" s="274" t="s">
        <v>52</v>
      </c>
      <c r="I62" s="273">
        <v>10</v>
      </c>
      <c r="J62" s="274"/>
      <c r="K62" s="273">
        <v>10</v>
      </c>
      <c r="L62" s="274">
        <v>4</v>
      </c>
      <c r="M62" s="966">
        <v>10</v>
      </c>
      <c r="N62" s="967">
        <v>10</v>
      </c>
      <c r="O62" s="968">
        <v>10</v>
      </c>
      <c r="P62" s="969">
        <v>10</v>
      </c>
      <c r="Q62" s="966">
        <v>10</v>
      </c>
      <c r="R62" s="967" t="s">
        <v>20</v>
      </c>
      <c r="S62" s="968">
        <v>10</v>
      </c>
      <c r="T62" s="969">
        <v>6</v>
      </c>
      <c r="U62" s="966">
        <v>10</v>
      </c>
      <c r="V62" s="967">
        <v>2</v>
      </c>
      <c r="W62" s="966">
        <v>10</v>
      </c>
      <c r="X62" s="967">
        <v>10</v>
      </c>
      <c r="Y62" s="968">
        <v>10</v>
      </c>
      <c r="Z62" s="969">
        <v>5</v>
      </c>
      <c r="AA62" s="966">
        <v>10</v>
      </c>
      <c r="AB62" s="967">
        <v>3</v>
      </c>
    </row>
    <row r="63" spans="1:28" ht="15.6" customHeight="1" x14ac:dyDescent="0.25">
      <c r="A63" s="35">
        <v>7</v>
      </c>
      <c r="B63" s="240" t="s">
        <v>7</v>
      </c>
      <c r="C63" s="273">
        <v>609</v>
      </c>
      <c r="D63" s="274">
        <v>303</v>
      </c>
      <c r="E63" s="273">
        <v>620</v>
      </c>
      <c r="F63" s="274" t="s">
        <v>20</v>
      </c>
      <c r="G63" s="273">
        <v>30</v>
      </c>
      <c r="H63" s="274" t="s">
        <v>52</v>
      </c>
      <c r="I63" s="273">
        <v>54</v>
      </c>
      <c r="J63" s="274"/>
      <c r="K63" s="273">
        <v>342</v>
      </c>
      <c r="L63" s="274">
        <v>278</v>
      </c>
      <c r="M63" s="966">
        <v>501</v>
      </c>
      <c r="N63" s="967">
        <v>466</v>
      </c>
      <c r="O63" s="968">
        <v>345</v>
      </c>
      <c r="P63" s="969">
        <v>131</v>
      </c>
      <c r="Q63" s="966">
        <v>883</v>
      </c>
      <c r="R63" s="967" t="s">
        <v>20</v>
      </c>
      <c r="S63" s="968">
        <v>491</v>
      </c>
      <c r="T63" s="969">
        <v>318</v>
      </c>
      <c r="U63" s="966">
        <v>826</v>
      </c>
      <c r="V63" s="967">
        <v>54</v>
      </c>
      <c r="W63" s="966">
        <v>325</v>
      </c>
      <c r="X63" s="967">
        <v>373</v>
      </c>
      <c r="Y63" s="968">
        <v>596</v>
      </c>
      <c r="Z63" s="969">
        <v>494</v>
      </c>
      <c r="AA63" s="966">
        <v>290</v>
      </c>
      <c r="AB63" s="967">
        <v>652</v>
      </c>
    </row>
    <row r="64" spans="1:28" ht="16.8" x14ac:dyDescent="0.25">
      <c r="A64" s="36">
        <v>8</v>
      </c>
      <c r="B64" s="240" t="s">
        <v>41</v>
      </c>
      <c r="C64" s="273">
        <v>535</v>
      </c>
      <c r="D64" s="274">
        <v>13</v>
      </c>
      <c r="E64" s="273">
        <v>170</v>
      </c>
      <c r="F64" s="274">
        <v>149</v>
      </c>
      <c r="G64" s="273">
        <v>259</v>
      </c>
      <c r="H64" s="274" t="s">
        <v>52</v>
      </c>
      <c r="I64" s="273">
        <v>187</v>
      </c>
      <c r="J64" s="274">
        <v>118</v>
      </c>
      <c r="K64" s="273">
        <v>283</v>
      </c>
      <c r="L64" s="274">
        <v>120</v>
      </c>
      <c r="M64" s="966">
        <v>151</v>
      </c>
      <c r="N64" s="967">
        <v>140</v>
      </c>
      <c r="O64" s="968">
        <v>137</v>
      </c>
      <c r="P64" s="969">
        <v>239</v>
      </c>
      <c r="Q64" s="966">
        <v>335</v>
      </c>
      <c r="R64" s="967">
        <v>456</v>
      </c>
      <c r="S64" s="968">
        <v>334</v>
      </c>
      <c r="T64" s="969">
        <v>152</v>
      </c>
      <c r="U64" s="966">
        <v>406</v>
      </c>
      <c r="V64" s="967">
        <v>288</v>
      </c>
      <c r="W64" s="966">
        <v>238</v>
      </c>
      <c r="X64" s="967">
        <v>165</v>
      </c>
      <c r="Y64" s="968">
        <v>199</v>
      </c>
      <c r="Z64" s="969">
        <v>277</v>
      </c>
      <c r="AA64" s="966">
        <v>119</v>
      </c>
      <c r="AB64" s="967">
        <v>568</v>
      </c>
    </row>
    <row r="65" spans="1:29" ht="18" customHeight="1" x14ac:dyDescent="0.25">
      <c r="A65" s="30">
        <v>9</v>
      </c>
      <c r="B65" s="240" t="s">
        <v>42</v>
      </c>
      <c r="C65" s="273">
        <v>8</v>
      </c>
      <c r="D65" s="274">
        <v>0</v>
      </c>
      <c r="E65" s="273">
        <v>10</v>
      </c>
      <c r="F65" s="274">
        <v>9</v>
      </c>
      <c r="G65" s="273">
        <v>10</v>
      </c>
      <c r="H65" s="274" t="s">
        <v>52</v>
      </c>
      <c r="I65" s="273">
        <v>10</v>
      </c>
      <c r="J65" s="274">
        <v>8</v>
      </c>
      <c r="K65" s="273">
        <v>10</v>
      </c>
      <c r="L65" s="274">
        <v>10</v>
      </c>
      <c r="M65" s="966">
        <v>10</v>
      </c>
      <c r="N65" s="967">
        <v>9</v>
      </c>
      <c r="O65" s="968">
        <v>10</v>
      </c>
      <c r="P65" s="969">
        <v>10</v>
      </c>
      <c r="Q65" s="966">
        <v>10</v>
      </c>
      <c r="R65" s="967">
        <v>3</v>
      </c>
      <c r="S65" s="968">
        <v>10</v>
      </c>
      <c r="T65" s="969">
        <v>10</v>
      </c>
      <c r="U65" s="966">
        <v>10</v>
      </c>
      <c r="V65" s="967">
        <v>10</v>
      </c>
      <c r="W65" s="966">
        <v>10</v>
      </c>
      <c r="X65" s="967">
        <v>10</v>
      </c>
      <c r="Y65" s="968">
        <v>10</v>
      </c>
      <c r="Z65" s="969">
        <v>6</v>
      </c>
      <c r="AA65" s="966">
        <v>10</v>
      </c>
      <c r="AB65" s="967">
        <v>9</v>
      </c>
    </row>
    <row r="66" spans="1:29" ht="17.399999999999999" thickBot="1" x14ac:dyDescent="0.3">
      <c r="A66" s="37">
        <v>10</v>
      </c>
      <c r="B66" s="241" t="s">
        <v>19</v>
      </c>
      <c r="C66" s="275">
        <v>952</v>
      </c>
      <c r="D66" s="276">
        <v>17</v>
      </c>
      <c r="E66" s="275">
        <v>313</v>
      </c>
      <c r="F66" s="276">
        <v>311</v>
      </c>
      <c r="G66" s="275">
        <v>566</v>
      </c>
      <c r="H66" s="276" t="s">
        <v>52</v>
      </c>
      <c r="I66" s="275">
        <v>350</v>
      </c>
      <c r="J66" s="276">
        <v>204</v>
      </c>
      <c r="K66" s="275">
        <v>386</v>
      </c>
      <c r="L66" s="276">
        <v>188</v>
      </c>
      <c r="M66" s="972">
        <v>290</v>
      </c>
      <c r="N66" s="973">
        <v>243</v>
      </c>
      <c r="O66" s="974">
        <v>277</v>
      </c>
      <c r="P66" s="975">
        <v>498</v>
      </c>
      <c r="Q66" s="972">
        <v>513</v>
      </c>
      <c r="R66" s="973">
        <v>680</v>
      </c>
      <c r="S66" s="974">
        <v>590</v>
      </c>
      <c r="T66" s="975">
        <v>290</v>
      </c>
      <c r="U66" s="972">
        <v>583</v>
      </c>
      <c r="V66" s="973">
        <v>608</v>
      </c>
      <c r="W66" s="972">
        <v>514</v>
      </c>
      <c r="X66" s="973">
        <v>288</v>
      </c>
      <c r="Y66" s="974">
        <v>376</v>
      </c>
      <c r="Z66" s="975">
        <v>636</v>
      </c>
      <c r="AA66" s="972">
        <v>194</v>
      </c>
      <c r="AB66" s="973">
        <v>918</v>
      </c>
    </row>
    <row r="67" spans="1:29" ht="18" thickBot="1" x14ac:dyDescent="0.3">
      <c r="A67" s="349" t="s">
        <v>54</v>
      </c>
      <c r="B67" s="376" t="s">
        <v>0</v>
      </c>
      <c r="C67" s="383" t="s">
        <v>18</v>
      </c>
      <c r="D67" s="384"/>
      <c r="E67" s="384"/>
      <c r="F67" s="384"/>
      <c r="G67" s="384"/>
      <c r="H67" s="384"/>
      <c r="I67" s="384"/>
      <c r="J67" s="384"/>
      <c r="K67" s="384"/>
      <c r="L67" s="385"/>
      <c r="M67" s="912" t="s">
        <v>18</v>
      </c>
      <c r="N67" s="913"/>
      <c r="O67" s="913"/>
      <c r="P67" s="913"/>
      <c r="Q67" s="913"/>
      <c r="R67" s="913"/>
      <c r="S67" s="913"/>
      <c r="T67" s="913"/>
      <c r="U67" s="913"/>
      <c r="V67" s="913"/>
      <c r="W67" s="913"/>
      <c r="X67" s="913"/>
      <c r="Y67" s="913"/>
      <c r="Z67" s="913"/>
      <c r="AA67" s="913"/>
      <c r="AB67" s="914"/>
    </row>
    <row r="68" spans="1:29" ht="18.600000000000001" customHeight="1" thickBot="1" x14ac:dyDescent="0.3">
      <c r="A68" s="350"/>
      <c r="B68" s="348"/>
      <c r="C68" s="288" t="s">
        <v>55</v>
      </c>
      <c r="D68" s="289" t="s">
        <v>56</v>
      </c>
      <c r="E68" s="270" t="s">
        <v>55</v>
      </c>
      <c r="F68" s="271" t="s">
        <v>56</v>
      </c>
      <c r="G68" s="270" t="s">
        <v>55</v>
      </c>
      <c r="H68" s="271" t="s">
        <v>56</v>
      </c>
      <c r="I68" s="270" t="s">
        <v>55</v>
      </c>
      <c r="J68" s="271" t="s">
        <v>56</v>
      </c>
      <c r="K68" s="270" t="s">
        <v>55</v>
      </c>
      <c r="L68" s="271" t="s">
        <v>56</v>
      </c>
      <c r="M68" s="270" t="s">
        <v>55</v>
      </c>
      <c r="N68" s="271" t="s">
        <v>56</v>
      </c>
      <c r="O68" s="270" t="s">
        <v>55</v>
      </c>
      <c r="P68" s="271" t="s">
        <v>56</v>
      </c>
      <c r="Q68" s="270" t="s">
        <v>55</v>
      </c>
      <c r="R68" s="271" t="s">
        <v>56</v>
      </c>
      <c r="S68" s="270" t="s">
        <v>55</v>
      </c>
      <c r="T68" s="271" t="s">
        <v>56</v>
      </c>
      <c r="U68" s="270" t="s">
        <v>55</v>
      </c>
      <c r="V68" s="271" t="s">
        <v>56</v>
      </c>
      <c r="W68" s="270" t="s">
        <v>55</v>
      </c>
      <c r="X68" s="271" t="s">
        <v>56</v>
      </c>
      <c r="Y68" s="270" t="s">
        <v>55</v>
      </c>
      <c r="Z68" s="271" t="s">
        <v>56</v>
      </c>
      <c r="AA68" s="270" t="s">
        <v>55</v>
      </c>
      <c r="AB68" s="271" t="s">
        <v>56</v>
      </c>
    </row>
    <row r="69" spans="1:29" ht="16.8" x14ac:dyDescent="0.25">
      <c r="A69" s="41">
        <v>11</v>
      </c>
      <c r="B69" s="232" t="s">
        <v>8</v>
      </c>
      <c r="C69" s="13" t="s">
        <v>52</v>
      </c>
      <c r="D69" s="231" t="s">
        <v>52</v>
      </c>
      <c r="E69" s="93">
        <v>0</v>
      </c>
      <c r="F69" s="267" t="s">
        <v>52</v>
      </c>
      <c r="G69" s="266" t="s">
        <v>52</v>
      </c>
      <c r="H69" s="94" t="s">
        <v>52</v>
      </c>
      <c r="I69" s="95">
        <v>58</v>
      </c>
      <c r="J69" s="94" t="s">
        <v>52</v>
      </c>
      <c r="K69" s="95">
        <v>35</v>
      </c>
      <c r="L69" s="94" t="s">
        <v>21</v>
      </c>
      <c r="M69" s="697">
        <v>29</v>
      </c>
      <c r="N69" s="699">
        <v>5</v>
      </c>
      <c r="O69" s="697">
        <v>6</v>
      </c>
      <c r="P69" s="699">
        <v>0</v>
      </c>
      <c r="Q69" s="935" t="s">
        <v>52</v>
      </c>
      <c r="R69" s="936" t="s">
        <v>52</v>
      </c>
      <c r="S69" s="697" t="s">
        <v>394</v>
      </c>
      <c r="T69" s="699" t="s">
        <v>175</v>
      </c>
      <c r="U69" s="697">
        <v>85</v>
      </c>
      <c r="V69" s="699" t="s">
        <v>21</v>
      </c>
      <c r="W69" s="697">
        <v>0</v>
      </c>
      <c r="X69" s="699">
        <v>10</v>
      </c>
      <c r="Y69" s="697">
        <v>9</v>
      </c>
      <c r="Z69" s="699" t="s">
        <v>21</v>
      </c>
      <c r="AA69" s="935" t="s">
        <v>52</v>
      </c>
      <c r="AB69" s="936" t="s">
        <v>52</v>
      </c>
    </row>
    <row r="70" spans="1:29" ht="16.8" x14ac:dyDescent="0.25">
      <c r="A70" s="30">
        <v>12</v>
      </c>
      <c r="B70" s="233" t="s">
        <v>9</v>
      </c>
      <c r="C70" s="17" t="s">
        <v>52</v>
      </c>
      <c r="D70" s="211" t="s">
        <v>52</v>
      </c>
      <c r="E70" s="44">
        <v>6</v>
      </c>
      <c r="F70" s="211" t="s">
        <v>52</v>
      </c>
      <c r="G70" s="266" t="s">
        <v>52</v>
      </c>
      <c r="H70" s="18" t="s">
        <v>52</v>
      </c>
      <c r="I70" s="24">
        <v>79</v>
      </c>
      <c r="J70" s="18" t="s">
        <v>52</v>
      </c>
      <c r="K70" s="24">
        <v>64</v>
      </c>
      <c r="L70" s="18" t="s">
        <v>21</v>
      </c>
      <c r="M70" s="700">
        <v>45</v>
      </c>
      <c r="N70" s="693">
        <v>34</v>
      </c>
      <c r="O70" s="700">
        <v>7</v>
      </c>
      <c r="P70" s="693">
        <v>10</v>
      </c>
      <c r="Q70" s="820" t="s">
        <v>52</v>
      </c>
      <c r="R70" s="821" t="s">
        <v>52</v>
      </c>
      <c r="S70" s="700">
        <v>14</v>
      </c>
      <c r="T70" s="693">
        <v>8</v>
      </c>
      <c r="U70" s="700">
        <v>103</v>
      </c>
      <c r="V70" s="693" t="s">
        <v>21</v>
      </c>
      <c r="W70" s="700">
        <v>3</v>
      </c>
      <c r="X70" s="693">
        <v>18</v>
      </c>
      <c r="Y70" s="700">
        <v>12</v>
      </c>
      <c r="Z70" s="693" t="s">
        <v>21</v>
      </c>
      <c r="AA70" s="820" t="s">
        <v>52</v>
      </c>
      <c r="AB70" s="821" t="s">
        <v>52</v>
      </c>
    </row>
    <row r="71" spans="1:29" ht="16.8" x14ac:dyDescent="0.25">
      <c r="A71" s="30">
        <v>13</v>
      </c>
      <c r="B71" s="233" t="s">
        <v>10</v>
      </c>
      <c r="C71" s="17" t="s">
        <v>52</v>
      </c>
      <c r="D71" s="211" t="s">
        <v>52</v>
      </c>
      <c r="E71" s="44">
        <v>8</v>
      </c>
      <c r="F71" s="211" t="s">
        <v>52</v>
      </c>
      <c r="G71" s="266" t="s">
        <v>52</v>
      </c>
      <c r="H71" s="18" t="s">
        <v>52</v>
      </c>
      <c r="I71" s="24">
        <v>8</v>
      </c>
      <c r="J71" s="18" t="s">
        <v>52</v>
      </c>
      <c r="K71" s="24">
        <v>8</v>
      </c>
      <c r="L71" s="18" t="s">
        <v>21</v>
      </c>
      <c r="M71" s="700">
        <v>7</v>
      </c>
      <c r="N71" s="693">
        <v>6</v>
      </c>
      <c r="O71" s="700">
        <v>7</v>
      </c>
      <c r="P71" s="693">
        <v>4</v>
      </c>
      <c r="Q71" s="820" t="s">
        <v>52</v>
      </c>
      <c r="R71" s="821" t="s">
        <v>52</v>
      </c>
      <c r="S71" s="700">
        <v>9</v>
      </c>
      <c r="T71" s="693">
        <v>8</v>
      </c>
      <c r="U71" s="700">
        <v>8</v>
      </c>
      <c r="V71" s="693" t="s">
        <v>21</v>
      </c>
      <c r="W71" s="700">
        <v>8</v>
      </c>
      <c r="X71" s="693">
        <v>8</v>
      </c>
      <c r="Y71" s="700">
        <v>8</v>
      </c>
      <c r="Z71" s="693" t="s">
        <v>21</v>
      </c>
      <c r="AA71" s="820" t="s">
        <v>52</v>
      </c>
      <c r="AB71" s="821" t="s">
        <v>52</v>
      </c>
    </row>
    <row r="72" spans="1:29" ht="16.8" x14ac:dyDescent="0.25">
      <c r="A72" s="30">
        <v>14</v>
      </c>
      <c r="B72" s="233" t="s">
        <v>11</v>
      </c>
      <c r="C72" s="17" t="s">
        <v>52</v>
      </c>
      <c r="D72" s="211" t="s">
        <v>52</v>
      </c>
      <c r="E72" s="44" t="s">
        <v>51</v>
      </c>
      <c r="F72" s="211" t="s">
        <v>52</v>
      </c>
      <c r="G72" s="266" t="s">
        <v>52</v>
      </c>
      <c r="H72" s="18" t="s">
        <v>52</v>
      </c>
      <c r="I72" s="24" t="s">
        <v>51</v>
      </c>
      <c r="J72" s="18" t="s">
        <v>52</v>
      </c>
      <c r="K72" s="24" t="s">
        <v>51</v>
      </c>
      <c r="L72" s="18" t="s">
        <v>21</v>
      </c>
      <c r="M72" s="700" t="s">
        <v>51</v>
      </c>
      <c r="N72" s="693" t="s">
        <v>51</v>
      </c>
      <c r="O72" s="700" t="s">
        <v>51</v>
      </c>
      <c r="P72" s="693" t="s">
        <v>51</v>
      </c>
      <c r="Q72" s="820" t="s">
        <v>52</v>
      </c>
      <c r="R72" s="821" t="s">
        <v>52</v>
      </c>
      <c r="S72" s="700" t="s">
        <v>22</v>
      </c>
      <c r="T72" s="693" t="s">
        <v>22</v>
      </c>
      <c r="U72" s="700" t="s">
        <v>51</v>
      </c>
      <c r="V72" s="693" t="s">
        <v>21</v>
      </c>
      <c r="W72" s="700" t="s">
        <v>51</v>
      </c>
      <c r="X72" s="693" t="s">
        <v>51</v>
      </c>
      <c r="Y72" s="700" t="s">
        <v>51</v>
      </c>
      <c r="Z72" s="693" t="s">
        <v>21</v>
      </c>
      <c r="AA72" s="820" t="s">
        <v>52</v>
      </c>
      <c r="AB72" s="821" t="s">
        <v>52</v>
      </c>
    </row>
    <row r="73" spans="1:29" ht="16.8" x14ac:dyDescent="0.25">
      <c r="A73" s="30">
        <v>15</v>
      </c>
      <c r="B73" s="233" t="s">
        <v>12</v>
      </c>
      <c r="C73" s="17" t="s">
        <v>52</v>
      </c>
      <c r="D73" s="211" t="s">
        <v>52</v>
      </c>
      <c r="E73" s="44" t="s">
        <v>20</v>
      </c>
      <c r="F73" s="211" t="s">
        <v>20</v>
      </c>
      <c r="G73" s="266" t="s">
        <v>20</v>
      </c>
      <c r="H73" s="18" t="s">
        <v>52</v>
      </c>
      <c r="I73" s="24" t="s">
        <v>20</v>
      </c>
      <c r="J73" s="18" t="s">
        <v>52</v>
      </c>
      <c r="K73" s="24" t="s">
        <v>20</v>
      </c>
      <c r="L73" s="18" t="s">
        <v>21</v>
      </c>
      <c r="M73" s="700" t="s">
        <v>20</v>
      </c>
      <c r="N73" s="693" t="s">
        <v>20</v>
      </c>
      <c r="O73" s="700" t="s">
        <v>20</v>
      </c>
      <c r="P73" s="693" t="s">
        <v>20</v>
      </c>
      <c r="Q73" s="820" t="s">
        <v>52</v>
      </c>
      <c r="R73" s="821" t="s">
        <v>52</v>
      </c>
      <c r="S73" s="700" t="s">
        <v>20</v>
      </c>
      <c r="T73" s="693" t="s">
        <v>20</v>
      </c>
      <c r="U73" s="700" t="s">
        <v>20</v>
      </c>
      <c r="V73" s="693" t="s">
        <v>20</v>
      </c>
      <c r="W73" s="700" t="s">
        <v>20</v>
      </c>
      <c r="X73" s="693" t="s">
        <v>20</v>
      </c>
      <c r="Y73" s="700" t="s">
        <v>20</v>
      </c>
      <c r="Z73" s="693" t="s">
        <v>20</v>
      </c>
      <c r="AA73" s="820" t="s">
        <v>52</v>
      </c>
      <c r="AB73" s="821" t="s">
        <v>52</v>
      </c>
    </row>
    <row r="74" spans="1:29" ht="16.2" x14ac:dyDescent="0.25">
      <c r="A74" s="42">
        <v>16</v>
      </c>
      <c r="B74" s="233" t="s">
        <v>13</v>
      </c>
      <c r="C74" s="17" t="s">
        <v>52</v>
      </c>
      <c r="D74" s="211" t="s">
        <v>52</v>
      </c>
      <c r="E74" s="44">
        <v>91</v>
      </c>
      <c r="F74" s="211">
        <v>54</v>
      </c>
      <c r="G74" s="266">
        <v>114</v>
      </c>
      <c r="H74" s="18" t="s">
        <v>52</v>
      </c>
      <c r="I74" s="24">
        <v>96</v>
      </c>
      <c r="J74" s="18">
        <v>60</v>
      </c>
      <c r="K74" s="24">
        <v>27</v>
      </c>
      <c r="L74" s="18" t="s">
        <v>52</v>
      </c>
      <c r="M74" s="700">
        <v>117</v>
      </c>
      <c r="N74" s="693">
        <v>108</v>
      </c>
      <c r="O74" s="700">
        <v>54</v>
      </c>
      <c r="P74" s="693">
        <v>66</v>
      </c>
      <c r="Q74" s="820" t="s">
        <v>52</v>
      </c>
      <c r="R74" s="821" t="s">
        <v>52</v>
      </c>
      <c r="S74" s="700">
        <v>155</v>
      </c>
      <c r="T74" s="693">
        <v>90</v>
      </c>
      <c r="U74" s="700">
        <v>12</v>
      </c>
      <c r="V74" s="693">
        <v>12</v>
      </c>
      <c r="W74" s="700">
        <v>154</v>
      </c>
      <c r="X74" s="693">
        <v>96</v>
      </c>
      <c r="Y74" s="700">
        <v>36</v>
      </c>
      <c r="Z74" s="693">
        <v>42</v>
      </c>
      <c r="AA74" s="820" t="s">
        <v>52</v>
      </c>
      <c r="AB74" s="821" t="s">
        <v>52</v>
      </c>
    </row>
    <row r="75" spans="1:29" ht="16.2" x14ac:dyDescent="0.25">
      <c r="A75" s="42">
        <v>17</v>
      </c>
      <c r="B75" s="233" t="s">
        <v>50</v>
      </c>
      <c r="C75" s="17" t="s">
        <v>52</v>
      </c>
      <c r="D75" s="211" t="s">
        <v>52</v>
      </c>
      <c r="E75" s="44">
        <v>24</v>
      </c>
      <c r="F75" s="211">
        <v>28</v>
      </c>
      <c r="G75" s="266">
        <v>51</v>
      </c>
      <c r="H75" s="18" t="s">
        <v>52</v>
      </c>
      <c r="I75" s="24">
        <v>30</v>
      </c>
      <c r="J75" s="18">
        <v>49</v>
      </c>
      <c r="K75" s="24">
        <v>27</v>
      </c>
      <c r="L75" s="18" t="s">
        <v>52</v>
      </c>
      <c r="M75" s="700">
        <v>63</v>
      </c>
      <c r="N75" s="693">
        <v>94</v>
      </c>
      <c r="O75" s="700">
        <v>40</v>
      </c>
      <c r="P75" s="693">
        <v>35</v>
      </c>
      <c r="Q75" s="820" t="s">
        <v>52</v>
      </c>
      <c r="R75" s="821" t="s">
        <v>52</v>
      </c>
      <c r="S75" s="700">
        <v>81</v>
      </c>
      <c r="T75" s="693">
        <v>47</v>
      </c>
      <c r="U75" s="700">
        <v>6</v>
      </c>
      <c r="V75" s="693">
        <v>12</v>
      </c>
      <c r="W75" s="700">
        <v>57</v>
      </c>
      <c r="X75" s="693">
        <v>63</v>
      </c>
      <c r="Y75" s="700">
        <v>28</v>
      </c>
      <c r="Z75" s="693">
        <v>23</v>
      </c>
      <c r="AA75" s="820" t="s">
        <v>52</v>
      </c>
      <c r="AB75" s="821" t="s">
        <v>52</v>
      </c>
    </row>
    <row r="76" spans="1:29" ht="16.2" x14ac:dyDescent="0.25">
      <c r="A76" s="42">
        <v>18</v>
      </c>
      <c r="B76" s="233" t="s">
        <v>14</v>
      </c>
      <c r="C76" s="17" t="s">
        <v>52</v>
      </c>
      <c r="D76" s="211" t="s">
        <v>52</v>
      </c>
      <c r="E76" s="44">
        <v>7</v>
      </c>
      <c r="F76" s="211">
        <v>0</v>
      </c>
      <c r="G76" s="266">
        <v>0</v>
      </c>
      <c r="H76" s="18" t="s">
        <v>52</v>
      </c>
      <c r="I76" s="24">
        <v>3</v>
      </c>
      <c r="J76" s="18">
        <v>2</v>
      </c>
      <c r="K76" s="24">
        <v>1</v>
      </c>
      <c r="L76" s="18" t="s">
        <v>52</v>
      </c>
      <c r="M76" s="700">
        <v>4</v>
      </c>
      <c r="N76" s="693">
        <v>0</v>
      </c>
      <c r="O76" s="700">
        <v>1</v>
      </c>
      <c r="P76" s="693">
        <v>1</v>
      </c>
      <c r="Q76" s="820" t="s">
        <v>52</v>
      </c>
      <c r="R76" s="821" t="s">
        <v>52</v>
      </c>
      <c r="S76" s="700">
        <v>3</v>
      </c>
      <c r="T76" s="693">
        <v>1</v>
      </c>
      <c r="U76" s="700">
        <v>0</v>
      </c>
      <c r="V76" s="693">
        <v>1</v>
      </c>
      <c r="W76" s="700">
        <v>6</v>
      </c>
      <c r="X76" s="693">
        <v>4</v>
      </c>
      <c r="Y76" s="700">
        <v>1</v>
      </c>
      <c r="Z76" s="693">
        <v>0</v>
      </c>
      <c r="AA76" s="820" t="s">
        <v>52</v>
      </c>
      <c r="AB76" s="821" t="s">
        <v>52</v>
      </c>
    </row>
    <row r="77" spans="1:29" ht="16.2" x14ac:dyDescent="0.25">
      <c r="A77" s="42">
        <v>19</v>
      </c>
      <c r="B77" s="233" t="s">
        <v>2</v>
      </c>
      <c r="C77" s="17" t="s">
        <v>52</v>
      </c>
      <c r="D77" s="211" t="s">
        <v>52</v>
      </c>
      <c r="E77" s="44">
        <v>8</v>
      </c>
      <c r="F77" s="211">
        <v>2</v>
      </c>
      <c r="G77" s="266">
        <v>5</v>
      </c>
      <c r="H77" s="18" t="s">
        <v>52</v>
      </c>
      <c r="I77" s="24">
        <v>6</v>
      </c>
      <c r="J77" s="18">
        <v>1</v>
      </c>
      <c r="K77" s="24">
        <v>0</v>
      </c>
      <c r="L77" s="18" t="s">
        <v>52</v>
      </c>
      <c r="M77" s="700">
        <v>2</v>
      </c>
      <c r="N77" s="693">
        <v>1</v>
      </c>
      <c r="O77" s="700">
        <v>0</v>
      </c>
      <c r="P77" s="693">
        <v>2</v>
      </c>
      <c r="Q77" s="820" t="s">
        <v>52</v>
      </c>
      <c r="R77" s="821" t="s">
        <v>52</v>
      </c>
      <c r="S77" s="700">
        <v>5</v>
      </c>
      <c r="T77" s="693">
        <v>5</v>
      </c>
      <c r="U77" s="700">
        <v>0</v>
      </c>
      <c r="V77" s="693">
        <v>0</v>
      </c>
      <c r="W77" s="700">
        <v>9</v>
      </c>
      <c r="X77" s="693">
        <v>2</v>
      </c>
      <c r="Y77" s="700">
        <v>2</v>
      </c>
      <c r="Z77" s="693">
        <v>2</v>
      </c>
      <c r="AA77" s="820" t="s">
        <v>52</v>
      </c>
      <c r="AB77" s="821" t="s">
        <v>52</v>
      </c>
    </row>
    <row r="78" spans="1:29" ht="31.2" x14ac:dyDescent="0.25">
      <c r="A78" s="42">
        <v>20</v>
      </c>
      <c r="B78" s="233" t="s">
        <v>15</v>
      </c>
      <c r="C78" s="17" t="s">
        <v>52</v>
      </c>
      <c r="D78" s="211" t="s">
        <v>52</v>
      </c>
      <c r="E78" s="44" t="s">
        <v>251</v>
      </c>
      <c r="F78" s="211">
        <v>0</v>
      </c>
      <c r="G78" s="266">
        <v>0</v>
      </c>
      <c r="H78" s="18" t="s">
        <v>52</v>
      </c>
      <c r="I78" s="24" t="s">
        <v>252</v>
      </c>
      <c r="J78" s="18" t="s">
        <v>223</v>
      </c>
      <c r="K78" s="24">
        <v>2</v>
      </c>
      <c r="L78" s="18" t="s">
        <v>52</v>
      </c>
      <c r="M78" s="700" t="s">
        <v>393</v>
      </c>
      <c r="N78" s="693">
        <v>0</v>
      </c>
      <c r="O78" s="700">
        <v>2</v>
      </c>
      <c r="P78" s="693">
        <v>4</v>
      </c>
      <c r="Q78" s="820" t="s">
        <v>52</v>
      </c>
      <c r="R78" s="821" t="s">
        <v>52</v>
      </c>
      <c r="S78" s="700" t="s">
        <v>339</v>
      </c>
      <c r="T78" s="693">
        <v>2</v>
      </c>
      <c r="U78" s="700">
        <v>0</v>
      </c>
      <c r="V78" s="693">
        <v>2</v>
      </c>
      <c r="W78" s="1000" t="s">
        <v>395</v>
      </c>
      <c r="X78" s="693" t="s">
        <v>396</v>
      </c>
      <c r="Y78" s="700">
        <v>1</v>
      </c>
      <c r="Z78" s="693">
        <v>0</v>
      </c>
      <c r="AA78" s="820" t="s">
        <v>52</v>
      </c>
      <c r="AB78" s="821" t="s">
        <v>52</v>
      </c>
    </row>
    <row r="79" spans="1:29" ht="21.6" customHeight="1" thickBot="1" x14ac:dyDescent="0.3">
      <c r="A79" s="42">
        <v>21</v>
      </c>
      <c r="B79" s="234" t="s">
        <v>16</v>
      </c>
      <c r="C79" s="19" t="s">
        <v>52</v>
      </c>
      <c r="D79" s="109" t="s">
        <v>52</v>
      </c>
      <c r="E79" s="45" t="s">
        <v>20</v>
      </c>
      <c r="F79" s="109" t="s">
        <v>20</v>
      </c>
      <c r="G79" s="19" t="s">
        <v>20</v>
      </c>
      <c r="H79" s="22" t="s">
        <v>52</v>
      </c>
      <c r="I79" s="25" t="s">
        <v>20</v>
      </c>
      <c r="J79" s="22" t="s">
        <v>20</v>
      </c>
      <c r="K79" s="25" t="s">
        <v>20</v>
      </c>
      <c r="L79" s="22" t="s">
        <v>52</v>
      </c>
      <c r="M79" s="702" t="s">
        <v>20</v>
      </c>
      <c r="N79" s="704" t="s">
        <v>20</v>
      </c>
      <c r="O79" s="702" t="s">
        <v>20</v>
      </c>
      <c r="P79" s="704" t="s">
        <v>20</v>
      </c>
      <c r="Q79" s="822" t="s">
        <v>52</v>
      </c>
      <c r="R79" s="823" t="s">
        <v>52</v>
      </c>
      <c r="S79" s="702" t="s">
        <v>20</v>
      </c>
      <c r="T79" s="704" t="s">
        <v>20</v>
      </c>
      <c r="U79" s="702" t="s">
        <v>20</v>
      </c>
      <c r="V79" s="704" t="s">
        <v>20</v>
      </c>
      <c r="W79" s="702" t="s">
        <v>20</v>
      </c>
      <c r="X79" s="704" t="s">
        <v>20</v>
      </c>
      <c r="Y79" s="702" t="s">
        <v>20</v>
      </c>
      <c r="Z79" s="704" t="s">
        <v>20</v>
      </c>
      <c r="AA79" s="822" t="s">
        <v>52</v>
      </c>
      <c r="AB79" s="823" t="s">
        <v>52</v>
      </c>
    </row>
    <row r="80" spans="1:29" ht="23.4" customHeight="1" thickBot="1" x14ac:dyDescent="0.3">
      <c r="L80" s="956"/>
      <c r="M80" s="957"/>
      <c r="N80" s="957"/>
      <c r="O80" s="957"/>
      <c r="P80" s="957"/>
      <c r="Q80" s="957"/>
      <c r="R80" s="957"/>
      <c r="S80" s="957"/>
      <c r="T80" s="957"/>
      <c r="U80" s="957"/>
      <c r="V80" s="957"/>
      <c r="W80" s="957"/>
      <c r="X80" s="957"/>
      <c r="Y80" s="957"/>
      <c r="Z80" s="957"/>
      <c r="AA80" s="957"/>
      <c r="AB80" s="957"/>
      <c r="AC80" s="956"/>
    </row>
    <row r="81" spans="1:17" ht="23.4" thickBot="1" x14ac:dyDescent="0.3">
      <c r="A81" s="318" t="s">
        <v>375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20"/>
    </row>
    <row r="82" spans="1:17" ht="17.399999999999999" customHeight="1" x14ac:dyDescent="0.25">
      <c r="A82" s="323" t="s">
        <v>363</v>
      </c>
      <c r="B82" s="363"/>
      <c r="C82" s="261" t="s">
        <v>33</v>
      </c>
      <c r="D82" s="118" t="s">
        <v>27</v>
      </c>
      <c r="E82" s="118" t="s">
        <v>22</v>
      </c>
      <c r="F82" s="118" t="s">
        <v>28</v>
      </c>
      <c r="G82" s="118" t="s">
        <v>30</v>
      </c>
      <c r="H82" s="118" t="s">
        <v>29</v>
      </c>
      <c r="I82" s="118" t="s">
        <v>34</v>
      </c>
      <c r="J82" s="118" t="s">
        <v>1</v>
      </c>
      <c r="K82" s="118">
        <v>100</v>
      </c>
      <c r="L82" s="118">
        <v>50</v>
      </c>
      <c r="M82" s="118">
        <v>0</v>
      </c>
      <c r="N82" s="118" t="s">
        <v>31</v>
      </c>
      <c r="O82" s="118" t="s">
        <v>32</v>
      </c>
      <c r="P82" s="118" t="s">
        <v>35</v>
      </c>
      <c r="Q82" s="119" t="s">
        <v>36</v>
      </c>
    </row>
    <row r="83" spans="1:17" ht="14.4" thickBot="1" x14ac:dyDescent="0.3">
      <c r="A83" s="414"/>
      <c r="B83" s="951"/>
      <c r="C83" s="954">
        <v>2</v>
      </c>
      <c r="D83" s="950">
        <v>1</v>
      </c>
      <c r="E83" s="950" t="s">
        <v>48</v>
      </c>
      <c r="F83" s="950">
        <v>1</v>
      </c>
      <c r="G83" s="950">
        <v>6</v>
      </c>
      <c r="H83" s="950">
        <v>1</v>
      </c>
      <c r="I83" s="950">
        <v>1</v>
      </c>
      <c r="J83" s="950">
        <v>16.66</v>
      </c>
      <c r="K83" s="950" t="s">
        <v>48</v>
      </c>
      <c r="L83" s="950" t="s">
        <v>48</v>
      </c>
      <c r="M83" s="950" t="s">
        <v>48</v>
      </c>
      <c r="N83" s="950">
        <v>0</v>
      </c>
      <c r="O83" s="950">
        <v>0</v>
      </c>
      <c r="P83" s="650"/>
      <c r="Q83" s="955"/>
    </row>
    <row r="84" spans="1:17" ht="15.6" x14ac:dyDescent="0.25">
      <c r="A84" s="925" t="s">
        <v>367</v>
      </c>
      <c r="B84" s="952"/>
      <c r="C84" s="876" t="s">
        <v>33</v>
      </c>
      <c r="D84" s="877" t="s">
        <v>27</v>
      </c>
      <c r="E84" s="877" t="s">
        <v>61</v>
      </c>
      <c r="F84" s="877" t="s">
        <v>62</v>
      </c>
      <c r="G84" s="877" t="s">
        <v>28</v>
      </c>
      <c r="H84" s="877" t="s">
        <v>63</v>
      </c>
      <c r="I84" s="877" t="s">
        <v>64</v>
      </c>
      <c r="J84" s="877" t="s">
        <v>34</v>
      </c>
      <c r="K84" s="877" t="s">
        <v>65</v>
      </c>
      <c r="L84" s="877" t="s">
        <v>1</v>
      </c>
      <c r="M84" s="877" t="s">
        <v>95</v>
      </c>
      <c r="N84" s="877" t="s">
        <v>96</v>
      </c>
      <c r="O84" s="877"/>
      <c r="P84" s="948"/>
      <c r="Q84" s="949"/>
    </row>
    <row r="85" spans="1:17" ht="16.2" thickBot="1" x14ac:dyDescent="0.3">
      <c r="A85" s="926"/>
      <c r="B85" s="953"/>
      <c r="C85" s="280">
        <v>2</v>
      </c>
      <c r="D85" s="281">
        <v>2</v>
      </c>
      <c r="E85" s="281">
        <v>15.5</v>
      </c>
      <c r="F85" s="281" t="s">
        <v>48</v>
      </c>
      <c r="G85" s="281">
        <v>99</v>
      </c>
      <c r="H85" s="281">
        <v>3</v>
      </c>
      <c r="I85" s="293" t="s">
        <v>381</v>
      </c>
      <c r="J85" s="281">
        <v>33</v>
      </c>
      <c r="K85" s="281">
        <v>6.25</v>
      </c>
      <c r="L85" s="281">
        <v>31.6</v>
      </c>
      <c r="M85" s="281" t="s">
        <v>48</v>
      </c>
      <c r="N85" s="281" t="s">
        <v>48</v>
      </c>
      <c r="O85" s="281" t="s">
        <v>48</v>
      </c>
      <c r="P85" s="281" t="s">
        <v>48</v>
      </c>
      <c r="Q85" s="131"/>
    </row>
    <row r="86" spans="1:17" ht="17.399999999999999" customHeight="1" thickBot="1" x14ac:dyDescent="0.3"/>
    <row r="87" spans="1:17" ht="31.8" customHeight="1" x14ac:dyDescent="0.25">
      <c r="A87" s="928" t="s">
        <v>1</v>
      </c>
      <c r="B87" s="928" t="s">
        <v>0</v>
      </c>
      <c r="C87" s="930" t="s">
        <v>377</v>
      </c>
      <c r="D87" s="931"/>
    </row>
    <row r="88" spans="1:17" ht="36" customHeight="1" thickBot="1" x14ac:dyDescent="0.3">
      <c r="A88" s="929"/>
      <c r="B88" s="929"/>
      <c r="C88" s="9" t="s">
        <v>376</v>
      </c>
      <c r="D88" s="10" t="s">
        <v>326</v>
      </c>
    </row>
    <row r="89" spans="1:17" ht="18" customHeight="1" thickBot="1" x14ac:dyDescent="0.3">
      <c r="A89" s="1003" t="s">
        <v>17</v>
      </c>
      <c r="B89" s="1004"/>
      <c r="C89" s="1004"/>
      <c r="D89" s="1005"/>
    </row>
    <row r="90" spans="1:17" ht="18" x14ac:dyDescent="0.25">
      <c r="A90" s="29">
        <v>1</v>
      </c>
      <c r="B90" s="26" t="s">
        <v>3</v>
      </c>
      <c r="C90" s="941">
        <v>11</v>
      </c>
      <c r="D90" s="942">
        <v>12</v>
      </c>
    </row>
    <row r="91" spans="1:17" ht="16.8" x14ac:dyDescent="0.25">
      <c r="A91" s="30">
        <v>2</v>
      </c>
      <c r="B91" s="27" t="s">
        <v>4</v>
      </c>
      <c r="C91" s="943">
        <v>2</v>
      </c>
      <c r="D91" s="944">
        <v>1</v>
      </c>
    </row>
    <row r="92" spans="1:17" ht="18" x14ac:dyDescent="0.25">
      <c r="A92" s="31">
        <v>3</v>
      </c>
      <c r="B92" s="27" t="s">
        <v>5</v>
      </c>
      <c r="C92" s="945" t="s">
        <v>378</v>
      </c>
      <c r="D92" s="944" t="s">
        <v>378</v>
      </c>
    </row>
    <row r="93" spans="1:17" ht="15.6" customHeight="1" x14ac:dyDescent="0.25">
      <c r="A93" s="32">
        <v>4</v>
      </c>
      <c r="B93" s="27" t="s">
        <v>38</v>
      </c>
      <c r="C93" s="945" t="s">
        <v>379</v>
      </c>
      <c r="D93" s="944" t="s">
        <v>380</v>
      </c>
    </row>
    <row r="94" spans="1:17" ht="16.8" x14ac:dyDescent="0.25">
      <c r="A94" s="33" t="s">
        <v>39</v>
      </c>
      <c r="B94" s="27" t="s">
        <v>6</v>
      </c>
      <c r="C94" s="945">
        <v>223</v>
      </c>
      <c r="D94" s="944">
        <v>275</v>
      </c>
    </row>
    <row r="95" spans="1:17" ht="16.8" x14ac:dyDescent="0.25">
      <c r="A95" s="34">
        <v>6</v>
      </c>
      <c r="B95" s="27" t="s">
        <v>40</v>
      </c>
      <c r="C95" s="945">
        <v>2</v>
      </c>
      <c r="D95" s="944">
        <v>9</v>
      </c>
    </row>
    <row r="96" spans="1:17" ht="16.8" x14ac:dyDescent="0.25">
      <c r="A96" s="35">
        <v>7</v>
      </c>
      <c r="B96" s="27" t="s">
        <v>7</v>
      </c>
      <c r="C96" s="945">
        <v>219</v>
      </c>
      <c r="D96" s="944">
        <v>252</v>
      </c>
    </row>
    <row r="97" spans="1:6" ht="16.8" x14ac:dyDescent="0.25">
      <c r="A97" s="36">
        <v>8</v>
      </c>
      <c r="B97" s="27" t="s">
        <v>41</v>
      </c>
      <c r="C97" s="946">
        <v>222</v>
      </c>
      <c r="D97" s="947">
        <v>276</v>
      </c>
    </row>
    <row r="98" spans="1:6" ht="16.8" x14ac:dyDescent="0.25">
      <c r="A98" s="30">
        <v>9</v>
      </c>
      <c r="B98" s="27" t="s">
        <v>42</v>
      </c>
      <c r="C98" s="848">
        <v>10</v>
      </c>
      <c r="D98" s="849">
        <v>8</v>
      </c>
    </row>
    <row r="99" spans="1:6" ht="17.399999999999999" thickBot="1" x14ac:dyDescent="0.3">
      <c r="A99" s="37">
        <v>10</v>
      </c>
      <c r="B99" s="28" t="s">
        <v>19</v>
      </c>
      <c r="C99" s="852">
        <v>291</v>
      </c>
      <c r="D99" s="853">
        <v>251</v>
      </c>
    </row>
    <row r="100" spans="1:6" ht="18" thickBot="1" x14ac:dyDescent="0.3">
      <c r="A100" s="918" t="s">
        <v>18</v>
      </c>
      <c r="B100" s="919"/>
      <c r="C100" s="919"/>
      <c r="D100" s="920"/>
    </row>
    <row r="101" spans="1:6" ht="16.8" x14ac:dyDescent="0.25">
      <c r="A101" s="41">
        <v>11</v>
      </c>
      <c r="B101" s="46" t="s">
        <v>8</v>
      </c>
      <c r="C101" s="935" t="s">
        <v>21</v>
      </c>
      <c r="D101" s="936">
        <v>1</v>
      </c>
    </row>
    <row r="102" spans="1:6" ht="16.8" x14ac:dyDescent="0.25">
      <c r="A102" s="30">
        <v>12</v>
      </c>
      <c r="B102" s="47" t="s">
        <v>9</v>
      </c>
      <c r="C102" s="820" t="s">
        <v>21</v>
      </c>
      <c r="D102" s="821">
        <v>6</v>
      </c>
    </row>
    <row r="103" spans="1:6" ht="16.8" x14ac:dyDescent="0.25">
      <c r="A103" s="30">
        <v>13</v>
      </c>
      <c r="B103" s="47" t="s">
        <v>10</v>
      </c>
      <c r="C103" s="820" t="s">
        <v>21</v>
      </c>
      <c r="D103" s="821">
        <v>7</v>
      </c>
    </row>
    <row r="104" spans="1:6" ht="16.8" x14ac:dyDescent="0.25">
      <c r="A104" s="30">
        <v>14</v>
      </c>
      <c r="B104" s="47" t="s">
        <v>11</v>
      </c>
      <c r="C104" s="820" t="s">
        <v>21</v>
      </c>
      <c r="D104" s="821" t="s">
        <v>51</v>
      </c>
    </row>
    <row r="105" spans="1:6" ht="16.8" x14ac:dyDescent="0.25">
      <c r="A105" s="30">
        <v>15</v>
      </c>
      <c r="B105" s="47" t="s">
        <v>12</v>
      </c>
      <c r="C105" s="820" t="s">
        <v>20</v>
      </c>
      <c r="D105" s="821" t="s">
        <v>20</v>
      </c>
    </row>
    <row r="106" spans="1:6" ht="16.2" x14ac:dyDescent="0.25">
      <c r="A106" s="42">
        <v>16</v>
      </c>
      <c r="B106" s="47" t="s">
        <v>13</v>
      </c>
      <c r="C106" s="820">
        <v>54</v>
      </c>
      <c r="D106" s="821">
        <v>41</v>
      </c>
    </row>
    <row r="107" spans="1:6" ht="16.2" x14ac:dyDescent="0.25">
      <c r="A107" s="42">
        <v>17</v>
      </c>
      <c r="B107" s="47" t="s">
        <v>50</v>
      </c>
      <c r="C107" s="820">
        <v>45</v>
      </c>
      <c r="D107" s="821">
        <v>54</v>
      </c>
    </row>
    <row r="108" spans="1:6" ht="16.2" x14ac:dyDescent="0.25">
      <c r="A108" s="42">
        <v>18</v>
      </c>
      <c r="B108" s="47" t="s">
        <v>14</v>
      </c>
      <c r="C108" s="820">
        <v>2</v>
      </c>
      <c r="D108" s="821">
        <v>1</v>
      </c>
    </row>
    <row r="109" spans="1:6" ht="16.2" x14ac:dyDescent="0.25">
      <c r="A109" s="42">
        <v>19</v>
      </c>
      <c r="B109" s="47" t="s">
        <v>2</v>
      </c>
      <c r="C109" s="820">
        <v>0</v>
      </c>
      <c r="D109" s="821">
        <v>0</v>
      </c>
    </row>
    <row r="110" spans="1:6" ht="16.2" x14ac:dyDescent="0.25">
      <c r="A110" s="42">
        <v>20</v>
      </c>
      <c r="B110" s="47" t="s">
        <v>15</v>
      </c>
      <c r="C110" s="820" t="s">
        <v>232</v>
      </c>
      <c r="D110" s="821">
        <v>3</v>
      </c>
      <c r="E110" s="5"/>
      <c r="F110" s="5"/>
    </row>
    <row r="111" spans="1:6" ht="16.8" thickBot="1" x14ac:dyDescent="0.3">
      <c r="A111" s="42">
        <v>21</v>
      </c>
      <c r="B111" s="48" t="s">
        <v>16</v>
      </c>
      <c r="C111" s="822" t="s">
        <v>20</v>
      </c>
      <c r="D111" s="937" t="s">
        <v>20</v>
      </c>
    </row>
  </sheetData>
  <mergeCells count="89">
    <mergeCell ref="M59:N59"/>
    <mergeCell ref="AA59:AB59"/>
    <mergeCell ref="O55:P55"/>
    <mergeCell ref="Q55:R55"/>
    <mergeCell ref="M67:AB67"/>
    <mergeCell ref="M56:AB56"/>
    <mergeCell ref="W59:X59"/>
    <mergeCell ref="Y59:Z59"/>
    <mergeCell ref="U59:V59"/>
    <mergeCell ref="O59:P59"/>
    <mergeCell ref="Q59:R59"/>
    <mergeCell ref="S59:T59"/>
    <mergeCell ref="U57:V57"/>
    <mergeCell ref="Q57:R57"/>
    <mergeCell ref="O57:P57"/>
    <mergeCell ref="S57:T57"/>
    <mergeCell ref="W57:X57"/>
    <mergeCell ref="M57:N57"/>
    <mergeCell ref="Y57:Z57"/>
    <mergeCell ref="AA57:AB57"/>
    <mergeCell ref="S55:T55"/>
    <mergeCell ref="AA55:AB55"/>
    <mergeCell ref="U55:V55"/>
    <mergeCell ref="Y55:Z55"/>
    <mergeCell ref="W55:X55"/>
    <mergeCell ref="M55:N55"/>
    <mergeCell ref="AA60:AB60"/>
    <mergeCell ref="O60:P60"/>
    <mergeCell ref="M60:N60"/>
    <mergeCell ref="W60:X60"/>
    <mergeCell ref="U60:V60"/>
    <mergeCell ref="Y60:Z60"/>
    <mergeCell ref="Q60:R60"/>
    <mergeCell ref="S60:T60"/>
    <mergeCell ref="A84:B84"/>
    <mergeCell ref="A85:B85"/>
    <mergeCell ref="B87:B88"/>
    <mergeCell ref="A87:A88"/>
    <mergeCell ref="C87:D87"/>
    <mergeCell ref="A81:Q81"/>
    <mergeCell ref="A82:B83"/>
    <mergeCell ref="A10:B10"/>
    <mergeCell ref="B16:B17"/>
    <mergeCell ref="C16:K16"/>
    <mergeCell ref="C55:D55"/>
    <mergeCell ref="E55:F55"/>
    <mergeCell ref="G55:H55"/>
    <mergeCell ref="I55:J55"/>
    <mergeCell ref="K55:L55"/>
    <mergeCell ref="A11:B12"/>
    <mergeCell ref="A42:Q42"/>
    <mergeCell ref="A16:A17"/>
    <mergeCell ref="M54:AB54"/>
    <mergeCell ref="A46:B47"/>
    <mergeCell ref="A48:B48"/>
    <mergeCell ref="A1:Q1"/>
    <mergeCell ref="A4:Q4"/>
    <mergeCell ref="A5:B6"/>
    <mergeCell ref="A7:B7"/>
    <mergeCell ref="A8:B9"/>
    <mergeCell ref="A3:B3"/>
    <mergeCell ref="C3:Q3"/>
    <mergeCell ref="A13:B14"/>
    <mergeCell ref="L16:N16"/>
    <mergeCell ref="A54:A55"/>
    <mergeCell ref="B54:B55"/>
    <mergeCell ref="A43:B44"/>
    <mergeCell ref="A45:B45"/>
    <mergeCell ref="A49:B50"/>
    <mergeCell ref="A51:B52"/>
    <mergeCell ref="A56:L56"/>
    <mergeCell ref="C59:D59"/>
    <mergeCell ref="E59:F59"/>
    <mergeCell ref="G59:H59"/>
    <mergeCell ref="I59:J59"/>
    <mergeCell ref="K59:L59"/>
    <mergeCell ref="C57:D57"/>
    <mergeCell ref="E57:F57"/>
    <mergeCell ref="G57:H57"/>
    <mergeCell ref="I57:J57"/>
    <mergeCell ref="K57:L57"/>
    <mergeCell ref="E60:F60"/>
    <mergeCell ref="G60:H60"/>
    <mergeCell ref="I60:J60"/>
    <mergeCell ref="K60:L60"/>
    <mergeCell ref="A67:A68"/>
    <mergeCell ref="B67:B68"/>
    <mergeCell ref="C67:L67"/>
    <mergeCell ref="C60:D60"/>
  </mergeCells>
  <pageMargins left="0.7" right="0.7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9C6F-AF0B-47DD-A47C-9B1D7E2CE97C}">
  <dimension ref="A1:AB79"/>
  <sheetViews>
    <sheetView zoomScaleNormal="10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" width="10.33203125" style="1" customWidth="1"/>
    <col min="4" max="4" width="10.88671875" style="1" customWidth="1"/>
    <col min="5" max="7" width="9.33203125" style="1" customWidth="1"/>
    <col min="8" max="9" width="9.33203125" style="1"/>
    <col min="10" max="12" width="12.6640625" style="1" bestFit="1" customWidth="1"/>
    <col min="13" max="16384" width="9.33203125" style="1"/>
  </cols>
  <sheetData>
    <row r="1" spans="1:17" ht="90.6" customHeight="1" thickBot="1" x14ac:dyDescent="0.3">
      <c r="A1" s="315" t="s">
        <v>107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116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  <c r="Q4" s="137"/>
    </row>
    <row r="5" spans="1:17" ht="22.2" customHeight="1" thickBot="1" x14ac:dyDescent="0.35">
      <c r="A5" s="321"/>
      <c r="B5" s="389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  <c r="Q5" s="135"/>
    </row>
    <row r="6" spans="1:17" ht="15.6" x14ac:dyDescent="0.3">
      <c r="A6" s="323" t="s">
        <v>94</v>
      </c>
      <c r="B6" s="363"/>
      <c r="C6" s="59">
        <v>2</v>
      </c>
      <c r="D6" s="60">
        <v>2</v>
      </c>
      <c r="E6" s="60">
        <v>8</v>
      </c>
      <c r="F6" s="60">
        <v>1</v>
      </c>
      <c r="G6" s="60">
        <v>47</v>
      </c>
      <c r="H6" s="60">
        <v>8</v>
      </c>
      <c r="I6" s="139" t="s">
        <v>106</v>
      </c>
      <c r="J6" s="60">
        <v>5.87</v>
      </c>
      <c r="K6" s="60">
        <v>5.87</v>
      </c>
      <c r="L6" s="60">
        <v>6</v>
      </c>
      <c r="M6" s="60">
        <v>1</v>
      </c>
      <c r="N6" s="60" t="s">
        <v>48</v>
      </c>
      <c r="O6" s="60" t="s">
        <v>48</v>
      </c>
      <c r="P6" s="112" t="s">
        <v>48</v>
      </c>
      <c r="Q6" s="136"/>
    </row>
    <row r="7" spans="1:17" ht="16.2" thickBot="1" x14ac:dyDescent="0.3">
      <c r="A7" s="325" t="s">
        <v>84</v>
      </c>
      <c r="B7" s="364"/>
      <c r="C7" s="61">
        <v>1</v>
      </c>
      <c r="D7" s="62">
        <v>1</v>
      </c>
      <c r="E7" s="62">
        <v>2</v>
      </c>
      <c r="F7" s="62">
        <v>0</v>
      </c>
      <c r="G7" s="62">
        <v>20</v>
      </c>
      <c r="H7" s="62">
        <v>0</v>
      </c>
      <c r="I7" s="62"/>
      <c r="J7" s="62"/>
      <c r="K7" s="62">
        <v>10</v>
      </c>
      <c r="L7" s="62" t="s">
        <v>48</v>
      </c>
      <c r="M7" s="62" t="s">
        <v>48</v>
      </c>
      <c r="N7" s="62" t="s">
        <v>48</v>
      </c>
      <c r="O7" s="62" t="s">
        <v>48</v>
      </c>
      <c r="P7" s="63" t="s">
        <v>48</v>
      </c>
      <c r="Q7" s="81"/>
    </row>
    <row r="8" spans="1:17" ht="16.2" thickBot="1" x14ac:dyDescent="0.35">
      <c r="A8" s="327" t="s">
        <v>37</v>
      </c>
      <c r="B8" s="328"/>
      <c r="C8" s="140">
        <f t="shared" ref="C8:H8" si="0">SUM(C6:C7)</f>
        <v>3</v>
      </c>
      <c r="D8" s="134">
        <f t="shared" si="0"/>
        <v>3</v>
      </c>
      <c r="E8" s="134">
        <f t="shared" si="0"/>
        <v>10</v>
      </c>
      <c r="F8" s="134">
        <f t="shared" si="0"/>
        <v>1</v>
      </c>
      <c r="G8" s="134">
        <f t="shared" si="0"/>
        <v>67</v>
      </c>
      <c r="H8" s="134">
        <f t="shared" si="0"/>
        <v>8</v>
      </c>
      <c r="I8" s="134" t="s">
        <v>106</v>
      </c>
      <c r="J8" s="134">
        <v>8.3000000000000007</v>
      </c>
      <c r="K8" s="134">
        <v>6.7</v>
      </c>
      <c r="L8" s="134">
        <v>7.5</v>
      </c>
      <c r="M8" s="134"/>
      <c r="N8" s="134"/>
      <c r="O8" s="134"/>
      <c r="P8" s="141"/>
      <c r="Q8" s="136"/>
    </row>
    <row r="9" spans="1:17" ht="13.8" thickBot="1" x14ac:dyDescent="0.3"/>
    <row r="10" spans="1:17" ht="25.2" customHeight="1" thickBot="1" x14ac:dyDescent="0.3">
      <c r="A10" s="333" t="s">
        <v>1</v>
      </c>
      <c r="B10" s="333" t="s">
        <v>0</v>
      </c>
      <c r="C10" s="423" t="s">
        <v>25</v>
      </c>
      <c r="D10" s="424"/>
      <c r="E10" s="436" t="s">
        <v>26</v>
      </c>
      <c r="F10" s="437"/>
      <c r="G10" s="438"/>
    </row>
    <row r="11" spans="1:17" ht="33" customHeight="1" thickBot="1" x14ac:dyDescent="0.3">
      <c r="A11" s="334"/>
      <c r="B11" s="334"/>
      <c r="C11" s="10" t="s">
        <v>153</v>
      </c>
      <c r="D11" s="12" t="s">
        <v>157</v>
      </c>
      <c r="E11" s="439" t="s">
        <v>195</v>
      </c>
      <c r="F11" s="440"/>
      <c r="G11" s="441"/>
    </row>
    <row r="12" spans="1:17" ht="21" customHeight="1" thickBot="1" x14ac:dyDescent="0.3">
      <c r="A12" s="179" t="s">
        <v>17</v>
      </c>
      <c r="B12" s="180"/>
      <c r="C12" s="180"/>
      <c r="D12" s="180"/>
      <c r="E12" s="180"/>
      <c r="F12" s="180"/>
      <c r="G12" s="180"/>
    </row>
    <row r="13" spans="1:17" ht="20.25" customHeight="1" x14ac:dyDescent="0.25">
      <c r="A13" s="29">
        <v>1</v>
      </c>
      <c r="B13" s="26" t="s">
        <v>3</v>
      </c>
      <c r="C13" s="15">
        <v>18</v>
      </c>
      <c r="D13" s="16">
        <v>21</v>
      </c>
      <c r="E13" s="442">
        <v>10</v>
      </c>
      <c r="F13" s="443"/>
      <c r="G13" s="444"/>
    </row>
    <row r="14" spans="1:17" ht="19.5" customHeight="1" x14ac:dyDescent="0.25">
      <c r="A14" s="30">
        <v>2</v>
      </c>
      <c r="B14" s="27" t="s">
        <v>4</v>
      </c>
      <c r="C14" s="2">
        <v>2</v>
      </c>
      <c r="D14" s="18">
        <v>2</v>
      </c>
      <c r="E14" s="429">
        <v>2</v>
      </c>
      <c r="F14" s="430"/>
      <c r="G14" s="431"/>
    </row>
    <row r="15" spans="1:17" ht="20.25" customHeight="1" x14ac:dyDescent="0.25">
      <c r="A15" s="31">
        <v>3</v>
      </c>
      <c r="B15" s="27" t="s">
        <v>5</v>
      </c>
      <c r="C15" s="2">
        <v>4</v>
      </c>
      <c r="D15" s="18">
        <v>4</v>
      </c>
      <c r="E15" s="445" t="s">
        <v>141</v>
      </c>
      <c r="F15" s="446"/>
      <c r="G15" s="447"/>
    </row>
    <row r="16" spans="1:17" ht="19.5" customHeight="1" x14ac:dyDescent="0.25">
      <c r="A16" s="32">
        <v>4</v>
      </c>
      <c r="B16" s="27" t="s">
        <v>38</v>
      </c>
      <c r="C16" s="2">
        <v>5</v>
      </c>
      <c r="D16" s="18">
        <v>2</v>
      </c>
      <c r="E16" s="445" t="s">
        <v>138</v>
      </c>
      <c r="F16" s="446"/>
      <c r="G16" s="447"/>
    </row>
    <row r="17" spans="1:7" ht="19.5" customHeight="1" x14ac:dyDescent="0.25">
      <c r="A17" s="33" t="s">
        <v>39</v>
      </c>
      <c r="B17" s="27" t="s">
        <v>6</v>
      </c>
      <c r="C17" s="2">
        <v>72</v>
      </c>
      <c r="D17" s="18">
        <v>151</v>
      </c>
      <c r="E17" s="429">
        <v>154</v>
      </c>
      <c r="F17" s="430"/>
      <c r="G17" s="431"/>
    </row>
    <row r="18" spans="1:7" ht="19.5" customHeight="1" x14ac:dyDescent="0.25">
      <c r="A18" s="34">
        <v>6</v>
      </c>
      <c r="B18" s="27" t="s">
        <v>40</v>
      </c>
      <c r="C18" s="2">
        <v>3</v>
      </c>
      <c r="D18" s="18">
        <v>9</v>
      </c>
      <c r="E18" s="429">
        <v>6</v>
      </c>
      <c r="F18" s="430"/>
      <c r="G18" s="431"/>
    </row>
    <row r="19" spans="1:7" ht="19.5" customHeight="1" x14ac:dyDescent="0.25">
      <c r="A19" s="35">
        <v>7</v>
      </c>
      <c r="B19" s="27" t="s">
        <v>7</v>
      </c>
      <c r="C19" s="2">
        <v>54</v>
      </c>
      <c r="D19" s="18">
        <v>120</v>
      </c>
      <c r="E19" s="429">
        <v>103</v>
      </c>
      <c r="F19" s="430"/>
      <c r="G19" s="431"/>
    </row>
    <row r="20" spans="1:7" ht="19.5" customHeight="1" x14ac:dyDescent="0.25">
      <c r="A20" s="36">
        <v>8</v>
      </c>
      <c r="B20" s="27" t="s">
        <v>41</v>
      </c>
      <c r="C20" s="2">
        <v>71</v>
      </c>
      <c r="D20" s="18">
        <v>180</v>
      </c>
      <c r="E20" s="429">
        <v>149</v>
      </c>
      <c r="F20" s="430"/>
      <c r="G20" s="431"/>
    </row>
    <row r="21" spans="1:7" ht="19.5" customHeight="1" x14ac:dyDescent="0.25">
      <c r="A21" s="30">
        <v>9</v>
      </c>
      <c r="B21" s="27" t="s">
        <v>42</v>
      </c>
      <c r="C21" s="2">
        <v>10</v>
      </c>
      <c r="D21" s="18">
        <v>6</v>
      </c>
      <c r="E21" s="429">
        <v>10</v>
      </c>
      <c r="F21" s="430"/>
      <c r="G21" s="431"/>
    </row>
    <row r="22" spans="1:7" ht="19.5" customHeight="1" thickBot="1" x14ac:dyDescent="0.3">
      <c r="A22" s="37">
        <v>10</v>
      </c>
      <c r="B22" s="28" t="s">
        <v>19</v>
      </c>
      <c r="C22" s="21">
        <v>96</v>
      </c>
      <c r="D22" s="22">
        <v>120</v>
      </c>
      <c r="E22" s="432">
        <v>120</v>
      </c>
      <c r="F22" s="433"/>
      <c r="G22" s="434"/>
    </row>
    <row r="23" spans="1:7" ht="19.5" customHeight="1" thickBot="1" x14ac:dyDescent="0.3">
      <c r="A23" s="186" t="s">
        <v>18</v>
      </c>
      <c r="B23" s="187"/>
      <c r="C23" s="187"/>
      <c r="D23" s="187"/>
      <c r="E23" s="187"/>
      <c r="F23" s="187"/>
      <c r="G23" s="187"/>
    </row>
    <row r="24" spans="1:7" ht="19.5" customHeight="1" x14ac:dyDescent="0.25">
      <c r="A24" s="41">
        <v>11</v>
      </c>
      <c r="B24" s="46" t="s">
        <v>8</v>
      </c>
      <c r="C24" s="23" t="s">
        <v>21</v>
      </c>
      <c r="D24" s="16" t="s">
        <v>99</v>
      </c>
      <c r="E24" s="395" t="s">
        <v>21</v>
      </c>
      <c r="F24" s="435"/>
      <c r="G24" s="396"/>
    </row>
    <row r="25" spans="1:7" ht="19.5" customHeight="1" x14ac:dyDescent="0.25">
      <c r="A25" s="30">
        <v>12</v>
      </c>
      <c r="B25" s="47" t="s">
        <v>9</v>
      </c>
      <c r="C25" s="24" t="s">
        <v>21</v>
      </c>
      <c r="D25" s="18">
        <v>9</v>
      </c>
      <c r="E25" s="374" t="s">
        <v>21</v>
      </c>
      <c r="F25" s="425"/>
      <c r="G25" s="375"/>
    </row>
    <row r="26" spans="1:7" ht="19.5" customHeight="1" x14ac:dyDescent="0.25">
      <c r="A26" s="30">
        <v>13</v>
      </c>
      <c r="B26" s="47" t="s">
        <v>10</v>
      </c>
      <c r="C26" s="24" t="s">
        <v>21</v>
      </c>
      <c r="D26" s="18">
        <v>11</v>
      </c>
      <c r="E26" s="374" t="s">
        <v>21</v>
      </c>
      <c r="F26" s="425"/>
      <c r="G26" s="375"/>
    </row>
    <row r="27" spans="1:7" ht="19.5" customHeight="1" x14ac:dyDescent="0.25">
      <c r="A27" s="30">
        <v>14</v>
      </c>
      <c r="B27" s="47" t="s">
        <v>11</v>
      </c>
      <c r="C27" s="24" t="s">
        <v>21</v>
      </c>
      <c r="D27" s="18" t="s">
        <v>74</v>
      </c>
      <c r="E27" s="374" t="s">
        <v>21</v>
      </c>
      <c r="F27" s="425"/>
      <c r="G27" s="375"/>
    </row>
    <row r="28" spans="1:7" ht="19.5" customHeight="1" x14ac:dyDescent="0.25">
      <c r="A28" s="30">
        <v>15</v>
      </c>
      <c r="B28" s="47" t="s">
        <v>12</v>
      </c>
      <c r="C28" s="17" t="s">
        <v>20</v>
      </c>
      <c r="D28" s="211" t="s">
        <v>20</v>
      </c>
      <c r="E28" s="374" t="s">
        <v>20</v>
      </c>
      <c r="F28" s="425"/>
      <c r="G28" s="375"/>
    </row>
    <row r="29" spans="1:7" ht="18.75" customHeight="1" x14ac:dyDescent="0.25">
      <c r="A29" s="42">
        <v>16</v>
      </c>
      <c r="B29" s="47" t="s">
        <v>13</v>
      </c>
      <c r="C29" s="17">
        <v>24</v>
      </c>
      <c r="D29" s="211">
        <v>24</v>
      </c>
      <c r="E29" s="374">
        <v>12</v>
      </c>
      <c r="F29" s="425"/>
      <c r="G29" s="375"/>
    </row>
    <row r="30" spans="1:7" ht="18.75" customHeight="1" x14ac:dyDescent="0.25">
      <c r="A30" s="42">
        <v>17</v>
      </c>
      <c r="B30" s="47" t="s">
        <v>50</v>
      </c>
      <c r="C30" s="17">
        <v>18</v>
      </c>
      <c r="D30" s="211">
        <v>29</v>
      </c>
      <c r="E30" s="374">
        <v>20</v>
      </c>
      <c r="F30" s="425"/>
      <c r="G30" s="375"/>
    </row>
    <row r="31" spans="1:7" ht="19.5" customHeight="1" x14ac:dyDescent="0.25">
      <c r="A31" s="42">
        <v>18</v>
      </c>
      <c r="B31" s="47" t="s">
        <v>14</v>
      </c>
      <c r="C31" s="17">
        <v>5</v>
      </c>
      <c r="D31" s="211">
        <v>3</v>
      </c>
      <c r="E31" s="374">
        <v>0</v>
      </c>
      <c r="F31" s="425"/>
      <c r="G31" s="375"/>
    </row>
    <row r="32" spans="1:7" ht="19.5" customHeight="1" x14ac:dyDescent="0.25">
      <c r="A32" s="42">
        <v>19</v>
      </c>
      <c r="B32" s="47" t="s">
        <v>2</v>
      </c>
      <c r="C32" s="17">
        <v>1</v>
      </c>
      <c r="D32" s="211">
        <v>0</v>
      </c>
      <c r="E32" s="374">
        <v>0</v>
      </c>
      <c r="F32" s="425"/>
      <c r="G32" s="375"/>
    </row>
    <row r="33" spans="1:28" ht="19.5" customHeight="1" x14ac:dyDescent="0.25">
      <c r="A33" s="42">
        <v>20</v>
      </c>
      <c r="B33" s="47" t="s">
        <v>15</v>
      </c>
      <c r="C33" s="17" t="s">
        <v>108</v>
      </c>
      <c r="D33" s="211" t="s">
        <v>109</v>
      </c>
      <c r="E33" s="374">
        <v>0</v>
      </c>
      <c r="F33" s="425"/>
      <c r="G33" s="375"/>
    </row>
    <row r="34" spans="1:28" ht="19.5" customHeight="1" thickBot="1" x14ac:dyDescent="0.3">
      <c r="A34" s="42">
        <v>21</v>
      </c>
      <c r="B34" s="48" t="s">
        <v>16</v>
      </c>
      <c r="C34" s="19" t="s">
        <v>20</v>
      </c>
      <c r="D34" s="109" t="s">
        <v>20</v>
      </c>
      <c r="E34" s="426" t="s">
        <v>20</v>
      </c>
      <c r="F34" s="427"/>
      <c r="G34" s="428"/>
    </row>
    <row r="35" spans="1:28" ht="19.5" customHeight="1" thickBot="1" x14ac:dyDescent="0.3"/>
    <row r="36" spans="1:28" ht="19.5" customHeight="1" thickBot="1" x14ac:dyDescent="0.3">
      <c r="A36" s="410" t="s">
        <v>44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2"/>
    </row>
    <row r="37" spans="1:28" ht="19.5" customHeight="1" x14ac:dyDescent="0.3">
      <c r="A37" s="560" t="s">
        <v>47</v>
      </c>
      <c r="B37" s="561"/>
      <c r="C37" s="292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28" ht="20.25" customHeight="1" x14ac:dyDescent="0.25">
      <c r="A38" s="562"/>
      <c r="B38" s="559"/>
      <c r="C38" s="262">
        <v>2</v>
      </c>
      <c r="D38" s="262">
        <v>4</v>
      </c>
      <c r="E38" s="262">
        <v>45.4</v>
      </c>
      <c r="F38" s="262">
        <v>9</v>
      </c>
      <c r="G38" s="262">
        <v>181</v>
      </c>
      <c r="H38" s="262">
        <v>14</v>
      </c>
      <c r="I38" s="290" t="s">
        <v>253</v>
      </c>
      <c r="J38" s="262">
        <v>12.92</v>
      </c>
      <c r="K38" s="262">
        <v>3.96</v>
      </c>
      <c r="L38" s="262">
        <v>19.5</v>
      </c>
      <c r="M38" s="262">
        <v>1</v>
      </c>
      <c r="N38" s="262">
        <v>1</v>
      </c>
      <c r="O38" s="262" t="s">
        <v>48</v>
      </c>
      <c r="P38" s="1220" t="s">
        <v>48</v>
      </c>
      <c r="Q38" s="1">
        <f>SUM(C38:P38)</f>
        <v>293.77999999999997</v>
      </c>
    </row>
    <row r="39" spans="1:28" ht="20.25" customHeight="1" thickBot="1" x14ac:dyDescent="0.3">
      <c r="A39" s="1268" t="s">
        <v>333</v>
      </c>
      <c r="B39" s="869"/>
      <c r="C39" s="555">
        <v>3</v>
      </c>
      <c r="D39" s="555">
        <v>6</v>
      </c>
      <c r="E39" s="555">
        <v>74</v>
      </c>
      <c r="F39" s="555">
        <v>20</v>
      </c>
      <c r="G39" s="555">
        <v>179</v>
      </c>
      <c r="H39" s="555">
        <v>12</v>
      </c>
      <c r="I39" s="793" t="s">
        <v>443</v>
      </c>
      <c r="J39" s="555">
        <v>14.91</v>
      </c>
      <c r="K39" s="555">
        <v>2.41</v>
      </c>
      <c r="L39" s="555">
        <v>37</v>
      </c>
      <c r="M39" s="555" t="s">
        <v>48</v>
      </c>
      <c r="N39" s="555" t="s">
        <v>48</v>
      </c>
      <c r="O39" s="555">
        <v>4</v>
      </c>
      <c r="P39" s="613" t="s">
        <v>48</v>
      </c>
      <c r="Q39" s="1">
        <f>SUM(C39:P39)</f>
        <v>352.32000000000005</v>
      </c>
    </row>
    <row r="40" spans="1:28" ht="20.25" customHeight="1" thickBot="1" x14ac:dyDescent="0.3">
      <c r="A40" s="770" t="s">
        <v>37</v>
      </c>
      <c r="B40" s="771"/>
      <c r="C40" s="556">
        <f>SUM(C38:C39)</f>
        <v>5</v>
      </c>
      <c r="D40" s="556">
        <f>SUM(D38:D39)</f>
        <v>10</v>
      </c>
      <c r="E40" s="556">
        <f>SUM(E38:E39)</f>
        <v>119.4</v>
      </c>
      <c r="F40" s="556">
        <f>SUM(F38:F39)</f>
        <v>29</v>
      </c>
      <c r="G40" s="556">
        <f>SUM(G38:G39)</f>
        <v>360</v>
      </c>
      <c r="H40" s="556">
        <f>SUM(H38:H39)</f>
        <v>26</v>
      </c>
      <c r="I40" s="618" t="s">
        <v>253</v>
      </c>
      <c r="J40" s="622">
        <f>G40/H40</f>
        <v>13.846153846153847</v>
      </c>
      <c r="K40" s="622">
        <f>G40/E40</f>
        <v>3.0150753768844218</v>
      </c>
      <c r="L40" s="622">
        <f>718/H40</f>
        <v>27.615384615384617</v>
      </c>
      <c r="M40" s="556">
        <f>SUM(M38:M39)</f>
        <v>1</v>
      </c>
      <c r="N40" s="556">
        <f>SUM(N38:N39)</f>
        <v>1</v>
      </c>
      <c r="O40" s="556">
        <f>SUM(O38:O39)</f>
        <v>4</v>
      </c>
      <c r="P40" s="619"/>
      <c r="Q40" s="1">
        <f>SUM(C40:P40)</f>
        <v>599.87661383842283</v>
      </c>
    </row>
    <row r="41" spans="1:28" ht="13.8" thickBot="1" x14ac:dyDescent="0.3"/>
    <row r="42" spans="1:28" ht="20.25" customHeight="1" thickBot="1" x14ac:dyDescent="0.3">
      <c r="A42" s="356" t="s">
        <v>1</v>
      </c>
      <c r="B42" s="392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2"/>
      <c r="M42" s="1265" t="s">
        <v>333</v>
      </c>
      <c r="N42" s="1266"/>
      <c r="O42" s="1266"/>
      <c r="P42" s="1266"/>
      <c r="Q42" s="1266"/>
      <c r="R42" s="1266"/>
      <c r="S42" s="1266"/>
      <c r="T42" s="1266"/>
      <c r="U42" s="1266"/>
      <c r="V42" s="1266"/>
      <c r="W42" s="1266"/>
      <c r="X42" s="1266"/>
      <c r="Y42" s="1266"/>
      <c r="Z42" s="1266"/>
      <c r="AA42" s="1266"/>
      <c r="AB42" s="1267"/>
    </row>
    <row r="43" spans="1:28" ht="34.799999999999997" customHeight="1" thickBot="1" x14ac:dyDescent="0.3">
      <c r="A43" s="357"/>
      <c r="B43" s="348"/>
      <c r="C43" s="417" t="s">
        <v>247</v>
      </c>
      <c r="D43" s="418"/>
      <c r="E43" s="419" t="s">
        <v>167</v>
      </c>
      <c r="F43" s="420"/>
      <c r="G43" s="417" t="s">
        <v>248</v>
      </c>
      <c r="H43" s="418"/>
      <c r="I43" s="419" t="s">
        <v>209</v>
      </c>
      <c r="J43" s="420"/>
      <c r="K43" s="419" t="s">
        <v>163</v>
      </c>
      <c r="L43" s="420"/>
      <c r="M43" s="1261" t="s">
        <v>430</v>
      </c>
      <c r="N43" s="1262"/>
      <c r="O43" s="1263" t="s">
        <v>332</v>
      </c>
      <c r="P43" s="1262"/>
      <c r="Q43" s="1263" t="s">
        <v>415</v>
      </c>
      <c r="R43" s="1262"/>
      <c r="S43" s="1263" t="s">
        <v>324</v>
      </c>
      <c r="T43" s="1262"/>
      <c r="U43" s="1263" t="s">
        <v>331</v>
      </c>
      <c r="V43" s="1262"/>
      <c r="W43" s="1263" t="s">
        <v>320</v>
      </c>
      <c r="X43" s="1262"/>
      <c r="Y43" s="1263" t="s">
        <v>416</v>
      </c>
      <c r="Z43" s="1262"/>
      <c r="AA43" s="1263" t="s">
        <v>442</v>
      </c>
      <c r="AB43" s="1264"/>
    </row>
    <row r="44" spans="1:28" ht="20.25" customHeight="1" thickBot="1" x14ac:dyDescent="0.3">
      <c r="A44" s="386" t="s">
        <v>17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8"/>
      <c r="M44" s="1191" t="s">
        <v>17</v>
      </c>
      <c r="N44" s="1192"/>
      <c r="O44" s="1192"/>
      <c r="P44" s="1192"/>
      <c r="Q44" s="1192"/>
      <c r="R44" s="1192"/>
      <c r="S44" s="1192"/>
      <c r="T44" s="1192"/>
      <c r="U44" s="1192"/>
      <c r="V44" s="1192"/>
      <c r="W44" s="1192"/>
      <c r="X44" s="1192"/>
      <c r="Y44" s="1192"/>
      <c r="Z44" s="1192"/>
      <c r="AA44" s="1192"/>
      <c r="AB44" s="1193"/>
    </row>
    <row r="45" spans="1:28" ht="18" x14ac:dyDescent="0.25">
      <c r="A45" s="29">
        <v>1</v>
      </c>
      <c r="B45" s="239" t="s">
        <v>3</v>
      </c>
      <c r="C45" s="393">
        <v>2</v>
      </c>
      <c r="D45" s="394"/>
      <c r="E45" s="393">
        <v>10</v>
      </c>
      <c r="F45" s="394"/>
      <c r="G45" s="393">
        <v>23</v>
      </c>
      <c r="H45" s="394"/>
      <c r="I45" s="395">
        <v>35</v>
      </c>
      <c r="J45" s="396"/>
      <c r="K45" s="395">
        <v>41</v>
      </c>
      <c r="L45" s="396"/>
      <c r="M45" s="1127">
        <v>8</v>
      </c>
      <c r="N45" s="1128"/>
      <c r="O45" s="1127">
        <v>12</v>
      </c>
      <c r="P45" s="1128"/>
      <c r="Q45" s="1127">
        <v>16</v>
      </c>
      <c r="R45" s="1128"/>
      <c r="S45" s="1127">
        <v>17</v>
      </c>
      <c r="T45" s="1128"/>
      <c r="U45" s="1127">
        <v>24</v>
      </c>
      <c r="V45" s="1128"/>
      <c r="W45" s="1127">
        <v>25</v>
      </c>
      <c r="X45" s="1128"/>
      <c r="Y45" s="1127">
        <v>30</v>
      </c>
      <c r="Z45" s="1128"/>
      <c r="AA45" s="1127">
        <v>36</v>
      </c>
      <c r="AB45" s="1128"/>
    </row>
    <row r="46" spans="1:28" ht="18" customHeight="1" x14ac:dyDescent="0.25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945">
        <v>1</v>
      </c>
      <c r="N46" s="944">
        <v>3</v>
      </c>
      <c r="O46" s="945">
        <v>2</v>
      </c>
      <c r="P46" s="944">
        <v>4</v>
      </c>
      <c r="Q46" s="945">
        <v>2</v>
      </c>
      <c r="R46" s="944">
        <v>4</v>
      </c>
      <c r="S46" s="945">
        <v>1</v>
      </c>
      <c r="T46" s="944">
        <v>3</v>
      </c>
      <c r="U46" s="945">
        <v>1</v>
      </c>
      <c r="V46" s="944">
        <v>3</v>
      </c>
      <c r="W46" s="945">
        <v>2</v>
      </c>
      <c r="X46" s="944">
        <v>4</v>
      </c>
      <c r="Y46" s="945">
        <v>2</v>
      </c>
      <c r="Z46" s="944">
        <v>4</v>
      </c>
      <c r="AA46" s="945">
        <v>1</v>
      </c>
      <c r="AB46" s="944">
        <v>3</v>
      </c>
    </row>
    <row r="47" spans="1:28" ht="18" x14ac:dyDescent="0.3">
      <c r="A47" s="31">
        <v>3</v>
      </c>
      <c r="B47" s="240" t="s">
        <v>5</v>
      </c>
      <c r="C47" s="381">
        <v>2</v>
      </c>
      <c r="D47" s="382"/>
      <c r="E47" s="381">
        <v>2</v>
      </c>
      <c r="F47" s="382"/>
      <c r="G47" s="381">
        <v>2</v>
      </c>
      <c r="H47" s="382"/>
      <c r="I47" s="381">
        <v>2</v>
      </c>
      <c r="J47" s="382"/>
      <c r="K47" s="381">
        <v>2</v>
      </c>
      <c r="L47" s="382"/>
      <c r="M47" s="1129">
        <v>3</v>
      </c>
      <c r="N47" s="1130"/>
      <c r="O47" s="1129">
        <v>3</v>
      </c>
      <c r="P47" s="1130"/>
      <c r="Q47" s="1129">
        <v>3</v>
      </c>
      <c r="R47" s="1130"/>
      <c r="S47" s="1129">
        <v>3</v>
      </c>
      <c r="T47" s="1130"/>
      <c r="U47" s="1129">
        <v>3</v>
      </c>
      <c r="V47" s="1130"/>
      <c r="W47" s="1129">
        <v>3</v>
      </c>
      <c r="X47" s="1130"/>
      <c r="Y47" s="1129">
        <v>3</v>
      </c>
      <c r="Z47" s="1130"/>
      <c r="AA47" s="1129">
        <v>3</v>
      </c>
      <c r="AB47" s="1130"/>
    </row>
    <row r="48" spans="1:28" ht="16.8" x14ac:dyDescent="0.3">
      <c r="A48" s="32">
        <v>4</v>
      </c>
      <c r="B48" s="240" t="s">
        <v>38</v>
      </c>
      <c r="C48" s="381">
        <v>1</v>
      </c>
      <c r="D48" s="382"/>
      <c r="E48" s="381">
        <v>6</v>
      </c>
      <c r="F48" s="382"/>
      <c r="G48" s="381">
        <v>4</v>
      </c>
      <c r="H48" s="382"/>
      <c r="I48" s="381">
        <v>5</v>
      </c>
      <c r="J48" s="382"/>
      <c r="K48" s="381">
        <v>3</v>
      </c>
      <c r="L48" s="382"/>
      <c r="M48" s="1129">
        <v>9</v>
      </c>
      <c r="N48" s="1130"/>
      <c r="O48" s="1129">
        <v>8</v>
      </c>
      <c r="P48" s="1130"/>
      <c r="Q48" s="1129">
        <v>4</v>
      </c>
      <c r="R48" s="1130"/>
      <c r="S48" s="1129">
        <v>1</v>
      </c>
      <c r="T48" s="1130"/>
      <c r="U48" s="1129">
        <v>6</v>
      </c>
      <c r="V48" s="1130"/>
      <c r="W48" s="1129">
        <v>7</v>
      </c>
      <c r="X48" s="1130"/>
      <c r="Y48" s="1129">
        <v>2</v>
      </c>
      <c r="Z48" s="1130"/>
      <c r="AA48" s="1129">
        <v>5</v>
      </c>
      <c r="AB48" s="1130"/>
    </row>
    <row r="49" spans="1:28" ht="16.8" x14ac:dyDescent="0.25">
      <c r="A49" s="33" t="s">
        <v>39</v>
      </c>
      <c r="B49" s="240" t="s">
        <v>6</v>
      </c>
      <c r="C49" s="273">
        <v>391</v>
      </c>
      <c r="D49" s="274">
        <v>156</v>
      </c>
      <c r="E49" s="273">
        <v>448</v>
      </c>
      <c r="F49" s="274" t="s">
        <v>20</v>
      </c>
      <c r="G49" s="273">
        <v>18</v>
      </c>
      <c r="H49" s="274" t="s">
        <v>52</v>
      </c>
      <c r="I49" s="273">
        <v>343</v>
      </c>
      <c r="J49" s="274"/>
      <c r="K49" s="273">
        <v>230</v>
      </c>
      <c r="L49" s="274">
        <v>178</v>
      </c>
      <c r="M49" s="945">
        <v>379</v>
      </c>
      <c r="N49" s="944">
        <v>242</v>
      </c>
      <c r="O49" s="945">
        <v>191</v>
      </c>
      <c r="P49" s="944">
        <v>103</v>
      </c>
      <c r="Q49" s="945">
        <v>145</v>
      </c>
      <c r="R49" s="944">
        <v>149</v>
      </c>
      <c r="S49" s="945">
        <v>238</v>
      </c>
      <c r="T49" s="944">
        <v>329</v>
      </c>
      <c r="U49" s="945">
        <v>406</v>
      </c>
      <c r="V49" s="944">
        <v>288</v>
      </c>
      <c r="W49" s="945">
        <v>435</v>
      </c>
      <c r="X49" s="944">
        <v>176</v>
      </c>
      <c r="Y49" s="945">
        <v>204</v>
      </c>
      <c r="Z49" s="944">
        <v>153</v>
      </c>
      <c r="AA49" s="945">
        <v>286</v>
      </c>
      <c r="AB49" s="944">
        <v>270</v>
      </c>
    </row>
    <row r="50" spans="1:28" ht="16.8" x14ac:dyDescent="0.25">
      <c r="A50" s="34">
        <v>6</v>
      </c>
      <c r="B50" s="240" t="s">
        <v>40</v>
      </c>
      <c r="C50" s="273">
        <v>10</v>
      </c>
      <c r="D50" s="274">
        <v>10</v>
      </c>
      <c r="E50" s="273">
        <v>10</v>
      </c>
      <c r="F50" s="274" t="s">
        <v>20</v>
      </c>
      <c r="G50" s="273">
        <v>1</v>
      </c>
      <c r="H50" s="274" t="s">
        <v>52</v>
      </c>
      <c r="I50" s="273">
        <v>10</v>
      </c>
      <c r="J50" s="274"/>
      <c r="K50" s="273">
        <v>10</v>
      </c>
      <c r="L50" s="274">
        <v>4</v>
      </c>
      <c r="M50" s="945">
        <v>10</v>
      </c>
      <c r="N50" s="944">
        <v>10</v>
      </c>
      <c r="O50" s="945">
        <v>10</v>
      </c>
      <c r="P50" s="944">
        <v>0</v>
      </c>
      <c r="Q50" s="945">
        <v>10</v>
      </c>
      <c r="R50" s="944">
        <v>10</v>
      </c>
      <c r="S50" s="945">
        <v>10</v>
      </c>
      <c r="T50" s="944">
        <v>10</v>
      </c>
      <c r="U50" s="945">
        <v>10</v>
      </c>
      <c r="V50" s="944">
        <v>10</v>
      </c>
      <c r="W50" s="945">
        <v>10</v>
      </c>
      <c r="X50" s="944">
        <v>5</v>
      </c>
      <c r="Y50" s="945">
        <v>10</v>
      </c>
      <c r="Z50" s="944">
        <v>5</v>
      </c>
      <c r="AA50" s="945">
        <v>10</v>
      </c>
      <c r="AB50" s="944">
        <v>10</v>
      </c>
    </row>
    <row r="51" spans="1:28" ht="16.8" x14ac:dyDescent="0.25">
      <c r="A51" s="35">
        <v>7</v>
      </c>
      <c r="B51" s="240" t="s">
        <v>7</v>
      </c>
      <c r="C51" s="273">
        <v>609</v>
      </c>
      <c r="D51" s="274">
        <v>303</v>
      </c>
      <c r="E51" s="273">
        <v>620</v>
      </c>
      <c r="F51" s="274" t="s">
        <v>20</v>
      </c>
      <c r="G51" s="273">
        <v>30</v>
      </c>
      <c r="H51" s="274" t="s">
        <v>52</v>
      </c>
      <c r="I51" s="273">
        <v>54</v>
      </c>
      <c r="J51" s="274"/>
      <c r="K51" s="273">
        <v>342</v>
      </c>
      <c r="L51" s="274">
        <v>278</v>
      </c>
      <c r="M51" s="945">
        <v>476</v>
      </c>
      <c r="N51" s="944">
        <v>339</v>
      </c>
      <c r="O51" s="945">
        <v>226</v>
      </c>
      <c r="P51" s="944">
        <v>82</v>
      </c>
      <c r="Q51" s="945">
        <v>233</v>
      </c>
      <c r="R51" s="944">
        <v>250</v>
      </c>
      <c r="S51" s="945">
        <v>332</v>
      </c>
      <c r="T51" s="944">
        <v>494</v>
      </c>
      <c r="U51" s="945">
        <v>583</v>
      </c>
      <c r="V51" s="944">
        <v>608</v>
      </c>
      <c r="W51" s="945">
        <v>702</v>
      </c>
      <c r="X51" s="944">
        <v>212</v>
      </c>
      <c r="Y51" s="945">
        <v>294</v>
      </c>
      <c r="Z51" s="944">
        <v>195</v>
      </c>
      <c r="AA51" s="945">
        <v>486</v>
      </c>
      <c r="AB51" s="944">
        <v>348</v>
      </c>
    </row>
    <row r="52" spans="1:28" ht="16.8" x14ac:dyDescent="0.25">
      <c r="A52" s="36">
        <v>8</v>
      </c>
      <c r="B52" s="240" t="s">
        <v>41</v>
      </c>
      <c r="C52" s="273">
        <v>535</v>
      </c>
      <c r="D52" s="274">
        <v>13</v>
      </c>
      <c r="E52" s="273">
        <v>170</v>
      </c>
      <c r="F52" s="274">
        <v>149</v>
      </c>
      <c r="G52" s="273">
        <v>259</v>
      </c>
      <c r="H52" s="274" t="s">
        <v>52</v>
      </c>
      <c r="I52" s="273">
        <v>187</v>
      </c>
      <c r="J52" s="274">
        <v>118</v>
      </c>
      <c r="K52" s="273">
        <v>283</v>
      </c>
      <c r="L52" s="274">
        <v>120</v>
      </c>
      <c r="M52" s="946">
        <v>293</v>
      </c>
      <c r="N52" s="947">
        <v>99</v>
      </c>
      <c r="O52" s="946">
        <v>140</v>
      </c>
      <c r="P52" s="947">
        <v>152</v>
      </c>
      <c r="Q52" s="945">
        <v>80</v>
      </c>
      <c r="R52" s="947">
        <v>266</v>
      </c>
      <c r="S52" s="946">
        <v>325</v>
      </c>
      <c r="T52" s="947">
        <v>248</v>
      </c>
      <c r="U52" s="946">
        <v>499</v>
      </c>
      <c r="V52" s="947">
        <v>31</v>
      </c>
      <c r="W52" s="945">
        <v>270</v>
      </c>
      <c r="X52" s="947">
        <v>340</v>
      </c>
      <c r="Y52" s="946">
        <v>233</v>
      </c>
      <c r="Z52" s="947">
        <v>123</v>
      </c>
      <c r="AA52" s="946">
        <v>132</v>
      </c>
      <c r="AB52" s="947">
        <v>145</v>
      </c>
    </row>
    <row r="53" spans="1:28" ht="15.6" customHeight="1" x14ac:dyDescent="0.25">
      <c r="A53" s="30">
        <v>9</v>
      </c>
      <c r="B53" s="240" t="s">
        <v>42</v>
      </c>
      <c r="C53" s="273">
        <v>8</v>
      </c>
      <c r="D53" s="274">
        <v>0</v>
      </c>
      <c r="E53" s="273">
        <v>10</v>
      </c>
      <c r="F53" s="274">
        <v>9</v>
      </c>
      <c r="G53" s="273">
        <v>10</v>
      </c>
      <c r="H53" s="274" t="s">
        <v>52</v>
      </c>
      <c r="I53" s="273">
        <v>10</v>
      </c>
      <c r="J53" s="274">
        <v>8</v>
      </c>
      <c r="K53" s="273">
        <v>10</v>
      </c>
      <c r="L53" s="274">
        <v>10</v>
      </c>
      <c r="M53" s="848">
        <v>10</v>
      </c>
      <c r="N53" s="849">
        <v>10</v>
      </c>
      <c r="O53" s="848">
        <v>10</v>
      </c>
      <c r="P53" s="947">
        <v>9</v>
      </c>
      <c r="Q53" s="945">
        <v>10</v>
      </c>
      <c r="R53" s="849">
        <v>10</v>
      </c>
      <c r="S53" s="848">
        <v>10</v>
      </c>
      <c r="T53" s="849">
        <v>3</v>
      </c>
      <c r="U53" s="848">
        <v>10</v>
      </c>
      <c r="V53" s="849">
        <v>1</v>
      </c>
      <c r="W53" s="945">
        <v>10</v>
      </c>
      <c r="X53" s="849">
        <v>10</v>
      </c>
      <c r="Y53" s="848">
        <v>10</v>
      </c>
      <c r="Z53" s="849">
        <v>10</v>
      </c>
      <c r="AA53" s="848">
        <v>9</v>
      </c>
      <c r="AB53" s="849">
        <v>10</v>
      </c>
    </row>
    <row r="54" spans="1:28" ht="17.399999999999999" thickBot="1" x14ac:dyDescent="0.3">
      <c r="A54" s="37">
        <v>10</v>
      </c>
      <c r="B54" s="241" t="s">
        <v>19</v>
      </c>
      <c r="C54" s="275">
        <v>952</v>
      </c>
      <c r="D54" s="276">
        <v>17</v>
      </c>
      <c r="E54" s="275">
        <v>313</v>
      </c>
      <c r="F54" s="276">
        <v>311</v>
      </c>
      <c r="G54" s="275">
        <v>566</v>
      </c>
      <c r="H54" s="276" t="s">
        <v>52</v>
      </c>
      <c r="I54" s="275">
        <v>350</v>
      </c>
      <c r="J54" s="276">
        <v>204</v>
      </c>
      <c r="K54" s="275">
        <v>386</v>
      </c>
      <c r="L54" s="276">
        <v>188</v>
      </c>
      <c r="M54" s="852">
        <v>485</v>
      </c>
      <c r="N54" s="853">
        <v>149</v>
      </c>
      <c r="O54" s="852">
        <v>275</v>
      </c>
      <c r="P54" s="1131">
        <v>282</v>
      </c>
      <c r="Q54" s="1132">
        <v>205</v>
      </c>
      <c r="R54" s="853">
        <v>647</v>
      </c>
      <c r="S54" s="852">
        <v>513</v>
      </c>
      <c r="T54" s="853">
        <v>254</v>
      </c>
      <c r="U54" s="852">
        <v>826</v>
      </c>
      <c r="V54" s="853">
        <v>54</v>
      </c>
      <c r="W54" s="1132">
        <v>503</v>
      </c>
      <c r="X54" s="853">
        <v>519</v>
      </c>
      <c r="Y54" s="852">
        <v>311</v>
      </c>
      <c r="Z54" s="853">
        <v>148</v>
      </c>
      <c r="AA54" s="852">
        <v>168</v>
      </c>
      <c r="AB54" s="853">
        <v>241</v>
      </c>
    </row>
    <row r="55" spans="1:28" ht="18" customHeight="1" thickBot="1" x14ac:dyDescent="0.3">
      <c r="A55" s="349" t="s">
        <v>54</v>
      </c>
      <c r="B55" s="376" t="s">
        <v>0</v>
      </c>
      <c r="C55" s="383" t="s">
        <v>18</v>
      </c>
      <c r="D55" s="384"/>
      <c r="E55" s="384"/>
      <c r="F55" s="384"/>
      <c r="G55" s="384"/>
      <c r="H55" s="384"/>
      <c r="I55" s="384"/>
      <c r="J55" s="384"/>
      <c r="K55" s="384"/>
      <c r="L55" s="385"/>
      <c r="M55" s="1191" t="s">
        <v>18</v>
      </c>
      <c r="N55" s="1192"/>
      <c r="O55" s="1192"/>
      <c r="P55" s="1192"/>
      <c r="Q55" s="1192"/>
      <c r="R55" s="1192"/>
      <c r="S55" s="1192"/>
      <c r="T55" s="1192"/>
      <c r="U55" s="1192"/>
      <c r="V55" s="1192"/>
      <c r="W55" s="1192"/>
      <c r="X55" s="1192"/>
      <c r="Y55" s="1192"/>
      <c r="Z55" s="1192"/>
      <c r="AA55" s="1192"/>
      <c r="AB55" s="1193"/>
    </row>
    <row r="56" spans="1:28" ht="18" thickBot="1" x14ac:dyDescent="0.3">
      <c r="A56" s="350"/>
      <c r="B56" s="348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88" t="s">
        <v>55</v>
      </c>
      <c r="N56" s="289" t="s">
        <v>56</v>
      </c>
      <c r="O56" s="288" t="s">
        <v>55</v>
      </c>
      <c r="P56" s="289" t="s">
        <v>56</v>
      </c>
      <c r="Q56" s="288" t="s">
        <v>55</v>
      </c>
      <c r="R56" s="289" t="s">
        <v>56</v>
      </c>
      <c r="S56" s="288" t="s">
        <v>55</v>
      </c>
      <c r="T56" s="289" t="s">
        <v>56</v>
      </c>
      <c r="U56" s="288" t="s">
        <v>55</v>
      </c>
      <c r="V56" s="289" t="s">
        <v>56</v>
      </c>
      <c r="W56" s="288" t="s">
        <v>55</v>
      </c>
      <c r="X56" s="289" t="s">
        <v>56</v>
      </c>
      <c r="Y56" s="288" t="s">
        <v>55</v>
      </c>
      <c r="Z56" s="289" t="s">
        <v>56</v>
      </c>
      <c r="AA56" s="288" t="s">
        <v>55</v>
      </c>
      <c r="AB56" s="289" t="s">
        <v>56</v>
      </c>
    </row>
    <row r="57" spans="1:28" ht="16.8" x14ac:dyDescent="0.25">
      <c r="A57" s="41">
        <v>11</v>
      </c>
      <c r="B57" s="232" t="s">
        <v>8</v>
      </c>
      <c r="C57" s="13"/>
      <c r="D57" s="231"/>
      <c r="E57" s="93"/>
      <c r="F57" s="267"/>
      <c r="G57" s="266"/>
      <c r="H57" s="94"/>
      <c r="I57" s="95" t="s">
        <v>164</v>
      </c>
      <c r="J57" s="94" t="s">
        <v>52</v>
      </c>
      <c r="K57" s="95" t="s">
        <v>255</v>
      </c>
      <c r="L57" s="94" t="s">
        <v>21</v>
      </c>
      <c r="M57" s="935" t="s">
        <v>100</v>
      </c>
      <c r="N57" s="936" t="s">
        <v>394</v>
      </c>
      <c r="O57" s="935" t="s">
        <v>100</v>
      </c>
      <c r="P57" s="936" t="s">
        <v>21</v>
      </c>
      <c r="Q57" s="935">
        <v>0</v>
      </c>
      <c r="R57" s="936" t="s">
        <v>446</v>
      </c>
      <c r="S57" s="935" t="s">
        <v>52</v>
      </c>
      <c r="T57" s="936" t="s">
        <v>52</v>
      </c>
      <c r="U57" s="935" t="s">
        <v>52</v>
      </c>
      <c r="V57" s="936" t="s">
        <v>52</v>
      </c>
      <c r="W57" s="935" t="s">
        <v>52</v>
      </c>
      <c r="X57" s="936" t="s">
        <v>52</v>
      </c>
      <c r="Y57" s="935" t="s">
        <v>52</v>
      </c>
      <c r="Z57" s="936" t="s">
        <v>52</v>
      </c>
      <c r="AA57" s="935" t="s">
        <v>52</v>
      </c>
      <c r="AB57" s="936" t="s">
        <v>52</v>
      </c>
    </row>
    <row r="58" spans="1:28" ht="16.8" x14ac:dyDescent="0.25">
      <c r="A58" s="30">
        <v>12</v>
      </c>
      <c r="B58" s="233" t="s">
        <v>9</v>
      </c>
      <c r="C58" s="17"/>
      <c r="D58" s="211"/>
      <c r="E58" s="44"/>
      <c r="F58" s="211"/>
      <c r="G58" s="266"/>
      <c r="H58" s="18"/>
      <c r="I58" s="24">
        <v>4</v>
      </c>
      <c r="J58" s="18" t="s">
        <v>52</v>
      </c>
      <c r="K58" s="24">
        <v>26</v>
      </c>
      <c r="L58" s="18" t="s">
        <v>21</v>
      </c>
      <c r="M58" s="820">
        <v>5</v>
      </c>
      <c r="N58" s="821">
        <v>5</v>
      </c>
      <c r="O58" s="820">
        <v>5</v>
      </c>
      <c r="P58" s="821" t="s">
        <v>21</v>
      </c>
      <c r="Q58" s="820">
        <v>12</v>
      </c>
      <c r="R58" s="821">
        <v>9</v>
      </c>
      <c r="S58" s="820" t="s">
        <v>52</v>
      </c>
      <c r="T58" s="821" t="s">
        <v>52</v>
      </c>
      <c r="U58" s="820" t="s">
        <v>52</v>
      </c>
      <c r="V58" s="821" t="s">
        <v>52</v>
      </c>
      <c r="W58" s="820" t="s">
        <v>52</v>
      </c>
      <c r="X58" s="821" t="s">
        <v>52</v>
      </c>
      <c r="Y58" s="820" t="s">
        <v>52</v>
      </c>
      <c r="Z58" s="821" t="s">
        <v>52</v>
      </c>
      <c r="AA58" s="820" t="s">
        <v>52</v>
      </c>
      <c r="AB58" s="821" t="s">
        <v>52</v>
      </c>
    </row>
    <row r="59" spans="1:28" ht="16.8" x14ac:dyDescent="0.25">
      <c r="A59" s="30">
        <v>13</v>
      </c>
      <c r="B59" s="233" t="s">
        <v>10</v>
      </c>
      <c r="C59" s="17"/>
      <c r="D59" s="211"/>
      <c r="E59" s="44"/>
      <c r="F59" s="211"/>
      <c r="G59" s="266"/>
      <c r="H59" s="18"/>
      <c r="I59" s="24">
        <v>11</v>
      </c>
      <c r="J59" s="18" t="s">
        <v>52</v>
      </c>
      <c r="K59" s="24">
        <v>11</v>
      </c>
      <c r="L59" s="18" t="s">
        <v>21</v>
      </c>
      <c r="M59" s="820">
        <v>11</v>
      </c>
      <c r="N59" s="821">
        <v>11</v>
      </c>
      <c r="O59" s="820">
        <v>11</v>
      </c>
      <c r="P59" s="821" t="s">
        <v>21</v>
      </c>
      <c r="Q59" s="820">
        <v>10</v>
      </c>
      <c r="R59" s="821">
        <v>11</v>
      </c>
      <c r="S59" s="820" t="s">
        <v>52</v>
      </c>
      <c r="T59" s="821" t="s">
        <v>52</v>
      </c>
      <c r="U59" s="820" t="s">
        <v>52</v>
      </c>
      <c r="V59" s="821" t="s">
        <v>52</v>
      </c>
      <c r="W59" s="820" t="s">
        <v>52</v>
      </c>
      <c r="X59" s="821" t="s">
        <v>52</v>
      </c>
      <c r="Y59" s="820" t="s">
        <v>52</v>
      </c>
      <c r="Z59" s="821" t="s">
        <v>52</v>
      </c>
      <c r="AA59" s="820" t="s">
        <v>52</v>
      </c>
      <c r="AB59" s="821" t="s">
        <v>52</v>
      </c>
    </row>
    <row r="60" spans="1:28" ht="16.8" x14ac:dyDescent="0.25">
      <c r="A60" s="30">
        <v>14</v>
      </c>
      <c r="B60" s="233" t="s">
        <v>11</v>
      </c>
      <c r="C60" s="17"/>
      <c r="D60" s="211"/>
      <c r="E60" s="44"/>
      <c r="F60" s="211"/>
      <c r="G60" s="266"/>
      <c r="H60" s="18"/>
      <c r="I60" s="24" t="s">
        <v>22</v>
      </c>
      <c r="J60" s="18" t="s">
        <v>52</v>
      </c>
      <c r="K60" s="24" t="s">
        <v>22</v>
      </c>
      <c r="L60" s="18" t="s">
        <v>21</v>
      </c>
      <c r="M60" s="820" t="s">
        <v>22</v>
      </c>
      <c r="N60" s="821" t="s">
        <v>22</v>
      </c>
      <c r="O60" s="820" t="s">
        <v>22</v>
      </c>
      <c r="P60" s="821" t="s">
        <v>21</v>
      </c>
      <c r="Q60" s="820" t="s">
        <v>51</v>
      </c>
      <c r="R60" s="821" t="s">
        <v>22</v>
      </c>
      <c r="S60" s="820" t="s">
        <v>52</v>
      </c>
      <c r="T60" s="821" t="s">
        <v>52</v>
      </c>
      <c r="U60" s="820" t="s">
        <v>52</v>
      </c>
      <c r="V60" s="821" t="s">
        <v>52</v>
      </c>
      <c r="W60" s="820" t="s">
        <v>52</v>
      </c>
      <c r="X60" s="821" t="s">
        <v>52</v>
      </c>
      <c r="Y60" s="820" t="s">
        <v>52</v>
      </c>
      <c r="Z60" s="821" t="s">
        <v>52</v>
      </c>
      <c r="AA60" s="820" t="s">
        <v>52</v>
      </c>
      <c r="AB60" s="821" t="s">
        <v>52</v>
      </c>
    </row>
    <row r="61" spans="1:28" ht="16.8" x14ac:dyDescent="0.25">
      <c r="A61" s="30">
        <v>15</v>
      </c>
      <c r="B61" s="233" t="s">
        <v>12</v>
      </c>
      <c r="C61" s="17"/>
      <c r="D61" s="211"/>
      <c r="E61" s="44"/>
      <c r="F61" s="211"/>
      <c r="G61" s="266"/>
      <c r="H61" s="18"/>
      <c r="I61" s="24" t="s">
        <v>20</v>
      </c>
      <c r="J61" s="18" t="s">
        <v>52</v>
      </c>
      <c r="K61" s="24" t="s">
        <v>20</v>
      </c>
      <c r="L61" s="18" t="s">
        <v>21</v>
      </c>
      <c r="M61" s="820" t="s">
        <v>20</v>
      </c>
      <c r="N61" s="821" t="s">
        <v>20</v>
      </c>
      <c r="O61" s="820" t="s">
        <v>20</v>
      </c>
      <c r="P61" s="821" t="s">
        <v>21</v>
      </c>
      <c r="Q61" s="820" t="s">
        <v>20</v>
      </c>
      <c r="R61" s="821" t="s">
        <v>20</v>
      </c>
      <c r="S61" s="820" t="s">
        <v>52</v>
      </c>
      <c r="T61" s="821" t="s">
        <v>52</v>
      </c>
      <c r="U61" s="820" t="s">
        <v>52</v>
      </c>
      <c r="V61" s="821" t="s">
        <v>52</v>
      </c>
      <c r="W61" s="820" t="s">
        <v>52</v>
      </c>
      <c r="X61" s="821" t="s">
        <v>52</v>
      </c>
      <c r="Y61" s="820" t="s">
        <v>52</v>
      </c>
      <c r="Z61" s="821" t="s">
        <v>52</v>
      </c>
      <c r="AA61" s="820" t="s">
        <v>52</v>
      </c>
      <c r="AB61" s="821" t="s">
        <v>52</v>
      </c>
    </row>
    <row r="62" spans="1:28" ht="16.2" x14ac:dyDescent="0.25">
      <c r="A62" s="42">
        <v>16</v>
      </c>
      <c r="B62" s="233" t="s">
        <v>13</v>
      </c>
      <c r="C62" s="17"/>
      <c r="D62" s="211"/>
      <c r="E62" s="44"/>
      <c r="F62" s="211"/>
      <c r="G62" s="266"/>
      <c r="H62" s="18"/>
      <c r="I62" s="24">
        <v>56</v>
      </c>
      <c r="J62" s="18">
        <v>30</v>
      </c>
      <c r="K62" s="24">
        <v>90</v>
      </c>
      <c r="L62" s="18">
        <v>88</v>
      </c>
      <c r="M62" s="820">
        <v>108</v>
      </c>
      <c r="N62" s="821">
        <v>48</v>
      </c>
      <c r="O62" s="820">
        <v>60</v>
      </c>
      <c r="P62" s="821">
        <v>60</v>
      </c>
      <c r="Q62" s="820">
        <v>48</v>
      </c>
      <c r="R62" s="821">
        <v>120</v>
      </c>
      <c r="S62" s="820" t="s">
        <v>52</v>
      </c>
      <c r="T62" s="821" t="s">
        <v>52</v>
      </c>
      <c r="U62" s="820" t="s">
        <v>52</v>
      </c>
      <c r="V62" s="821" t="s">
        <v>52</v>
      </c>
      <c r="W62" s="820" t="s">
        <v>52</v>
      </c>
      <c r="X62" s="821" t="s">
        <v>52</v>
      </c>
      <c r="Y62" s="820" t="s">
        <v>52</v>
      </c>
      <c r="Z62" s="821" t="s">
        <v>52</v>
      </c>
      <c r="AA62" s="820" t="s">
        <v>52</v>
      </c>
      <c r="AB62" s="821" t="s">
        <v>52</v>
      </c>
    </row>
    <row r="63" spans="1:28" ht="16.2" x14ac:dyDescent="0.25">
      <c r="A63" s="42">
        <v>17</v>
      </c>
      <c r="B63" s="233" t="s">
        <v>50</v>
      </c>
      <c r="C63" s="17"/>
      <c r="D63" s="211"/>
      <c r="E63" s="44"/>
      <c r="F63" s="211"/>
      <c r="G63" s="266"/>
      <c r="H63" s="18"/>
      <c r="I63" s="24">
        <v>42</v>
      </c>
      <c r="J63" s="18">
        <v>10</v>
      </c>
      <c r="K63" s="24">
        <v>72</v>
      </c>
      <c r="L63" s="18">
        <v>57</v>
      </c>
      <c r="M63" s="820">
        <v>45</v>
      </c>
      <c r="N63" s="821">
        <v>23</v>
      </c>
      <c r="O63" s="820">
        <v>21</v>
      </c>
      <c r="P63" s="821">
        <v>36</v>
      </c>
      <c r="Q63" s="820">
        <v>16</v>
      </c>
      <c r="R63" s="821">
        <v>38</v>
      </c>
      <c r="S63" s="820" t="s">
        <v>52</v>
      </c>
      <c r="T63" s="821" t="s">
        <v>52</v>
      </c>
      <c r="U63" s="820" t="s">
        <v>52</v>
      </c>
      <c r="V63" s="821" t="s">
        <v>52</v>
      </c>
      <c r="W63" s="820" t="s">
        <v>52</v>
      </c>
      <c r="X63" s="821" t="s">
        <v>52</v>
      </c>
      <c r="Y63" s="820" t="s">
        <v>52</v>
      </c>
      <c r="Z63" s="821" t="s">
        <v>52</v>
      </c>
      <c r="AA63" s="820" t="s">
        <v>52</v>
      </c>
      <c r="AB63" s="821" t="s">
        <v>52</v>
      </c>
    </row>
    <row r="64" spans="1:28" ht="16.2" x14ac:dyDescent="0.25">
      <c r="A64" s="42">
        <v>18</v>
      </c>
      <c r="B64" s="233" t="s">
        <v>14</v>
      </c>
      <c r="C64" s="17"/>
      <c r="D64" s="211"/>
      <c r="E64" s="44"/>
      <c r="F64" s="211"/>
      <c r="G64" s="266"/>
      <c r="H64" s="18"/>
      <c r="I64" s="24">
        <v>2</v>
      </c>
      <c r="J64" s="18">
        <v>2</v>
      </c>
      <c r="K64" s="24">
        <v>2</v>
      </c>
      <c r="L64" s="18">
        <v>8</v>
      </c>
      <c r="M64" s="820">
        <v>3</v>
      </c>
      <c r="N64" s="821">
        <v>3</v>
      </c>
      <c r="O64" s="820">
        <v>1</v>
      </c>
      <c r="P64" s="821">
        <v>2</v>
      </c>
      <c r="Q64" s="820">
        <v>1</v>
      </c>
      <c r="R64" s="821">
        <v>2</v>
      </c>
      <c r="S64" s="820" t="s">
        <v>52</v>
      </c>
      <c r="T64" s="821" t="s">
        <v>52</v>
      </c>
      <c r="U64" s="820" t="s">
        <v>52</v>
      </c>
      <c r="V64" s="821" t="s">
        <v>52</v>
      </c>
      <c r="W64" s="820" t="s">
        <v>52</v>
      </c>
      <c r="X64" s="821" t="s">
        <v>52</v>
      </c>
      <c r="Y64" s="820" t="s">
        <v>52</v>
      </c>
      <c r="Z64" s="821" t="s">
        <v>52</v>
      </c>
      <c r="AA64" s="820" t="s">
        <v>52</v>
      </c>
      <c r="AB64" s="821" t="s">
        <v>52</v>
      </c>
    </row>
    <row r="65" spans="1:28" ht="16.2" x14ac:dyDescent="0.25">
      <c r="A65" s="42">
        <v>19</v>
      </c>
      <c r="B65" s="233" t="s">
        <v>2</v>
      </c>
      <c r="C65" s="17"/>
      <c r="D65" s="211"/>
      <c r="E65" s="44"/>
      <c r="F65" s="211"/>
      <c r="G65" s="266"/>
      <c r="H65" s="18"/>
      <c r="I65" s="24">
        <v>1</v>
      </c>
      <c r="J65" s="18">
        <v>3</v>
      </c>
      <c r="K65" s="24">
        <v>1</v>
      </c>
      <c r="L65" s="18">
        <v>4</v>
      </c>
      <c r="M65" s="820">
        <v>6</v>
      </c>
      <c r="N65" s="821">
        <v>3</v>
      </c>
      <c r="O65" s="820">
        <v>5</v>
      </c>
      <c r="P65" s="821">
        <v>3</v>
      </c>
      <c r="Q65" s="820">
        <v>1</v>
      </c>
      <c r="R65" s="821">
        <v>9</v>
      </c>
      <c r="S65" s="820" t="s">
        <v>52</v>
      </c>
      <c r="T65" s="821" t="s">
        <v>52</v>
      </c>
      <c r="U65" s="820" t="s">
        <v>52</v>
      </c>
      <c r="V65" s="821" t="s">
        <v>52</v>
      </c>
      <c r="W65" s="820" t="s">
        <v>52</v>
      </c>
      <c r="X65" s="821" t="s">
        <v>52</v>
      </c>
      <c r="Y65" s="820" t="s">
        <v>52</v>
      </c>
      <c r="Z65" s="821" t="s">
        <v>52</v>
      </c>
      <c r="AA65" s="820" t="s">
        <v>52</v>
      </c>
      <c r="AB65" s="821" t="s">
        <v>52</v>
      </c>
    </row>
    <row r="66" spans="1:28" ht="26.4" x14ac:dyDescent="0.25">
      <c r="A66" s="42">
        <v>20</v>
      </c>
      <c r="B66" s="233" t="s">
        <v>15</v>
      </c>
      <c r="C66" s="17"/>
      <c r="D66" s="211"/>
      <c r="E66" s="44"/>
      <c r="F66" s="211"/>
      <c r="G66" s="266"/>
      <c r="H66" s="18"/>
      <c r="I66" s="24" t="s">
        <v>254</v>
      </c>
      <c r="J66" s="18" t="s">
        <v>148</v>
      </c>
      <c r="K66" s="24" t="s">
        <v>223</v>
      </c>
      <c r="L66" s="248" t="s">
        <v>256</v>
      </c>
      <c r="M66" s="820" t="s">
        <v>261</v>
      </c>
      <c r="N66" s="821" t="s">
        <v>444</v>
      </c>
      <c r="O66" s="820">
        <v>9</v>
      </c>
      <c r="P66" s="821" t="s">
        <v>445</v>
      </c>
      <c r="Q66" s="820">
        <v>2</v>
      </c>
      <c r="R66" s="821" t="s">
        <v>236</v>
      </c>
      <c r="S66" s="820" t="s">
        <v>52</v>
      </c>
      <c r="T66" s="821" t="s">
        <v>52</v>
      </c>
      <c r="U66" s="820" t="s">
        <v>52</v>
      </c>
      <c r="V66" s="821" t="s">
        <v>52</v>
      </c>
      <c r="W66" s="820" t="s">
        <v>52</v>
      </c>
      <c r="X66" s="821" t="s">
        <v>52</v>
      </c>
      <c r="Y66" s="820" t="s">
        <v>52</v>
      </c>
      <c r="Z66" s="821" t="s">
        <v>52</v>
      </c>
      <c r="AA66" s="820" t="s">
        <v>52</v>
      </c>
      <c r="AB66" s="821" t="s">
        <v>52</v>
      </c>
    </row>
    <row r="67" spans="1:28" ht="16.8" thickBot="1" x14ac:dyDescent="0.3">
      <c r="A67" s="42">
        <v>21</v>
      </c>
      <c r="B67" s="234" t="s">
        <v>16</v>
      </c>
      <c r="C67" s="19"/>
      <c r="D67" s="109"/>
      <c r="E67" s="45"/>
      <c r="F67" s="109"/>
      <c r="G67" s="19"/>
      <c r="H67" s="22"/>
      <c r="I67" s="25" t="s">
        <v>20</v>
      </c>
      <c r="J67" s="22" t="s">
        <v>20</v>
      </c>
      <c r="K67" s="25" t="s">
        <v>20</v>
      </c>
      <c r="L67" s="22"/>
      <c r="M67" s="822" t="s">
        <v>20</v>
      </c>
      <c r="N67" s="823" t="s">
        <v>20</v>
      </c>
      <c r="O67" s="822" t="s">
        <v>20</v>
      </c>
      <c r="P67" s="823" t="s">
        <v>20</v>
      </c>
      <c r="Q67" s="822" t="s">
        <v>20</v>
      </c>
      <c r="R67" s="823" t="s">
        <v>20</v>
      </c>
      <c r="S67" s="822" t="s">
        <v>52</v>
      </c>
      <c r="T67" s="823" t="s">
        <v>52</v>
      </c>
      <c r="U67" s="822" t="s">
        <v>52</v>
      </c>
      <c r="V67" s="823" t="s">
        <v>52</v>
      </c>
      <c r="W67" s="822" t="s">
        <v>52</v>
      </c>
      <c r="X67" s="823" t="s">
        <v>52</v>
      </c>
      <c r="Y67" s="822" t="s">
        <v>52</v>
      </c>
      <c r="Z67" s="823" t="s">
        <v>52</v>
      </c>
      <c r="AA67" s="822" t="s">
        <v>52</v>
      </c>
      <c r="AB67" s="823" t="s">
        <v>52</v>
      </c>
    </row>
    <row r="69" spans="1:28" ht="21.6" customHeight="1" x14ac:dyDescent="0.25"/>
    <row r="70" spans="1:28" ht="23.4" customHeight="1" x14ac:dyDescent="0.25"/>
    <row r="72" spans="1:28" ht="17.399999999999999" customHeight="1" x14ac:dyDescent="0.25"/>
    <row r="73" spans="1:28" ht="31.8" customHeight="1" x14ac:dyDescent="0.25"/>
    <row r="76" spans="1:28" ht="17.399999999999999" customHeight="1" x14ac:dyDescent="0.25"/>
    <row r="77" spans="1:28" ht="15.6" customHeight="1" x14ac:dyDescent="0.25"/>
    <row r="78" spans="1:28" ht="18" customHeight="1" x14ac:dyDescent="0.25"/>
    <row r="79" spans="1:28" ht="18" customHeight="1" x14ac:dyDescent="0.25"/>
  </sheetData>
  <mergeCells count="100">
    <mergeCell ref="S43:T43"/>
    <mergeCell ref="U43:V43"/>
    <mergeCell ref="AA43:AB43"/>
    <mergeCell ref="M42:AB42"/>
    <mergeCell ref="M43:N43"/>
    <mergeCell ref="O43:P43"/>
    <mergeCell ref="Q43:R43"/>
    <mergeCell ref="W43:X43"/>
    <mergeCell ref="Y43:Z43"/>
    <mergeCell ref="Y47:Z47"/>
    <mergeCell ref="Y48:Z48"/>
    <mergeCell ref="AA47:AB47"/>
    <mergeCell ref="AA48:AB48"/>
    <mergeCell ref="W47:X47"/>
    <mergeCell ref="W48:X48"/>
    <mergeCell ref="Q45:R45"/>
    <mergeCell ref="S45:T45"/>
    <mergeCell ref="U45:V45"/>
    <mergeCell ref="W45:X45"/>
    <mergeCell ref="AA45:AB45"/>
    <mergeCell ref="Y45:Z45"/>
    <mergeCell ref="S47:T47"/>
    <mergeCell ref="U47:V47"/>
    <mergeCell ref="M48:N48"/>
    <mergeCell ref="O48:P48"/>
    <mergeCell ref="Q48:R48"/>
    <mergeCell ref="S48:T48"/>
    <mergeCell ref="U48:V48"/>
    <mergeCell ref="M47:N47"/>
    <mergeCell ref="O47:P47"/>
    <mergeCell ref="Q47:R47"/>
    <mergeCell ref="A55:A56"/>
    <mergeCell ref="B55:B56"/>
    <mergeCell ref="A4:P4"/>
    <mergeCell ref="C48:D48"/>
    <mergeCell ref="E48:F48"/>
    <mergeCell ref="G48:H48"/>
    <mergeCell ref="I48:J48"/>
    <mergeCell ref="K48:L48"/>
    <mergeCell ref="C47:D47"/>
    <mergeCell ref="E47:F47"/>
    <mergeCell ref="G47:H47"/>
    <mergeCell ref="I47:J47"/>
    <mergeCell ref="M45:N45"/>
    <mergeCell ref="O45:P45"/>
    <mergeCell ref="M55:AB55"/>
    <mergeCell ref="M44:AB44"/>
    <mergeCell ref="E19:G19"/>
    <mergeCell ref="B42:B43"/>
    <mergeCell ref="A44:L44"/>
    <mergeCell ref="A37:B38"/>
    <mergeCell ref="K47:L47"/>
    <mergeCell ref="C45:D45"/>
    <mergeCell ref="E45:F45"/>
    <mergeCell ref="G45:H45"/>
    <mergeCell ref="I45:J45"/>
    <mergeCell ref="K45:L45"/>
    <mergeCell ref="A39:B39"/>
    <mergeCell ref="A40:B40"/>
    <mergeCell ref="E14:G14"/>
    <mergeCell ref="E15:G15"/>
    <mergeCell ref="E16:G16"/>
    <mergeCell ref="E17:G17"/>
    <mergeCell ref="E18:G18"/>
    <mergeCell ref="A10:A11"/>
    <mergeCell ref="B10:B11"/>
    <mergeCell ref="E10:G10"/>
    <mergeCell ref="E11:G11"/>
    <mergeCell ref="E13:G13"/>
    <mergeCell ref="A1:Q1"/>
    <mergeCell ref="A5:B5"/>
    <mergeCell ref="A6:B6"/>
    <mergeCell ref="A7:B7"/>
    <mergeCell ref="A8:B8"/>
    <mergeCell ref="A3:B3"/>
    <mergeCell ref="C3:Q3"/>
    <mergeCell ref="E28:G28"/>
    <mergeCell ref="E29:G29"/>
    <mergeCell ref="E30:G30"/>
    <mergeCell ref="E20:G20"/>
    <mergeCell ref="E21:G21"/>
    <mergeCell ref="E22:G22"/>
    <mergeCell ref="E24:G24"/>
    <mergeCell ref="E25:G25"/>
    <mergeCell ref="C55:L55"/>
    <mergeCell ref="A36:P36"/>
    <mergeCell ref="C10:D10"/>
    <mergeCell ref="A42:A43"/>
    <mergeCell ref="C42:L42"/>
    <mergeCell ref="C43:D43"/>
    <mergeCell ref="E43:F43"/>
    <mergeCell ref="G43:H43"/>
    <mergeCell ref="I43:J43"/>
    <mergeCell ref="K43:L43"/>
    <mergeCell ref="E31:G31"/>
    <mergeCell ref="E32:G32"/>
    <mergeCell ref="E33:G33"/>
    <mergeCell ref="E34:G34"/>
    <mergeCell ref="E26:G26"/>
    <mergeCell ref="E27:G27"/>
  </mergeCells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80BB-2632-4974-B67A-4B5FDF262661}">
  <dimension ref="A1:AD81"/>
  <sheetViews>
    <sheetView zoomScaleNormal="10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7" width="9.33203125" style="1" customWidth="1"/>
    <col min="8" max="10" width="9.33203125" style="1"/>
    <col min="11" max="11" width="12.6640625" style="1" bestFit="1" customWidth="1"/>
    <col min="12" max="16384" width="9.33203125" style="1"/>
  </cols>
  <sheetData>
    <row r="1" spans="1:17" ht="90.6" customHeight="1" thickBot="1" x14ac:dyDescent="0.3">
      <c r="A1" s="315" t="s">
        <v>314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117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thickBot="1" x14ac:dyDescent="0.3">
      <c r="A4" s="410" t="s">
        <v>46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320"/>
    </row>
    <row r="5" spans="1:17" ht="15.6" x14ac:dyDescent="0.25">
      <c r="A5" s="560" t="s">
        <v>53</v>
      </c>
      <c r="B5" s="561"/>
      <c r="C5" s="1249" t="s">
        <v>33</v>
      </c>
      <c r="D5" s="118" t="s">
        <v>27</v>
      </c>
      <c r="E5" s="118" t="s">
        <v>61</v>
      </c>
      <c r="F5" s="118" t="s">
        <v>62</v>
      </c>
      <c r="G5" s="118" t="s">
        <v>28</v>
      </c>
      <c r="H5" s="118" t="s">
        <v>63</v>
      </c>
      <c r="I5" s="118" t="s">
        <v>64</v>
      </c>
      <c r="J5" s="118" t="s">
        <v>34</v>
      </c>
      <c r="K5" s="118" t="s">
        <v>65</v>
      </c>
      <c r="L5" s="118" t="s">
        <v>1</v>
      </c>
      <c r="M5" s="118">
        <v>5</v>
      </c>
      <c r="N5" s="118">
        <v>10</v>
      </c>
      <c r="O5" s="118" t="s">
        <v>35</v>
      </c>
      <c r="P5" s="119" t="s">
        <v>36</v>
      </c>
    </row>
    <row r="6" spans="1:17" ht="15.6" x14ac:dyDescent="0.25">
      <c r="A6" s="562"/>
      <c r="B6" s="559"/>
      <c r="C6" s="642">
        <v>3</v>
      </c>
      <c r="D6" s="643">
        <v>3</v>
      </c>
      <c r="E6" s="643">
        <v>27</v>
      </c>
      <c r="F6" s="643">
        <v>1</v>
      </c>
      <c r="G6" s="643">
        <v>167</v>
      </c>
      <c r="H6" s="643">
        <v>3</v>
      </c>
      <c r="I6" s="783" t="s">
        <v>235</v>
      </c>
      <c r="J6" s="643">
        <v>55.66</v>
      </c>
      <c r="K6" s="643">
        <v>6.18</v>
      </c>
      <c r="L6" s="643">
        <v>54</v>
      </c>
      <c r="M6" s="643" t="s">
        <v>48</v>
      </c>
      <c r="N6" s="643" t="s">
        <v>48</v>
      </c>
      <c r="O6" s="643">
        <v>1</v>
      </c>
      <c r="P6" s="784" t="s">
        <v>48</v>
      </c>
    </row>
    <row r="7" spans="1:17" ht="17.399999999999999" x14ac:dyDescent="0.25">
      <c r="A7" s="562" t="s">
        <v>329</v>
      </c>
      <c r="B7" s="559"/>
      <c r="C7" s="262">
        <v>5</v>
      </c>
      <c r="D7" s="262">
        <v>5</v>
      </c>
      <c r="E7" s="262">
        <v>39</v>
      </c>
      <c r="F7" s="262" t="s">
        <v>48</v>
      </c>
      <c r="G7" s="262">
        <v>233</v>
      </c>
      <c r="H7" s="262">
        <v>5</v>
      </c>
      <c r="I7" s="290" t="s">
        <v>435</v>
      </c>
      <c r="J7" s="262">
        <v>46.6</v>
      </c>
      <c r="K7" s="262">
        <v>5.97</v>
      </c>
      <c r="L7" s="262">
        <v>46.8</v>
      </c>
      <c r="M7" s="262" t="s">
        <v>48</v>
      </c>
      <c r="N7" s="262" t="s">
        <v>48</v>
      </c>
      <c r="O7" s="262">
        <v>2</v>
      </c>
      <c r="P7" s="1220" t="s">
        <v>48</v>
      </c>
    </row>
    <row r="8" spans="1:17" ht="18" thickBot="1" x14ac:dyDescent="0.3">
      <c r="A8" s="891" t="s">
        <v>37</v>
      </c>
      <c r="B8" s="1189"/>
      <c r="C8" s="156">
        <f>SUM(C6:C7)</f>
        <v>8</v>
      </c>
      <c r="D8" s="156">
        <f>SUM(D6:D7)</f>
        <v>8</v>
      </c>
      <c r="E8" s="156">
        <f>SUM(E6:E7)</f>
        <v>66</v>
      </c>
      <c r="F8" s="156">
        <f>SUM(F6:F7)</f>
        <v>1</v>
      </c>
      <c r="G8" s="156">
        <f>SUM(G6:G7)</f>
        <v>400</v>
      </c>
      <c r="H8" s="156">
        <f>SUM(H6:H7)</f>
        <v>8</v>
      </c>
      <c r="I8" s="872" t="s">
        <v>435</v>
      </c>
      <c r="J8" s="156">
        <f>G8/H8</f>
        <v>50</v>
      </c>
      <c r="K8" s="893">
        <f>G8/E8</f>
        <v>6.0606060606060606</v>
      </c>
      <c r="L8" s="156">
        <f>366/H8</f>
        <v>45.75</v>
      </c>
      <c r="M8" s="156"/>
      <c r="N8" s="156"/>
      <c r="O8" s="156">
        <f>SUM(O6:O7)</f>
        <v>3</v>
      </c>
      <c r="P8" s="1089"/>
    </row>
    <row r="9" spans="1:17" ht="13.8" thickBot="1" x14ac:dyDescent="0.3"/>
    <row r="10" spans="1:17" ht="17.399999999999999" customHeight="1" x14ac:dyDescent="0.25">
      <c r="A10" s="72" t="s">
        <v>1</v>
      </c>
      <c r="B10" s="73" t="s">
        <v>0</v>
      </c>
      <c r="C10" s="335" t="s">
        <v>43</v>
      </c>
      <c r="D10" s="336"/>
      <c r="E10" s="336"/>
      <c r="F10" s="336"/>
      <c r="G10" s="336"/>
      <c r="H10" s="337"/>
      <c r="I10" s="1194" t="s">
        <v>350</v>
      </c>
      <c r="J10" s="1195"/>
      <c r="K10" s="1195"/>
      <c r="L10" s="1195"/>
      <c r="M10" s="1196"/>
    </row>
    <row r="11" spans="1:17" ht="31.8" thickBot="1" x14ac:dyDescent="0.3">
      <c r="A11" s="74"/>
      <c r="B11" s="65"/>
      <c r="C11" s="51" t="s">
        <v>151</v>
      </c>
      <c r="D11" s="10" t="s">
        <v>152</v>
      </c>
      <c r="E11" s="10" t="s">
        <v>154</v>
      </c>
      <c r="F11" s="10" t="s">
        <v>153</v>
      </c>
      <c r="G11" s="10" t="s">
        <v>214</v>
      </c>
      <c r="H11" s="12" t="s">
        <v>215</v>
      </c>
      <c r="I11" s="579" t="s">
        <v>332</v>
      </c>
      <c r="J11" s="580" t="s">
        <v>325</v>
      </c>
      <c r="K11" s="580" t="s">
        <v>425</v>
      </c>
      <c r="L11" s="580" t="s">
        <v>426</v>
      </c>
      <c r="M11" s="581" t="s">
        <v>427</v>
      </c>
    </row>
    <row r="12" spans="1:17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4"/>
      <c r="I12" s="1191" t="s">
        <v>17</v>
      </c>
      <c r="J12" s="1192"/>
      <c r="K12" s="1192"/>
      <c r="L12" s="1192"/>
      <c r="M12" s="1193"/>
    </row>
    <row r="13" spans="1:17" ht="18" x14ac:dyDescent="0.25">
      <c r="A13" s="29">
        <v>1</v>
      </c>
      <c r="B13" s="26" t="s">
        <v>3</v>
      </c>
      <c r="C13" s="13">
        <v>2</v>
      </c>
      <c r="D13" s="14">
        <v>5</v>
      </c>
      <c r="E13" s="14">
        <v>8</v>
      </c>
      <c r="F13" s="14">
        <v>10</v>
      </c>
      <c r="G13" s="14">
        <v>12</v>
      </c>
      <c r="H13" s="16">
        <v>13</v>
      </c>
      <c r="I13" s="659">
        <v>4</v>
      </c>
      <c r="J13" s="660">
        <v>11</v>
      </c>
      <c r="K13" s="660">
        <v>14</v>
      </c>
      <c r="L13" s="660" t="s">
        <v>423</v>
      </c>
      <c r="M13" s="662" t="s">
        <v>424</v>
      </c>
      <c r="N13" s="5"/>
      <c r="O13" s="5"/>
      <c r="P13" s="5"/>
      <c r="Q13" s="5"/>
    </row>
    <row r="14" spans="1:17" ht="16.8" x14ac:dyDescent="0.25">
      <c r="A14" s="30">
        <v>2</v>
      </c>
      <c r="B14" s="27" t="s">
        <v>4</v>
      </c>
      <c r="C14" s="17">
        <v>2</v>
      </c>
      <c r="D14" s="3">
        <v>2</v>
      </c>
      <c r="E14" s="3">
        <v>1</v>
      </c>
      <c r="F14" s="3">
        <v>2</v>
      </c>
      <c r="G14" s="3">
        <v>1</v>
      </c>
      <c r="H14" s="248" t="s">
        <v>216</v>
      </c>
      <c r="I14" s="663">
        <v>2</v>
      </c>
      <c r="J14" s="664">
        <v>2</v>
      </c>
      <c r="K14" s="664">
        <v>2</v>
      </c>
      <c r="L14" s="664">
        <v>1</v>
      </c>
      <c r="M14" s="666">
        <v>2</v>
      </c>
      <c r="N14" s="5"/>
      <c r="O14" s="5"/>
      <c r="P14" s="5"/>
      <c r="Q14" s="5"/>
    </row>
    <row r="15" spans="1:17" ht="20.25" customHeight="1" x14ac:dyDescent="0.25">
      <c r="A15" s="31">
        <v>3</v>
      </c>
      <c r="B15" s="27" t="s">
        <v>5</v>
      </c>
      <c r="C15" s="246" t="s">
        <v>138</v>
      </c>
      <c r="D15" s="247" t="s">
        <v>138</v>
      </c>
      <c r="E15" s="247" t="s">
        <v>138</v>
      </c>
      <c r="F15" s="247" t="s">
        <v>138</v>
      </c>
      <c r="G15" s="247" t="s">
        <v>138</v>
      </c>
      <c r="H15" s="249" t="s">
        <v>138</v>
      </c>
      <c r="I15" s="663">
        <v>2</v>
      </c>
      <c r="J15" s="664">
        <v>2</v>
      </c>
      <c r="K15" s="664">
        <v>2</v>
      </c>
      <c r="L15" s="664">
        <v>2</v>
      </c>
      <c r="M15" s="666">
        <v>2</v>
      </c>
      <c r="N15" s="5"/>
      <c r="O15" s="5"/>
      <c r="P15" s="5"/>
      <c r="Q15" s="5"/>
    </row>
    <row r="16" spans="1:17" ht="19.5" customHeight="1" x14ac:dyDescent="0.25">
      <c r="A16" s="32">
        <v>4</v>
      </c>
      <c r="B16" s="27" t="s">
        <v>38</v>
      </c>
      <c r="C16" s="246" t="s">
        <v>141</v>
      </c>
      <c r="D16" s="247" t="s">
        <v>171</v>
      </c>
      <c r="E16" s="247" t="s">
        <v>182</v>
      </c>
      <c r="F16" s="247" t="s">
        <v>170</v>
      </c>
      <c r="G16" s="247" t="s">
        <v>141</v>
      </c>
      <c r="H16" s="249" t="s">
        <v>182</v>
      </c>
      <c r="I16" s="663">
        <v>4</v>
      </c>
      <c r="J16" s="664">
        <v>1</v>
      </c>
      <c r="K16" s="664">
        <v>3</v>
      </c>
      <c r="L16" s="664">
        <v>1</v>
      </c>
      <c r="M16" s="666">
        <v>2</v>
      </c>
      <c r="N16" s="5"/>
      <c r="O16" s="5"/>
      <c r="P16" s="5"/>
      <c r="Q16" s="5"/>
    </row>
    <row r="17" spans="1:17" ht="20.25" customHeight="1" x14ac:dyDescent="0.25">
      <c r="A17" s="33" t="s">
        <v>39</v>
      </c>
      <c r="B17" s="27" t="s">
        <v>6</v>
      </c>
      <c r="C17" s="17">
        <v>203</v>
      </c>
      <c r="D17" s="3">
        <v>199</v>
      </c>
      <c r="E17" s="3">
        <v>367</v>
      </c>
      <c r="F17" s="3">
        <v>310</v>
      </c>
      <c r="G17" s="3">
        <v>263</v>
      </c>
      <c r="H17" s="248" t="s">
        <v>216</v>
      </c>
      <c r="I17" s="667">
        <v>113</v>
      </c>
      <c r="J17" s="665">
        <v>344</v>
      </c>
      <c r="K17" s="665">
        <v>276</v>
      </c>
      <c r="L17" s="665">
        <v>342</v>
      </c>
      <c r="M17" s="666">
        <v>169</v>
      </c>
      <c r="N17" s="5"/>
      <c r="O17" s="5"/>
      <c r="P17" s="5"/>
      <c r="Q17" s="5"/>
    </row>
    <row r="18" spans="1:17" ht="19.5" customHeight="1" x14ac:dyDescent="0.25">
      <c r="A18" s="34">
        <v>6</v>
      </c>
      <c r="B18" s="27" t="s">
        <v>40</v>
      </c>
      <c r="C18" s="17">
        <v>10</v>
      </c>
      <c r="D18" s="3">
        <v>10</v>
      </c>
      <c r="E18" s="3">
        <v>6</v>
      </c>
      <c r="F18" s="3">
        <v>8</v>
      </c>
      <c r="G18" s="3">
        <v>9</v>
      </c>
      <c r="H18" s="248" t="s">
        <v>216</v>
      </c>
      <c r="I18" s="663">
        <v>1</v>
      </c>
      <c r="J18" s="664">
        <v>8</v>
      </c>
      <c r="K18" s="664">
        <v>8</v>
      </c>
      <c r="L18" s="664">
        <v>9</v>
      </c>
      <c r="M18" s="666">
        <v>3</v>
      </c>
      <c r="N18" s="5"/>
      <c r="O18" s="5"/>
      <c r="P18" s="5"/>
      <c r="Q18" s="5"/>
    </row>
    <row r="19" spans="1:17" ht="19.5" customHeight="1" x14ac:dyDescent="0.25">
      <c r="A19" s="35">
        <v>7</v>
      </c>
      <c r="B19" s="27" t="s">
        <v>7</v>
      </c>
      <c r="C19" s="17">
        <v>237</v>
      </c>
      <c r="D19" s="3">
        <v>212</v>
      </c>
      <c r="E19" s="3">
        <v>300</v>
      </c>
      <c r="F19" s="3">
        <v>300</v>
      </c>
      <c r="G19" s="3">
        <v>50</v>
      </c>
      <c r="H19" s="248" t="s">
        <v>216</v>
      </c>
      <c r="I19" s="663">
        <v>71</v>
      </c>
      <c r="J19" s="664">
        <v>282</v>
      </c>
      <c r="K19" s="664">
        <v>251</v>
      </c>
      <c r="L19" s="664">
        <v>300</v>
      </c>
      <c r="M19" s="666">
        <v>262</v>
      </c>
      <c r="N19" s="5"/>
      <c r="O19" s="5"/>
      <c r="P19" s="5"/>
      <c r="Q19" s="5"/>
    </row>
    <row r="20" spans="1:17" ht="19.5" customHeight="1" x14ac:dyDescent="0.25">
      <c r="A20" s="36">
        <v>8</v>
      </c>
      <c r="B20" s="27" t="s">
        <v>41</v>
      </c>
      <c r="C20" s="17">
        <v>336</v>
      </c>
      <c r="D20" s="3">
        <v>283</v>
      </c>
      <c r="E20" s="3">
        <v>332</v>
      </c>
      <c r="F20" s="3">
        <v>326</v>
      </c>
      <c r="G20" s="3">
        <v>251</v>
      </c>
      <c r="H20" s="248" t="s">
        <v>216</v>
      </c>
      <c r="I20" s="668">
        <v>111</v>
      </c>
      <c r="J20" s="669">
        <v>379</v>
      </c>
      <c r="K20" s="669">
        <v>275</v>
      </c>
      <c r="L20" s="669">
        <v>271</v>
      </c>
      <c r="M20" s="1190">
        <v>165</v>
      </c>
      <c r="N20" s="5"/>
      <c r="O20" s="5"/>
      <c r="P20" s="5"/>
      <c r="Q20" s="5"/>
    </row>
    <row r="21" spans="1:17" ht="19.5" customHeight="1" x14ac:dyDescent="0.25">
      <c r="A21" s="30">
        <v>9</v>
      </c>
      <c r="B21" s="27" t="s">
        <v>42</v>
      </c>
      <c r="C21" s="17">
        <v>5</v>
      </c>
      <c r="D21" s="3">
        <v>10</v>
      </c>
      <c r="E21" s="3">
        <v>9</v>
      </c>
      <c r="F21" s="3">
        <v>10</v>
      </c>
      <c r="G21" s="3">
        <v>10</v>
      </c>
      <c r="H21" s="248" t="s">
        <v>216</v>
      </c>
      <c r="I21" s="667">
        <v>10</v>
      </c>
      <c r="J21" s="670">
        <v>4</v>
      </c>
      <c r="K21" s="670">
        <v>9</v>
      </c>
      <c r="L21" s="670">
        <v>10</v>
      </c>
      <c r="M21" s="666">
        <v>10</v>
      </c>
      <c r="N21" s="5"/>
      <c r="O21" s="5"/>
      <c r="P21" s="5"/>
      <c r="Q21" s="5"/>
    </row>
    <row r="22" spans="1:17" ht="19.5" customHeight="1" thickBot="1" x14ac:dyDescent="0.3">
      <c r="A22" s="37">
        <v>10</v>
      </c>
      <c r="B22" s="28" t="s">
        <v>19</v>
      </c>
      <c r="C22" s="19">
        <v>300</v>
      </c>
      <c r="D22" s="20">
        <v>281</v>
      </c>
      <c r="E22" s="20">
        <v>300</v>
      </c>
      <c r="F22" s="20">
        <v>297</v>
      </c>
      <c r="G22" s="20">
        <v>297</v>
      </c>
      <c r="H22" s="250" t="s">
        <v>216</v>
      </c>
      <c r="I22" s="671">
        <v>228</v>
      </c>
      <c r="J22" s="672">
        <v>300</v>
      </c>
      <c r="K22" s="672">
        <v>252</v>
      </c>
      <c r="L22" s="672">
        <v>257</v>
      </c>
      <c r="M22" s="674">
        <v>225</v>
      </c>
      <c r="N22" s="5"/>
      <c r="O22" s="5"/>
      <c r="P22" s="5"/>
      <c r="Q22" s="5"/>
    </row>
    <row r="23" spans="1:17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5"/>
      <c r="I23" s="1058" t="s">
        <v>18</v>
      </c>
      <c r="J23" s="1059"/>
      <c r="K23" s="1059"/>
      <c r="L23" s="1059"/>
      <c r="M23" s="1059"/>
      <c r="N23" s="78"/>
      <c r="O23" s="78"/>
      <c r="P23" s="78"/>
      <c r="Q23" s="78"/>
    </row>
    <row r="24" spans="1:17" ht="19.5" customHeight="1" x14ac:dyDescent="0.25">
      <c r="A24" s="41">
        <v>11</v>
      </c>
      <c r="B24" s="46" t="s">
        <v>8</v>
      </c>
      <c r="C24" s="13">
        <v>10</v>
      </c>
      <c r="D24" s="13">
        <v>19</v>
      </c>
      <c r="E24" s="13" t="s">
        <v>52</v>
      </c>
      <c r="F24" s="13" t="s">
        <v>52</v>
      </c>
      <c r="G24" s="13">
        <v>7</v>
      </c>
      <c r="H24" s="80" t="s">
        <v>52</v>
      </c>
      <c r="I24" s="697" t="s">
        <v>21</v>
      </c>
      <c r="J24" s="698" t="s">
        <v>394</v>
      </c>
      <c r="K24" s="698" t="s">
        <v>164</v>
      </c>
      <c r="L24" s="698">
        <v>47</v>
      </c>
      <c r="M24" s="699" t="s">
        <v>21</v>
      </c>
      <c r="N24" s="5"/>
      <c r="O24" s="5"/>
      <c r="P24" s="5"/>
      <c r="Q24" s="5"/>
    </row>
    <row r="25" spans="1:17" ht="19.5" customHeight="1" x14ac:dyDescent="0.25">
      <c r="A25" s="30">
        <v>12</v>
      </c>
      <c r="B25" s="47" t="s">
        <v>9</v>
      </c>
      <c r="C25" s="17">
        <v>15</v>
      </c>
      <c r="D25" s="17">
        <v>13</v>
      </c>
      <c r="E25" s="17" t="s">
        <v>52</v>
      </c>
      <c r="F25" s="17" t="s">
        <v>52</v>
      </c>
      <c r="G25" s="17">
        <v>6</v>
      </c>
      <c r="H25" s="75" t="s">
        <v>52</v>
      </c>
      <c r="I25" s="700" t="s">
        <v>21</v>
      </c>
      <c r="J25" s="701">
        <v>2</v>
      </c>
      <c r="K25" s="701">
        <v>2</v>
      </c>
      <c r="L25" s="701">
        <v>25</v>
      </c>
      <c r="M25" s="693" t="s">
        <v>21</v>
      </c>
      <c r="N25" s="5"/>
      <c r="O25" s="5"/>
      <c r="P25" s="5"/>
      <c r="Q25" s="5"/>
    </row>
    <row r="26" spans="1:17" ht="19.5" customHeight="1" x14ac:dyDescent="0.25">
      <c r="A26" s="30">
        <v>13</v>
      </c>
      <c r="B26" s="47" t="s">
        <v>10</v>
      </c>
      <c r="C26" s="17">
        <v>10</v>
      </c>
      <c r="D26" s="17">
        <v>10</v>
      </c>
      <c r="E26" s="17" t="s">
        <v>52</v>
      </c>
      <c r="F26" s="17" t="s">
        <v>52</v>
      </c>
      <c r="G26" s="17">
        <v>10</v>
      </c>
      <c r="H26" s="75" t="s">
        <v>52</v>
      </c>
      <c r="I26" s="700" t="s">
        <v>21</v>
      </c>
      <c r="J26" s="701">
        <v>10</v>
      </c>
      <c r="K26" s="701">
        <v>10</v>
      </c>
      <c r="L26" s="701">
        <v>10</v>
      </c>
      <c r="M26" s="693" t="s">
        <v>21</v>
      </c>
      <c r="N26" s="5"/>
      <c r="O26" s="5"/>
      <c r="P26" s="5"/>
      <c r="Q26" s="5"/>
    </row>
    <row r="27" spans="1:17" ht="19.5" customHeight="1" x14ac:dyDescent="0.25">
      <c r="A27" s="30">
        <v>14</v>
      </c>
      <c r="B27" s="47" t="s">
        <v>11</v>
      </c>
      <c r="C27" s="17" t="s">
        <v>51</v>
      </c>
      <c r="D27" s="17" t="s">
        <v>51</v>
      </c>
      <c r="E27" s="17" t="s">
        <v>52</v>
      </c>
      <c r="F27" s="17" t="s">
        <v>52</v>
      </c>
      <c r="G27" s="17" t="s">
        <v>51</v>
      </c>
      <c r="H27" s="75" t="s">
        <v>52</v>
      </c>
      <c r="I27" s="700" t="s">
        <v>21</v>
      </c>
      <c r="J27" s="701" t="s">
        <v>22</v>
      </c>
      <c r="K27" s="701" t="s">
        <v>22</v>
      </c>
      <c r="L27" s="701" t="s">
        <v>22</v>
      </c>
      <c r="M27" s="693" t="s">
        <v>21</v>
      </c>
      <c r="N27" s="5"/>
      <c r="O27" s="5"/>
      <c r="P27" s="5"/>
      <c r="Q27" s="5"/>
    </row>
    <row r="28" spans="1:17" ht="19.5" customHeight="1" x14ac:dyDescent="0.25">
      <c r="A28" s="30">
        <v>15</v>
      </c>
      <c r="B28" s="47" t="s">
        <v>12</v>
      </c>
      <c r="C28" s="17" t="s">
        <v>20</v>
      </c>
      <c r="D28" s="17" t="s">
        <v>20</v>
      </c>
      <c r="E28" s="17" t="s">
        <v>52</v>
      </c>
      <c r="F28" s="17" t="s">
        <v>52</v>
      </c>
      <c r="G28" s="17" t="s">
        <v>20</v>
      </c>
      <c r="H28" s="75" t="s">
        <v>52</v>
      </c>
      <c r="I28" s="700" t="s">
        <v>21</v>
      </c>
      <c r="J28" s="701" t="s">
        <v>20</v>
      </c>
      <c r="K28" s="701" t="s">
        <v>20</v>
      </c>
      <c r="L28" s="701" t="s">
        <v>20</v>
      </c>
      <c r="M28" s="693" t="s">
        <v>21</v>
      </c>
      <c r="N28" s="5"/>
      <c r="O28" s="5"/>
      <c r="P28" s="5"/>
      <c r="Q28" s="5"/>
    </row>
    <row r="29" spans="1:17" ht="19.5" customHeight="1" x14ac:dyDescent="0.25">
      <c r="A29" s="42">
        <v>16</v>
      </c>
      <c r="B29" s="47" t="s">
        <v>13</v>
      </c>
      <c r="C29" s="17">
        <v>60</v>
      </c>
      <c r="D29" s="17">
        <v>42</v>
      </c>
      <c r="E29" s="17" t="s">
        <v>52</v>
      </c>
      <c r="F29" s="17" t="s">
        <v>52</v>
      </c>
      <c r="G29" s="17">
        <v>60</v>
      </c>
      <c r="H29" s="75" t="s">
        <v>52</v>
      </c>
      <c r="I29" s="700">
        <v>42</v>
      </c>
      <c r="J29" s="701">
        <v>10</v>
      </c>
      <c r="K29" s="701">
        <v>48</v>
      </c>
      <c r="L29" s="701">
        <v>42</v>
      </c>
      <c r="M29" s="693">
        <v>42</v>
      </c>
      <c r="N29" s="5"/>
      <c r="O29" s="5"/>
      <c r="P29" s="5"/>
      <c r="Q29" s="5"/>
    </row>
    <row r="30" spans="1:17" ht="19.5" customHeight="1" x14ac:dyDescent="0.25">
      <c r="A30" s="42">
        <v>17</v>
      </c>
      <c r="B30" s="47" t="s">
        <v>50</v>
      </c>
      <c r="C30" s="17">
        <v>72</v>
      </c>
      <c r="D30" s="17">
        <v>49</v>
      </c>
      <c r="E30" s="17" t="s">
        <v>52</v>
      </c>
      <c r="F30" s="17" t="s">
        <v>52</v>
      </c>
      <c r="G30" s="17">
        <v>46</v>
      </c>
      <c r="H30" s="75" t="s">
        <v>52</v>
      </c>
      <c r="I30" s="700">
        <v>25</v>
      </c>
      <c r="J30" s="701">
        <v>83</v>
      </c>
      <c r="K30" s="701">
        <v>47</v>
      </c>
      <c r="L30" s="701">
        <v>46</v>
      </c>
      <c r="M30" s="693">
        <v>32</v>
      </c>
      <c r="N30" s="5"/>
      <c r="O30" s="5"/>
      <c r="P30" s="5"/>
      <c r="Q30" s="5"/>
    </row>
    <row r="31" spans="1:17" ht="18.75" customHeight="1" x14ac:dyDescent="0.25">
      <c r="A31" s="42">
        <v>18</v>
      </c>
      <c r="B31" s="47" t="s">
        <v>14</v>
      </c>
      <c r="C31" s="17">
        <v>0</v>
      </c>
      <c r="D31" s="17">
        <v>2</v>
      </c>
      <c r="E31" s="17" t="s">
        <v>52</v>
      </c>
      <c r="F31" s="17" t="s">
        <v>52</v>
      </c>
      <c r="G31" s="17">
        <v>1</v>
      </c>
      <c r="H31" s="75" t="s">
        <v>52</v>
      </c>
      <c r="I31" s="700">
        <v>0</v>
      </c>
      <c r="J31" s="701">
        <v>0</v>
      </c>
      <c r="K31" s="701">
        <v>2</v>
      </c>
      <c r="L31" s="701">
        <v>1</v>
      </c>
      <c r="M31" s="693">
        <v>2</v>
      </c>
      <c r="N31" s="5"/>
      <c r="O31" s="5"/>
      <c r="P31" s="5"/>
      <c r="Q31" s="5"/>
    </row>
    <row r="32" spans="1:17" ht="18.75" customHeight="1" x14ac:dyDescent="0.25">
      <c r="A32" s="42">
        <v>19</v>
      </c>
      <c r="B32" s="47" t="s">
        <v>2</v>
      </c>
      <c r="C32" s="17">
        <v>0</v>
      </c>
      <c r="D32" s="17">
        <v>1</v>
      </c>
      <c r="E32" s="17" t="s">
        <v>52</v>
      </c>
      <c r="F32" s="17" t="s">
        <v>52</v>
      </c>
      <c r="G32" s="17">
        <v>0</v>
      </c>
      <c r="H32" s="75" t="s">
        <v>52</v>
      </c>
      <c r="I32" s="700">
        <v>0</v>
      </c>
      <c r="J32" s="701">
        <v>0</v>
      </c>
      <c r="K32" s="701">
        <v>0</v>
      </c>
      <c r="L32" s="701">
        <v>0</v>
      </c>
      <c r="M32" s="693">
        <v>0</v>
      </c>
      <c r="N32" s="5"/>
      <c r="O32" s="5"/>
      <c r="P32" s="5"/>
      <c r="Q32" s="5"/>
    </row>
    <row r="33" spans="1:30" ht="19.5" customHeight="1" x14ac:dyDescent="0.25">
      <c r="A33" s="42">
        <v>20</v>
      </c>
      <c r="B33" s="47" t="s">
        <v>15</v>
      </c>
      <c r="C33" s="17">
        <v>0</v>
      </c>
      <c r="D33" s="17" t="s">
        <v>236</v>
      </c>
      <c r="E33" s="17" t="s">
        <v>52</v>
      </c>
      <c r="F33" s="17" t="s">
        <v>52</v>
      </c>
      <c r="G33" s="17">
        <v>10</v>
      </c>
      <c r="H33" s="75" t="s">
        <v>52</v>
      </c>
      <c r="I33" s="700">
        <v>0</v>
      </c>
      <c r="J33" s="701">
        <v>0</v>
      </c>
      <c r="K33" s="701" t="s">
        <v>436</v>
      </c>
      <c r="L33" s="701">
        <v>6</v>
      </c>
      <c r="M33" s="693" t="s">
        <v>165</v>
      </c>
      <c r="N33" s="5"/>
      <c r="O33" s="5"/>
      <c r="P33" s="5"/>
      <c r="Q33" s="5"/>
    </row>
    <row r="34" spans="1:30" ht="19.5" customHeight="1" thickBot="1" x14ac:dyDescent="0.3">
      <c r="A34" s="77">
        <v>21</v>
      </c>
      <c r="B34" s="48" t="s">
        <v>16</v>
      </c>
      <c r="C34" s="19" t="s">
        <v>20</v>
      </c>
      <c r="D34" s="19" t="s">
        <v>20</v>
      </c>
      <c r="E34" s="19" t="s">
        <v>52</v>
      </c>
      <c r="F34" s="19" t="s">
        <v>52</v>
      </c>
      <c r="G34" s="19" t="s">
        <v>20</v>
      </c>
      <c r="H34" s="76" t="s">
        <v>52</v>
      </c>
      <c r="I34" s="702" t="s">
        <v>20</v>
      </c>
      <c r="J34" s="703" t="s">
        <v>20</v>
      </c>
      <c r="K34" s="703" t="s">
        <v>20</v>
      </c>
      <c r="L34" s="703" t="s">
        <v>20</v>
      </c>
      <c r="M34" s="704" t="s">
        <v>20</v>
      </c>
      <c r="N34" s="5"/>
      <c r="O34" s="5"/>
      <c r="P34" s="5"/>
      <c r="Q34" s="5"/>
    </row>
    <row r="35" spans="1:30" ht="19.5" customHeight="1" thickBot="1" x14ac:dyDescent="0.3"/>
    <row r="36" spans="1:30" ht="19.5" customHeight="1" thickBot="1" x14ac:dyDescent="0.3">
      <c r="A36" s="410" t="s">
        <v>44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  <c r="M36" s="411"/>
      <c r="N36" s="411"/>
      <c r="O36" s="411"/>
      <c r="P36" s="412"/>
    </row>
    <row r="37" spans="1:30" ht="19.5" customHeight="1" x14ac:dyDescent="0.3">
      <c r="A37" s="773" t="s">
        <v>47</v>
      </c>
      <c r="B37" s="774"/>
      <c r="C37" s="1138" t="s">
        <v>33</v>
      </c>
      <c r="D37" s="292" t="s">
        <v>27</v>
      </c>
      <c r="E37" s="292" t="s">
        <v>61</v>
      </c>
      <c r="F37" s="292" t="s">
        <v>62</v>
      </c>
      <c r="G37" s="292" t="s">
        <v>28</v>
      </c>
      <c r="H37" s="292" t="s">
        <v>63</v>
      </c>
      <c r="I37" s="292" t="s">
        <v>64</v>
      </c>
      <c r="J37" s="292" t="s">
        <v>34</v>
      </c>
      <c r="K37" s="292" t="s">
        <v>65</v>
      </c>
      <c r="L37" s="292" t="s">
        <v>1</v>
      </c>
      <c r="M37" s="292">
        <v>5</v>
      </c>
      <c r="N37" s="292">
        <v>10</v>
      </c>
      <c r="O37" s="49" t="s">
        <v>35</v>
      </c>
      <c r="P37" s="50" t="s">
        <v>36</v>
      </c>
    </row>
    <row r="38" spans="1:30" ht="19.5" customHeight="1" x14ac:dyDescent="0.25">
      <c r="A38" s="775"/>
      <c r="B38" s="772"/>
      <c r="C38" s="1056">
        <v>3</v>
      </c>
      <c r="D38" s="555">
        <v>5</v>
      </c>
      <c r="E38" s="555">
        <v>76</v>
      </c>
      <c r="F38" s="555">
        <v>12</v>
      </c>
      <c r="G38" s="555">
        <v>236</v>
      </c>
      <c r="H38" s="555">
        <v>5</v>
      </c>
      <c r="I38" s="793" t="s">
        <v>257</v>
      </c>
      <c r="J38" s="555">
        <v>47.2</v>
      </c>
      <c r="K38" s="555">
        <v>3.1</v>
      </c>
      <c r="L38" s="555">
        <v>91.2</v>
      </c>
      <c r="M38" s="555" t="s">
        <v>48</v>
      </c>
      <c r="N38" s="555" t="s">
        <v>48</v>
      </c>
      <c r="O38" s="555">
        <v>1</v>
      </c>
      <c r="P38" s="613" t="s">
        <v>48</v>
      </c>
    </row>
    <row r="39" spans="1:30" ht="19.5" customHeight="1" x14ac:dyDescent="0.25">
      <c r="A39" s="775" t="s">
        <v>340</v>
      </c>
      <c r="B39" s="772"/>
      <c r="C39" s="881">
        <v>1</v>
      </c>
      <c r="D39" s="262">
        <v>2</v>
      </c>
      <c r="E39" s="262">
        <v>29</v>
      </c>
      <c r="F39" s="262">
        <v>3</v>
      </c>
      <c r="G39" s="262">
        <v>108</v>
      </c>
      <c r="H39" s="262">
        <v>5</v>
      </c>
      <c r="I39" s="290" t="s">
        <v>433</v>
      </c>
      <c r="J39" s="262">
        <v>21.6</v>
      </c>
      <c r="K39" s="262">
        <v>3.72</v>
      </c>
      <c r="L39" s="262">
        <v>34.799999999999997</v>
      </c>
      <c r="M39" s="262" t="s">
        <v>48</v>
      </c>
      <c r="N39" s="262" t="s">
        <v>48</v>
      </c>
      <c r="O39" s="262">
        <v>1</v>
      </c>
      <c r="P39" s="1220" t="s">
        <v>48</v>
      </c>
    </row>
    <row r="40" spans="1:30" ht="19.5" customHeight="1" thickBot="1" x14ac:dyDescent="0.3">
      <c r="A40" s="1221" t="s">
        <v>37</v>
      </c>
      <c r="B40" s="1222"/>
      <c r="C40" s="1223">
        <f>SUM(C38:C39)</f>
        <v>4</v>
      </c>
      <c r="D40" s="1224">
        <f>SUM(D38:D39)</f>
        <v>7</v>
      </c>
      <c r="E40" s="1224">
        <f>SUM(E38:E39)</f>
        <v>105</v>
      </c>
      <c r="F40" s="1224">
        <f>SUM(F38:F39)</f>
        <v>15</v>
      </c>
      <c r="G40" s="1224">
        <f>SUM(G38:G39)</f>
        <v>344</v>
      </c>
      <c r="H40" s="1224">
        <f>SUM(H38:H39)</f>
        <v>10</v>
      </c>
      <c r="I40" s="1225" t="s">
        <v>433</v>
      </c>
      <c r="J40" s="1224">
        <f>G40/H40</f>
        <v>34.4</v>
      </c>
      <c r="K40" s="1226">
        <f>G40/E40</f>
        <v>3.2761904761904761</v>
      </c>
      <c r="L40" s="1224">
        <f>630/H40</f>
        <v>63</v>
      </c>
      <c r="M40" s="1224"/>
      <c r="N40" s="1224"/>
      <c r="O40" s="1224">
        <f>SUM(O38:O39)</f>
        <v>2</v>
      </c>
      <c r="P40" s="1227"/>
    </row>
    <row r="41" spans="1:30" ht="19.5" customHeight="1" thickBot="1" x14ac:dyDescent="0.3"/>
    <row r="42" spans="1:30" ht="20.25" customHeight="1" thickBot="1" x14ac:dyDescent="0.3">
      <c r="A42" s="356" t="s">
        <v>1</v>
      </c>
      <c r="B42" s="392" t="s">
        <v>0</v>
      </c>
      <c r="C42" s="340" t="s">
        <v>47</v>
      </c>
      <c r="D42" s="341"/>
      <c r="E42" s="341"/>
      <c r="F42" s="341"/>
      <c r="G42" s="341"/>
      <c r="H42" s="341"/>
      <c r="I42" s="341"/>
      <c r="J42" s="341"/>
      <c r="K42" s="341"/>
      <c r="L42" s="342"/>
      <c r="M42" s="1201" t="s">
        <v>333</v>
      </c>
      <c r="N42" s="1202"/>
      <c r="O42" s="1202"/>
      <c r="P42" s="1202"/>
      <c r="Q42" s="1202"/>
      <c r="R42" s="1202"/>
      <c r="S42" s="1202"/>
      <c r="T42" s="1202"/>
      <c r="U42" s="1202"/>
      <c r="V42" s="1202"/>
      <c r="W42" s="1202"/>
      <c r="X42" s="1202"/>
      <c r="Y42" s="1202"/>
      <c r="Z42" s="1202"/>
      <c r="AA42" s="1202"/>
      <c r="AB42" s="1202"/>
      <c r="AC42" s="1202"/>
      <c r="AD42" s="1202"/>
    </row>
    <row r="43" spans="1:30" ht="36.6" customHeight="1" thickBot="1" x14ac:dyDescent="0.35">
      <c r="A43" s="357"/>
      <c r="B43" s="348"/>
      <c r="C43" s="417" t="s">
        <v>247</v>
      </c>
      <c r="D43" s="418"/>
      <c r="E43" s="419" t="s">
        <v>167</v>
      </c>
      <c r="F43" s="420"/>
      <c r="G43" s="417" t="s">
        <v>248</v>
      </c>
      <c r="H43" s="418"/>
      <c r="I43" s="419" t="s">
        <v>209</v>
      </c>
      <c r="J43" s="420"/>
      <c r="K43" s="419" t="s">
        <v>163</v>
      </c>
      <c r="L43" s="420"/>
      <c r="M43" s="1197" t="s">
        <v>428</v>
      </c>
      <c r="N43" s="1198"/>
      <c r="O43" s="1199" t="s">
        <v>324</v>
      </c>
      <c r="P43" s="1198"/>
      <c r="Q43" s="1199" t="s">
        <v>429</v>
      </c>
      <c r="R43" s="1198"/>
      <c r="S43" s="1199" t="s">
        <v>325</v>
      </c>
      <c r="T43" s="1198"/>
      <c r="U43" s="1199" t="s">
        <v>332</v>
      </c>
      <c r="V43" s="1198"/>
      <c r="W43" s="1199" t="s">
        <v>430</v>
      </c>
      <c r="X43" s="1198"/>
      <c r="Y43" s="1199" t="s">
        <v>431</v>
      </c>
      <c r="Z43" s="1198"/>
      <c r="AA43" s="1199" t="s">
        <v>425</v>
      </c>
      <c r="AB43" s="1198"/>
      <c r="AC43" s="1199" t="s">
        <v>432</v>
      </c>
      <c r="AD43" s="1200"/>
    </row>
    <row r="44" spans="1:30" ht="20.25" customHeight="1" thickBot="1" x14ac:dyDescent="0.3">
      <c r="A44" s="386" t="s">
        <v>17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8"/>
      <c r="M44" s="436" t="s">
        <v>17</v>
      </c>
      <c r="N44" s="437"/>
      <c r="O44" s="437"/>
      <c r="P44" s="437"/>
      <c r="Q44" s="437"/>
      <c r="R44" s="437"/>
      <c r="S44" s="437"/>
      <c r="T44" s="437"/>
      <c r="U44" s="437"/>
      <c r="V44" s="437"/>
      <c r="W44" s="437"/>
      <c r="X44" s="437"/>
      <c r="Y44" s="437"/>
      <c r="Z44" s="437"/>
      <c r="AA44" s="437"/>
      <c r="AB44" s="437"/>
      <c r="AC44" s="437"/>
      <c r="AD44" s="438"/>
    </row>
    <row r="45" spans="1:30" ht="18" x14ac:dyDescent="0.3">
      <c r="A45" s="29">
        <v>1</v>
      </c>
      <c r="B45" s="239" t="s">
        <v>3</v>
      </c>
      <c r="C45" s="393">
        <v>2</v>
      </c>
      <c r="D45" s="394"/>
      <c r="E45" s="393">
        <v>10</v>
      </c>
      <c r="F45" s="394"/>
      <c r="G45" s="393">
        <v>23</v>
      </c>
      <c r="H45" s="394"/>
      <c r="I45" s="395">
        <v>35</v>
      </c>
      <c r="J45" s="396"/>
      <c r="K45" s="395">
        <v>41</v>
      </c>
      <c r="L45" s="396"/>
      <c r="M45" s="1228">
        <v>4</v>
      </c>
      <c r="N45" s="1229"/>
      <c r="O45" s="1228">
        <v>8</v>
      </c>
      <c r="P45" s="1229"/>
      <c r="Q45" s="1228">
        <v>10</v>
      </c>
      <c r="R45" s="1229"/>
      <c r="S45" s="1228">
        <v>14</v>
      </c>
      <c r="T45" s="1229"/>
      <c r="U45" s="1228">
        <v>17</v>
      </c>
      <c r="V45" s="1229"/>
      <c r="W45" s="1228">
        <v>21</v>
      </c>
      <c r="X45" s="1229"/>
      <c r="Y45" s="1230">
        <v>30</v>
      </c>
      <c r="Z45" s="1231"/>
      <c r="AA45" s="1232">
        <v>34</v>
      </c>
      <c r="AB45" s="1229"/>
      <c r="AC45" s="1228">
        <v>37</v>
      </c>
      <c r="AD45" s="1229"/>
    </row>
    <row r="46" spans="1:30" ht="20.25" customHeight="1" x14ac:dyDescent="0.3">
      <c r="A46" s="30">
        <v>2</v>
      </c>
      <c r="B46" s="240" t="s">
        <v>4</v>
      </c>
      <c r="C46" s="273">
        <v>1</v>
      </c>
      <c r="D46" s="274">
        <v>3</v>
      </c>
      <c r="E46" s="273">
        <v>2</v>
      </c>
      <c r="F46" s="274">
        <v>4</v>
      </c>
      <c r="G46" s="273">
        <v>2</v>
      </c>
      <c r="H46" s="274">
        <v>4</v>
      </c>
      <c r="I46" s="273">
        <v>2</v>
      </c>
      <c r="J46" s="274">
        <v>4</v>
      </c>
      <c r="K46" s="273">
        <v>2</v>
      </c>
      <c r="L46" s="274">
        <v>4</v>
      </c>
      <c r="M46" s="1233">
        <v>2</v>
      </c>
      <c r="N46" s="1234">
        <v>4</v>
      </c>
      <c r="O46" s="1233">
        <v>2</v>
      </c>
      <c r="P46" s="1234"/>
      <c r="Q46" s="1233">
        <v>2</v>
      </c>
      <c r="R46" s="1234">
        <v>4</v>
      </c>
      <c r="S46" s="1233">
        <v>2</v>
      </c>
      <c r="T46" s="1234">
        <v>4</v>
      </c>
      <c r="U46" s="1233">
        <v>2</v>
      </c>
      <c r="V46" s="1234">
        <v>4</v>
      </c>
      <c r="W46" s="1233">
        <v>1</v>
      </c>
      <c r="X46" s="1235">
        <v>3</v>
      </c>
      <c r="Y46" s="1236">
        <v>1</v>
      </c>
      <c r="Z46" s="1236">
        <v>3</v>
      </c>
      <c r="AA46" s="1237">
        <v>1</v>
      </c>
      <c r="AB46" s="1234">
        <v>3</v>
      </c>
      <c r="AC46" s="1233">
        <v>1</v>
      </c>
      <c r="AD46" s="1234">
        <v>3</v>
      </c>
    </row>
    <row r="47" spans="1:30" ht="18" x14ac:dyDescent="0.3">
      <c r="A47" s="31">
        <v>3</v>
      </c>
      <c r="B47" s="240" t="s">
        <v>5</v>
      </c>
      <c r="C47" s="381">
        <v>2</v>
      </c>
      <c r="D47" s="382"/>
      <c r="E47" s="381">
        <v>2</v>
      </c>
      <c r="F47" s="382"/>
      <c r="G47" s="381">
        <v>2</v>
      </c>
      <c r="H47" s="382"/>
      <c r="I47" s="381">
        <v>2</v>
      </c>
      <c r="J47" s="382"/>
      <c r="K47" s="381">
        <v>2</v>
      </c>
      <c r="L47" s="382"/>
      <c r="M47" s="1238">
        <v>2</v>
      </c>
      <c r="N47" s="1239"/>
      <c r="O47" s="1238">
        <v>2</v>
      </c>
      <c r="P47" s="1239"/>
      <c r="Q47" s="1238">
        <v>2</v>
      </c>
      <c r="R47" s="1239"/>
      <c r="S47" s="1238">
        <v>2</v>
      </c>
      <c r="T47" s="1239"/>
      <c r="U47" s="1238">
        <v>2</v>
      </c>
      <c r="V47" s="1239"/>
      <c r="W47" s="1238">
        <v>2</v>
      </c>
      <c r="X47" s="1239"/>
      <c r="Y47" s="1240"/>
      <c r="Z47" s="1241"/>
      <c r="AA47" s="1242">
        <v>2</v>
      </c>
      <c r="AB47" s="1239"/>
      <c r="AC47" s="1238">
        <v>2</v>
      </c>
      <c r="AD47" s="1239"/>
    </row>
    <row r="48" spans="1:30" ht="18" customHeight="1" x14ac:dyDescent="0.3">
      <c r="A48" s="32">
        <v>4</v>
      </c>
      <c r="B48" s="240" t="s">
        <v>38</v>
      </c>
      <c r="C48" s="381">
        <v>1</v>
      </c>
      <c r="D48" s="382"/>
      <c r="E48" s="381">
        <v>6</v>
      </c>
      <c r="F48" s="382"/>
      <c r="G48" s="381">
        <v>4</v>
      </c>
      <c r="H48" s="382"/>
      <c r="I48" s="381">
        <v>5</v>
      </c>
      <c r="J48" s="382"/>
      <c r="K48" s="381">
        <v>3</v>
      </c>
      <c r="L48" s="382"/>
      <c r="M48" s="1238">
        <v>5</v>
      </c>
      <c r="N48" s="1239"/>
      <c r="O48" s="1238">
        <v>1</v>
      </c>
      <c r="P48" s="1239"/>
      <c r="Q48" s="1238">
        <v>6</v>
      </c>
      <c r="R48" s="1239"/>
      <c r="S48" s="1238">
        <v>1</v>
      </c>
      <c r="T48" s="1239"/>
      <c r="U48" s="1238">
        <v>4</v>
      </c>
      <c r="V48" s="1239"/>
      <c r="W48" s="1238">
        <v>6</v>
      </c>
      <c r="X48" s="1239"/>
      <c r="Y48" s="1240"/>
      <c r="Z48" s="1241"/>
      <c r="AA48" s="1242">
        <v>3</v>
      </c>
      <c r="AB48" s="1239"/>
      <c r="AC48" s="1238">
        <v>5</v>
      </c>
      <c r="AD48" s="1239"/>
    </row>
    <row r="49" spans="1:30" ht="16.2" customHeight="1" x14ac:dyDescent="0.3">
      <c r="A49" s="33" t="s">
        <v>39</v>
      </c>
      <c r="B49" s="240" t="s">
        <v>6</v>
      </c>
      <c r="C49" s="273">
        <v>391</v>
      </c>
      <c r="D49" s="274">
        <v>156</v>
      </c>
      <c r="E49" s="273">
        <v>448</v>
      </c>
      <c r="F49" s="274" t="s">
        <v>20</v>
      </c>
      <c r="G49" s="273">
        <v>18</v>
      </c>
      <c r="H49" s="274" t="s">
        <v>52</v>
      </c>
      <c r="I49" s="273">
        <v>343</v>
      </c>
      <c r="J49" s="274"/>
      <c r="K49" s="273">
        <v>230</v>
      </c>
      <c r="L49" s="274">
        <v>178</v>
      </c>
      <c r="M49" s="1233">
        <v>172</v>
      </c>
      <c r="N49" s="1234">
        <v>240</v>
      </c>
      <c r="O49" s="1233">
        <v>414</v>
      </c>
      <c r="P49" s="1243" t="s">
        <v>52</v>
      </c>
      <c r="Q49" s="1233">
        <v>300</v>
      </c>
      <c r="R49" s="1234">
        <v>85</v>
      </c>
      <c r="S49" s="1233">
        <v>347</v>
      </c>
      <c r="T49" s="1234">
        <v>148</v>
      </c>
      <c r="U49" s="1233">
        <v>155</v>
      </c>
      <c r="V49" s="1234">
        <v>295</v>
      </c>
      <c r="W49" s="1233">
        <v>415</v>
      </c>
      <c r="X49" s="1235">
        <v>221</v>
      </c>
      <c r="Y49" s="1236">
        <v>233</v>
      </c>
      <c r="Z49" s="1236">
        <v>123</v>
      </c>
      <c r="AA49" s="1237">
        <v>119</v>
      </c>
      <c r="AB49" s="1234">
        <v>568</v>
      </c>
      <c r="AC49" s="1233">
        <v>205</v>
      </c>
      <c r="AD49" s="1234">
        <v>264</v>
      </c>
    </row>
    <row r="50" spans="1:30" ht="18" customHeight="1" x14ac:dyDescent="0.3">
      <c r="A50" s="34">
        <v>6</v>
      </c>
      <c r="B50" s="240" t="s">
        <v>40</v>
      </c>
      <c r="C50" s="273">
        <v>10</v>
      </c>
      <c r="D50" s="274">
        <v>10</v>
      </c>
      <c r="E50" s="273">
        <v>10</v>
      </c>
      <c r="F50" s="274" t="s">
        <v>20</v>
      </c>
      <c r="G50" s="273">
        <v>1</v>
      </c>
      <c r="H50" s="274" t="s">
        <v>52</v>
      </c>
      <c r="I50" s="273">
        <v>10</v>
      </c>
      <c r="J50" s="274"/>
      <c r="K50" s="273">
        <v>10</v>
      </c>
      <c r="L50" s="274">
        <v>4</v>
      </c>
      <c r="M50" s="1233">
        <v>10</v>
      </c>
      <c r="N50" s="1234">
        <v>9</v>
      </c>
      <c r="O50" s="1233">
        <v>10</v>
      </c>
      <c r="P50" s="1243" t="s">
        <v>52</v>
      </c>
      <c r="Q50" s="1233">
        <v>10</v>
      </c>
      <c r="R50" s="1234">
        <v>3</v>
      </c>
      <c r="S50" s="1233">
        <v>10</v>
      </c>
      <c r="T50" s="1234">
        <v>9</v>
      </c>
      <c r="U50" s="1233">
        <v>10</v>
      </c>
      <c r="V50" s="1234">
        <v>6</v>
      </c>
      <c r="W50" s="1233">
        <v>10</v>
      </c>
      <c r="X50" s="1235">
        <v>3</v>
      </c>
      <c r="Y50" s="1236">
        <v>10</v>
      </c>
      <c r="Z50" s="1236">
        <v>10</v>
      </c>
      <c r="AA50" s="1237">
        <v>10</v>
      </c>
      <c r="AB50" s="1234">
        <v>10</v>
      </c>
      <c r="AC50" s="1233">
        <v>10</v>
      </c>
      <c r="AD50" s="1234">
        <v>10</v>
      </c>
    </row>
    <row r="51" spans="1:30" ht="16.8" x14ac:dyDescent="0.3">
      <c r="A51" s="35">
        <v>7</v>
      </c>
      <c r="B51" s="240" t="s">
        <v>7</v>
      </c>
      <c r="C51" s="273">
        <v>609</v>
      </c>
      <c r="D51" s="274">
        <v>303</v>
      </c>
      <c r="E51" s="273">
        <v>620</v>
      </c>
      <c r="F51" s="274" t="s">
        <v>20</v>
      </c>
      <c r="G51" s="273">
        <v>30</v>
      </c>
      <c r="H51" s="274" t="s">
        <v>52</v>
      </c>
      <c r="I51" s="273">
        <v>54</v>
      </c>
      <c r="J51" s="274"/>
      <c r="K51" s="273">
        <v>342</v>
      </c>
      <c r="L51" s="274">
        <v>278</v>
      </c>
      <c r="M51" s="1233">
        <v>325</v>
      </c>
      <c r="N51" s="1234">
        <v>536</v>
      </c>
      <c r="O51" s="1233">
        <v>583</v>
      </c>
      <c r="P51" s="1243" t="s">
        <v>52</v>
      </c>
      <c r="Q51" s="1233">
        <v>459</v>
      </c>
      <c r="R51" s="1234">
        <v>89</v>
      </c>
      <c r="S51" s="1233">
        <v>617</v>
      </c>
      <c r="T51" s="1234">
        <v>248</v>
      </c>
      <c r="U51" s="1233">
        <v>278</v>
      </c>
      <c r="V51" s="1234">
        <v>599</v>
      </c>
      <c r="W51" s="1233">
        <v>670</v>
      </c>
      <c r="X51" s="1235">
        <v>246</v>
      </c>
      <c r="Y51" s="1236">
        <v>311</v>
      </c>
      <c r="Z51" s="1236">
        <v>148</v>
      </c>
      <c r="AA51" s="1237">
        <v>194</v>
      </c>
      <c r="AB51" s="1234">
        <v>918</v>
      </c>
      <c r="AC51" s="1233">
        <v>326</v>
      </c>
      <c r="AD51" s="1234">
        <v>458</v>
      </c>
    </row>
    <row r="52" spans="1:30" ht="16.8" x14ac:dyDescent="0.3">
      <c r="A52" s="36">
        <v>8</v>
      </c>
      <c r="B52" s="240" t="s">
        <v>41</v>
      </c>
      <c r="C52" s="273">
        <v>535</v>
      </c>
      <c r="D52" s="274">
        <v>13</v>
      </c>
      <c r="E52" s="273">
        <v>170</v>
      </c>
      <c r="F52" s="274">
        <v>149</v>
      </c>
      <c r="G52" s="273">
        <v>259</v>
      </c>
      <c r="H52" s="274" t="s">
        <v>52</v>
      </c>
      <c r="I52" s="273">
        <v>187</v>
      </c>
      <c r="J52" s="274">
        <v>118</v>
      </c>
      <c r="K52" s="273">
        <v>283</v>
      </c>
      <c r="L52" s="274">
        <v>120</v>
      </c>
      <c r="M52" s="1244">
        <v>171</v>
      </c>
      <c r="N52" s="1245">
        <v>369</v>
      </c>
      <c r="O52" s="1244">
        <v>93</v>
      </c>
      <c r="P52" s="1234">
        <v>215</v>
      </c>
      <c r="Q52" s="1244">
        <v>242</v>
      </c>
      <c r="R52" s="1245">
        <v>139</v>
      </c>
      <c r="S52" s="1244">
        <v>250</v>
      </c>
      <c r="T52" s="1245">
        <v>241</v>
      </c>
      <c r="U52" s="1244">
        <v>126</v>
      </c>
      <c r="V52" s="1245">
        <v>321</v>
      </c>
      <c r="W52" s="1244">
        <v>275</v>
      </c>
      <c r="X52" s="1246">
        <v>197</v>
      </c>
      <c r="Y52" s="1236">
        <v>204</v>
      </c>
      <c r="Z52" s="1236">
        <v>153</v>
      </c>
      <c r="AA52" s="1247">
        <v>150</v>
      </c>
      <c r="AB52" s="1245">
        <v>384</v>
      </c>
      <c r="AC52" s="1244">
        <v>317</v>
      </c>
      <c r="AD52" s="1245">
        <v>154</v>
      </c>
    </row>
    <row r="53" spans="1:30" ht="16.8" x14ac:dyDescent="0.3">
      <c r="A53" s="30">
        <v>9</v>
      </c>
      <c r="B53" s="240" t="s">
        <v>42</v>
      </c>
      <c r="C53" s="273">
        <v>8</v>
      </c>
      <c r="D53" s="274">
        <v>0</v>
      </c>
      <c r="E53" s="273">
        <v>10</v>
      </c>
      <c r="F53" s="274">
        <v>9</v>
      </c>
      <c r="G53" s="273">
        <v>10</v>
      </c>
      <c r="H53" s="274" t="s">
        <v>52</v>
      </c>
      <c r="I53" s="273">
        <v>10</v>
      </c>
      <c r="J53" s="274">
        <v>8</v>
      </c>
      <c r="K53" s="273">
        <v>10</v>
      </c>
      <c r="L53" s="274">
        <v>10</v>
      </c>
      <c r="M53" s="1233">
        <v>10</v>
      </c>
      <c r="N53" s="1234">
        <v>10</v>
      </c>
      <c r="O53" s="1233">
        <v>10</v>
      </c>
      <c r="P53" s="1234">
        <v>10</v>
      </c>
      <c r="Q53" s="1233">
        <v>10</v>
      </c>
      <c r="R53" s="1234">
        <v>10</v>
      </c>
      <c r="S53" s="1233">
        <v>10</v>
      </c>
      <c r="T53" s="1234">
        <v>10</v>
      </c>
      <c r="U53" s="1233">
        <v>10</v>
      </c>
      <c r="V53" s="1234">
        <v>10</v>
      </c>
      <c r="W53" s="1233">
        <v>10</v>
      </c>
      <c r="X53" s="1235">
        <v>10</v>
      </c>
      <c r="Y53" s="1236">
        <v>10</v>
      </c>
      <c r="Z53" s="1236">
        <v>5</v>
      </c>
      <c r="AA53" s="1237">
        <v>9</v>
      </c>
      <c r="AB53" s="1245">
        <v>3</v>
      </c>
      <c r="AC53" s="1233">
        <v>10</v>
      </c>
      <c r="AD53" s="1234">
        <v>7</v>
      </c>
    </row>
    <row r="54" spans="1:30" ht="17.399999999999999" thickBot="1" x14ac:dyDescent="0.35">
      <c r="A54" s="37">
        <v>10</v>
      </c>
      <c r="B54" s="241" t="s">
        <v>19</v>
      </c>
      <c r="C54" s="275">
        <v>952</v>
      </c>
      <c r="D54" s="276">
        <v>17</v>
      </c>
      <c r="E54" s="275">
        <v>313</v>
      </c>
      <c r="F54" s="276">
        <v>311</v>
      </c>
      <c r="G54" s="275">
        <v>566</v>
      </c>
      <c r="H54" s="276" t="s">
        <v>52</v>
      </c>
      <c r="I54" s="275">
        <v>350</v>
      </c>
      <c r="J54" s="276">
        <v>204</v>
      </c>
      <c r="K54" s="275">
        <v>386</v>
      </c>
      <c r="L54" s="276">
        <v>188</v>
      </c>
      <c r="M54" s="1244">
        <v>373</v>
      </c>
      <c r="N54" s="1245">
        <v>666</v>
      </c>
      <c r="O54" s="1244">
        <v>259</v>
      </c>
      <c r="P54" s="1245">
        <v>405</v>
      </c>
      <c r="Q54" s="1244">
        <v>440</v>
      </c>
      <c r="R54" s="1245">
        <v>315</v>
      </c>
      <c r="S54" s="1244">
        <v>473</v>
      </c>
      <c r="T54" s="1245">
        <v>468</v>
      </c>
      <c r="U54" s="1244">
        <v>240</v>
      </c>
      <c r="V54" s="1245">
        <v>519</v>
      </c>
      <c r="W54" s="1244">
        <v>493</v>
      </c>
      <c r="X54" s="1246">
        <v>295</v>
      </c>
      <c r="Y54" s="1248">
        <v>294</v>
      </c>
      <c r="Z54" s="1248">
        <v>195</v>
      </c>
      <c r="AA54" s="1247">
        <v>292</v>
      </c>
      <c r="AB54" s="1245">
        <v>652</v>
      </c>
      <c r="AC54" s="1244">
        <v>536</v>
      </c>
      <c r="AD54" s="1245">
        <v>241</v>
      </c>
    </row>
    <row r="55" spans="1:30" ht="15.6" customHeight="1" thickBot="1" x14ac:dyDescent="0.3">
      <c r="A55" s="349" t="s">
        <v>54</v>
      </c>
      <c r="B55" s="376" t="s">
        <v>0</v>
      </c>
      <c r="C55" s="383" t="s">
        <v>18</v>
      </c>
      <c r="D55" s="384"/>
      <c r="E55" s="384"/>
      <c r="F55" s="384"/>
      <c r="G55" s="384"/>
      <c r="H55" s="384"/>
      <c r="I55" s="384"/>
      <c r="J55" s="384"/>
      <c r="K55" s="384"/>
      <c r="L55" s="385"/>
      <c r="M55" s="912" t="s">
        <v>18</v>
      </c>
      <c r="N55" s="913"/>
      <c r="O55" s="913"/>
      <c r="P55" s="913"/>
      <c r="Q55" s="913"/>
      <c r="R55" s="913"/>
      <c r="S55" s="913"/>
      <c r="T55" s="913"/>
      <c r="U55" s="913"/>
      <c r="V55" s="913"/>
      <c r="W55" s="913"/>
      <c r="X55" s="913"/>
      <c r="Y55" s="913"/>
      <c r="Z55" s="913"/>
      <c r="AA55" s="913"/>
      <c r="AB55" s="913"/>
      <c r="AC55" s="913"/>
      <c r="AD55" s="914"/>
    </row>
    <row r="56" spans="1:30" ht="18" thickBot="1" x14ac:dyDescent="0.3">
      <c r="A56" s="350"/>
      <c r="B56" s="348"/>
      <c r="C56" s="288" t="s">
        <v>55</v>
      </c>
      <c r="D56" s="289" t="s">
        <v>56</v>
      </c>
      <c r="E56" s="270" t="s">
        <v>55</v>
      </c>
      <c r="F56" s="271" t="s">
        <v>56</v>
      </c>
      <c r="G56" s="270" t="s">
        <v>55</v>
      </c>
      <c r="H56" s="271" t="s">
        <v>56</v>
      </c>
      <c r="I56" s="270" t="s">
        <v>55</v>
      </c>
      <c r="J56" s="271" t="s">
        <v>56</v>
      </c>
      <c r="K56" s="270" t="s">
        <v>55</v>
      </c>
      <c r="L56" s="271" t="s">
        <v>56</v>
      </c>
      <c r="M56" s="270" t="s">
        <v>55</v>
      </c>
      <c r="N56" s="271" t="s">
        <v>56</v>
      </c>
      <c r="O56" s="270" t="s">
        <v>55</v>
      </c>
      <c r="P56" s="271" t="s">
        <v>56</v>
      </c>
      <c r="Q56" s="270" t="s">
        <v>55</v>
      </c>
      <c r="R56" s="271" t="s">
        <v>56</v>
      </c>
      <c r="S56" s="270" t="s">
        <v>55</v>
      </c>
      <c r="T56" s="271" t="s">
        <v>56</v>
      </c>
      <c r="U56" s="270" t="s">
        <v>55</v>
      </c>
      <c r="V56" s="271" t="s">
        <v>56</v>
      </c>
      <c r="W56" s="270" t="s">
        <v>55</v>
      </c>
      <c r="X56" s="271" t="s">
        <v>56</v>
      </c>
      <c r="Y56" s="270" t="s">
        <v>55</v>
      </c>
      <c r="Z56" s="271" t="s">
        <v>56</v>
      </c>
      <c r="AA56" s="270" t="s">
        <v>55</v>
      </c>
      <c r="AB56" s="271" t="s">
        <v>56</v>
      </c>
      <c r="AC56" s="270" t="s">
        <v>55</v>
      </c>
      <c r="AD56" s="271" t="s">
        <v>56</v>
      </c>
    </row>
    <row r="57" spans="1:30" ht="18" customHeight="1" x14ac:dyDescent="0.25">
      <c r="A57" s="41">
        <v>11</v>
      </c>
      <c r="B57" s="232" t="s">
        <v>8</v>
      </c>
      <c r="C57" s="13" t="s">
        <v>100</v>
      </c>
      <c r="D57" s="231">
        <v>0</v>
      </c>
      <c r="E57" s="93">
        <v>49</v>
      </c>
      <c r="F57" s="267" t="s">
        <v>52</v>
      </c>
      <c r="G57" s="266" t="s">
        <v>52</v>
      </c>
      <c r="H57" s="94" t="s">
        <v>52</v>
      </c>
      <c r="I57" s="23" t="s">
        <v>52</v>
      </c>
      <c r="J57" s="16" t="s">
        <v>52</v>
      </c>
      <c r="K57" s="23" t="s">
        <v>52</v>
      </c>
      <c r="L57" s="16" t="s">
        <v>52</v>
      </c>
      <c r="M57" s="935" t="s">
        <v>52</v>
      </c>
      <c r="N57" s="936" t="s">
        <v>52</v>
      </c>
      <c r="O57" s="935" t="s">
        <v>52</v>
      </c>
      <c r="P57" s="936" t="s">
        <v>52</v>
      </c>
      <c r="Q57" s="935" t="s">
        <v>52</v>
      </c>
      <c r="R57" s="936" t="s">
        <v>52</v>
      </c>
      <c r="S57" s="935" t="s">
        <v>52</v>
      </c>
      <c r="T57" s="936" t="s">
        <v>52</v>
      </c>
      <c r="U57" s="935" t="s">
        <v>52</v>
      </c>
      <c r="V57" s="936" t="s">
        <v>52</v>
      </c>
      <c r="W57" s="935">
        <v>6</v>
      </c>
      <c r="X57" s="936" t="s">
        <v>21</v>
      </c>
      <c r="Y57" s="935" t="s">
        <v>52</v>
      </c>
      <c r="Z57" s="936" t="s">
        <v>52</v>
      </c>
      <c r="AA57" s="935" t="s">
        <v>52</v>
      </c>
      <c r="AB57" s="936" t="s">
        <v>52</v>
      </c>
      <c r="AC57" s="935" t="s">
        <v>52</v>
      </c>
      <c r="AD57" s="936" t="s">
        <v>52</v>
      </c>
    </row>
    <row r="58" spans="1:30" ht="16.8" x14ac:dyDescent="0.25">
      <c r="A58" s="30">
        <v>12</v>
      </c>
      <c r="B58" s="233" t="s">
        <v>9</v>
      </c>
      <c r="C58" s="17">
        <v>4</v>
      </c>
      <c r="D58" s="211">
        <v>5</v>
      </c>
      <c r="E58" s="44">
        <v>49</v>
      </c>
      <c r="F58" s="211" t="s">
        <v>52</v>
      </c>
      <c r="G58" s="266" t="s">
        <v>52</v>
      </c>
      <c r="H58" s="18" t="s">
        <v>52</v>
      </c>
      <c r="I58" s="24" t="s">
        <v>52</v>
      </c>
      <c r="J58" s="18" t="s">
        <v>52</v>
      </c>
      <c r="K58" s="24" t="s">
        <v>52</v>
      </c>
      <c r="L58" s="18" t="s">
        <v>52</v>
      </c>
      <c r="M58" s="820" t="s">
        <v>52</v>
      </c>
      <c r="N58" s="821" t="s">
        <v>52</v>
      </c>
      <c r="O58" s="820" t="s">
        <v>52</v>
      </c>
      <c r="P58" s="821" t="s">
        <v>52</v>
      </c>
      <c r="Q58" s="820" t="s">
        <v>52</v>
      </c>
      <c r="R58" s="821" t="s">
        <v>52</v>
      </c>
      <c r="S58" s="820" t="s">
        <v>52</v>
      </c>
      <c r="T58" s="821" t="s">
        <v>52</v>
      </c>
      <c r="U58" s="820" t="s">
        <v>52</v>
      </c>
      <c r="V58" s="821" t="s">
        <v>52</v>
      </c>
      <c r="W58" s="820">
        <v>10</v>
      </c>
      <c r="X58" s="821" t="s">
        <v>21</v>
      </c>
      <c r="Y58" s="820" t="s">
        <v>52</v>
      </c>
      <c r="Z58" s="821" t="s">
        <v>52</v>
      </c>
      <c r="AA58" s="820" t="s">
        <v>52</v>
      </c>
      <c r="AB58" s="821" t="s">
        <v>52</v>
      </c>
      <c r="AC58" s="820" t="s">
        <v>52</v>
      </c>
      <c r="AD58" s="821" t="s">
        <v>52</v>
      </c>
    </row>
    <row r="59" spans="1:30" ht="16.8" x14ac:dyDescent="0.25">
      <c r="A59" s="30">
        <v>13</v>
      </c>
      <c r="B59" s="233" t="s">
        <v>10</v>
      </c>
      <c r="C59" s="17">
        <v>11</v>
      </c>
      <c r="D59" s="211">
        <v>11</v>
      </c>
      <c r="E59" s="44">
        <v>11</v>
      </c>
      <c r="F59" s="211" t="s">
        <v>52</v>
      </c>
      <c r="G59" s="266" t="s">
        <v>52</v>
      </c>
      <c r="H59" s="18" t="s">
        <v>52</v>
      </c>
      <c r="I59" s="24" t="s">
        <v>52</v>
      </c>
      <c r="J59" s="18" t="s">
        <v>52</v>
      </c>
      <c r="K59" s="24" t="s">
        <v>52</v>
      </c>
      <c r="L59" s="18" t="s">
        <v>52</v>
      </c>
      <c r="M59" s="820" t="s">
        <v>52</v>
      </c>
      <c r="N59" s="821" t="s">
        <v>52</v>
      </c>
      <c r="O59" s="820" t="s">
        <v>52</v>
      </c>
      <c r="P59" s="821" t="s">
        <v>52</v>
      </c>
      <c r="Q59" s="820" t="s">
        <v>52</v>
      </c>
      <c r="R59" s="821" t="s">
        <v>52</v>
      </c>
      <c r="S59" s="820" t="s">
        <v>52</v>
      </c>
      <c r="T59" s="821" t="s">
        <v>52</v>
      </c>
      <c r="U59" s="820" t="s">
        <v>52</v>
      </c>
      <c r="V59" s="821" t="s">
        <v>52</v>
      </c>
      <c r="W59" s="820">
        <v>9</v>
      </c>
      <c r="X59" s="821" t="s">
        <v>21</v>
      </c>
      <c r="Y59" s="820" t="s">
        <v>52</v>
      </c>
      <c r="Z59" s="821" t="s">
        <v>52</v>
      </c>
      <c r="AA59" s="820" t="s">
        <v>52</v>
      </c>
      <c r="AB59" s="821" t="s">
        <v>52</v>
      </c>
      <c r="AC59" s="820" t="s">
        <v>52</v>
      </c>
      <c r="AD59" s="821" t="s">
        <v>52</v>
      </c>
    </row>
    <row r="60" spans="1:30" ht="16.8" x14ac:dyDescent="0.25">
      <c r="A60" s="30">
        <v>14</v>
      </c>
      <c r="B60" s="233" t="s">
        <v>11</v>
      </c>
      <c r="C60" s="17" t="s">
        <v>22</v>
      </c>
      <c r="D60" s="211" t="s">
        <v>51</v>
      </c>
      <c r="E60" s="44" t="s">
        <v>51</v>
      </c>
      <c r="F60" s="211" t="s">
        <v>52</v>
      </c>
      <c r="G60" s="266" t="s">
        <v>52</v>
      </c>
      <c r="H60" s="18" t="s">
        <v>52</v>
      </c>
      <c r="I60" s="24" t="s">
        <v>52</v>
      </c>
      <c r="J60" s="18" t="s">
        <v>52</v>
      </c>
      <c r="K60" s="24" t="s">
        <v>52</v>
      </c>
      <c r="L60" s="18" t="s">
        <v>52</v>
      </c>
      <c r="M60" s="820" t="s">
        <v>52</v>
      </c>
      <c r="N60" s="821" t="s">
        <v>52</v>
      </c>
      <c r="O60" s="820" t="s">
        <v>52</v>
      </c>
      <c r="P60" s="821" t="s">
        <v>52</v>
      </c>
      <c r="Q60" s="820" t="s">
        <v>52</v>
      </c>
      <c r="R60" s="821" t="s">
        <v>52</v>
      </c>
      <c r="S60" s="820" t="s">
        <v>52</v>
      </c>
      <c r="T60" s="821" t="s">
        <v>52</v>
      </c>
      <c r="U60" s="820" t="s">
        <v>52</v>
      </c>
      <c r="V60" s="821" t="s">
        <v>52</v>
      </c>
      <c r="W60" s="820" t="s">
        <v>51</v>
      </c>
      <c r="X60" s="821" t="s">
        <v>21</v>
      </c>
      <c r="Y60" s="820" t="s">
        <v>52</v>
      </c>
      <c r="Z60" s="821" t="s">
        <v>52</v>
      </c>
      <c r="AA60" s="820" t="s">
        <v>52</v>
      </c>
      <c r="AB60" s="821" t="s">
        <v>52</v>
      </c>
      <c r="AC60" s="820" t="s">
        <v>52</v>
      </c>
      <c r="AD60" s="821" t="s">
        <v>52</v>
      </c>
    </row>
    <row r="61" spans="1:30" ht="16.8" x14ac:dyDescent="0.25">
      <c r="A61" s="30">
        <v>15</v>
      </c>
      <c r="B61" s="233" t="s">
        <v>12</v>
      </c>
      <c r="C61" s="17" t="s">
        <v>20</v>
      </c>
      <c r="D61" s="211" t="s">
        <v>20</v>
      </c>
      <c r="E61" s="44" t="s">
        <v>20</v>
      </c>
      <c r="F61" s="211" t="s">
        <v>52</v>
      </c>
      <c r="G61" s="266" t="s">
        <v>52</v>
      </c>
      <c r="H61" s="18" t="s">
        <v>52</v>
      </c>
      <c r="I61" s="24" t="s">
        <v>52</v>
      </c>
      <c r="J61" s="18" t="s">
        <v>52</v>
      </c>
      <c r="K61" s="24" t="s">
        <v>52</v>
      </c>
      <c r="L61" s="18" t="s">
        <v>52</v>
      </c>
      <c r="M61" s="820" t="s">
        <v>52</v>
      </c>
      <c r="N61" s="821" t="s">
        <v>52</v>
      </c>
      <c r="O61" s="820" t="s">
        <v>52</v>
      </c>
      <c r="P61" s="821" t="s">
        <v>52</v>
      </c>
      <c r="Q61" s="820" t="s">
        <v>52</v>
      </c>
      <c r="R61" s="821" t="s">
        <v>52</v>
      </c>
      <c r="S61" s="820" t="s">
        <v>52</v>
      </c>
      <c r="T61" s="821" t="s">
        <v>52</v>
      </c>
      <c r="U61" s="820" t="s">
        <v>52</v>
      </c>
      <c r="V61" s="821" t="s">
        <v>52</v>
      </c>
      <c r="W61" s="820" t="s">
        <v>20</v>
      </c>
      <c r="X61" s="821" t="s">
        <v>21</v>
      </c>
      <c r="Y61" s="820" t="s">
        <v>52</v>
      </c>
      <c r="Z61" s="821" t="s">
        <v>52</v>
      </c>
      <c r="AA61" s="820" t="s">
        <v>52</v>
      </c>
      <c r="AB61" s="821" t="s">
        <v>52</v>
      </c>
      <c r="AC61" s="820" t="s">
        <v>52</v>
      </c>
      <c r="AD61" s="821" t="s">
        <v>52</v>
      </c>
    </row>
    <row r="62" spans="1:30" ht="16.2" x14ac:dyDescent="0.25">
      <c r="A62" s="42">
        <v>16</v>
      </c>
      <c r="B62" s="233" t="s">
        <v>13</v>
      </c>
      <c r="C62" s="17">
        <v>178</v>
      </c>
      <c r="D62" s="211">
        <v>1</v>
      </c>
      <c r="E62" s="44">
        <v>78</v>
      </c>
      <c r="F62" s="211">
        <v>66</v>
      </c>
      <c r="G62" s="266">
        <v>138</v>
      </c>
      <c r="H62" s="18" t="s">
        <v>52</v>
      </c>
      <c r="I62" s="24" t="s">
        <v>52</v>
      </c>
      <c r="J62" s="18" t="s">
        <v>52</v>
      </c>
      <c r="K62" s="24" t="s">
        <v>52</v>
      </c>
      <c r="L62" s="18" t="s">
        <v>52</v>
      </c>
      <c r="M62" s="820" t="s">
        <v>52</v>
      </c>
      <c r="N62" s="821" t="s">
        <v>52</v>
      </c>
      <c r="O62" s="820" t="s">
        <v>52</v>
      </c>
      <c r="P62" s="821" t="s">
        <v>52</v>
      </c>
      <c r="Q62" s="820" t="s">
        <v>52</v>
      </c>
      <c r="R62" s="821" t="s">
        <v>52</v>
      </c>
      <c r="S62" s="820" t="s">
        <v>52</v>
      </c>
      <c r="T62" s="821" t="s">
        <v>52</v>
      </c>
      <c r="U62" s="820" t="s">
        <v>52</v>
      </c>
      <c r="V62" s="821" t="s">
        <v>52</v>
      </c>
      <c r="W62" s="820">
        <v>126</v>
      </c>
      <c r="X62" s="821">
        <v>48</v>
      </c>
      <c r="Y62" s="820" t="s">
        <v>52</v>
      </c>
      <c r="Z62" s="821" t="s">
        <v>52</v>
      </c>
      <c r="AA62" s="820" t="s">
        <v>52</v>
      </c>
      <c r="AB62" s="821" t="s">
        <v>52</v>
      </c>
      <c r="AC62" s="820" t="s">
        <v>52</v>
      </c>
      <c r="AD62" s="821" t="s">
        <v>52</v>
      </c>
    </row>
    <row r="63" spans="1:30" ht="16.2" x14ac:dyDescent="0.25">
      <c r="A63" s="42">
        <v>17</v>
      </c>
      <c r="B63" s="233" t="s">
        <v>50</v>
      </c>
      <c r="C63" s="17">
        <v>88</v>
      </c>
      <c r="D63" s="211">
        <v>5</v>
      </c>
      <c r="E63" s="44">
        <v>42</v>
      </c>
      <c r="F63" s="211">
        <v>27</v>
      </c>
      <c r="G63" s="266">
        <v>74</v>
      </c>
      <c r="H63" s="18" t="s">
        <v>52</v>
      </c>
      <c r="I63" s="24" t="s">
        <v>52</v>
      </c>
      <c r="J63" s="18" t="s">
        <v>52</v>
      </c>
      <c r="K63" s="24" t="s">
        <v>52</v>
      </c>
      <c r="L63" s="18" t="s">
        <v>52</v>
      </c>
      <c r="M63" s="820" t="s">
        <v>52</v>
      </c>
      <c r="N63" s="821" t="s">
        <v>52</v>
      </c>
      <c r="O63" s="820" t="s">
        <v>52</v>
      </c>
      <c r="P63" s="821" t="s">
        <v>52</v>
      </c>
      <c r="Q63" s="820" t="s">
        <v>52</v>
      </c>
      <c r="R63" s="821" t="s">
        <v>52</v>
      </c>
      <c r="S63" s="820" t="s">
        <v>52</v>
      </c>
      <c r="T63" s="821" t="s">
        <v>52</v>
      </c>
      <c r="U63" s="820" t="s">
        <v>52</v>
      </c>
      <c r="V63" s="821" t="s">
        <v>52</v>
      </c>
      <c r="W63" s="820">
        <v>75</v>
      </c>
      <c r="X63" s="821">
        <v>33</v>
      </c>
      <c r="Y63" s="820" t="s">
        <v>52</v>
      </c>
      <c r="Z63" s="821" t="s">
        <v>52</v>
      </c>
      <c r="AA63" s="820" t="s">
        <v>52</v>
      </c>
      <c r="AB63" s="821" t="s">
        <v>52</v>
      </c>
      <c r="AC63" s="820" t="s">
        <v>52</v>
      </c>
      <c r="AD63" s="821" t="s">
        <v>52</v>
      </c>
    </row>
    <row r="64" spans="1:30" ht="16.2" x14ac:dyDescent="0.25">
      <c r="A64" s="42">
        <v>18</v>
      </c>
      <c r="B64" s="233" t="s">
        <v>14</v>
      </c>
      <c r="C64" s="17">
        <v>1</v>
      </c>
      <c r="D64" s="211">
        <v>0</v>
      </c>
      <c r="E64" s="44">
        <v>0</v>
      </c>
      <c r="F64" s="211">
        <v>2</v>
      </c>
      <c r="G64" s="266">
        <v>2</v>
      </c>
      <c r="H64" s="18" t="s">
        <v>52</v>
      </c>
      <c r="I64" s="24" t="s">
        <v>52</v>
      </c>
      <c r="J64" s="18" t="s">
        <v>52</v>
      </c>
      <c r="K64" s="24" t="s">
        <v>52</v>
      </c>
      <c r="L64" s="18" t="s">
        <v>52</v>
      </c>
      <c r="M64" s="820" t="s">
        <v>52</v>
      </c>
      <c r="N64" s="821" t="s">
        <v>52</v>
      </c>
      <c r="O64" s="820" t="s">
        <v>52</v>
      </c>
      <c r="P64" s="821" t="s">
        <v>52</v>
      </c>
      <c r="Q64" s="820" t="s">
        <v>52</v>
      </c>
      <c r="R64" s="821" t="s">
        <v>52</v>
      </c>
      <c r="S64" s="820" t="s">
        <v>52</v>
      </c>
      <c r="T64" s="821" t="s">
        <v>52</v>
      </c>
      <c r="U64" s="820" t="s">
        <v>52</v>
      </c>
      <c r="V64" s="821" t="s">
        <v>52</v>
      </c>
      <c r="W64" s="820">
        <v>3</v>
      </c>
      <c r="X64" s="821">
        <v>2</v>
      </c>
      <c r="Y64" s="820" t="s">
        <v>52</v>
      </c>
      <c r="Z64" s="821" t="s">
        <v>52</v>
      </c>
      <c r="AA64" s="820" t="s">
        <v>52</v>
      </c>
      <c r="AB64" s="821" t="s">
        <v>52</v>
      </c>
      <c r="AC64" s="820" t="s">
        <v>52</v>
      </c>
      <c r="AD64" s="821" t="s">
        <v>52</v>
      </c>
    </row>
    <row r="65" spans="1:30" ht="16.2" x14ac:dyDescent="0.25">
      <c r="A65" s="42">
        <v>19</v>
      </c>
      <c r="B65" s="233" t="s">
        <v>2</v>
      </c>
      <c r="C65" s="17">
        <v>3</v>
      </c>
      <c r="D65" s="211">
        <v>0</v>
      </c>
      <c r="E65" s="44">
        <v>3</v>
      </c>
      <c r="F65" s="211">
        <v>1</v>
      </c>
      <c r="G65" s="266">
        <v>5</v>
      </c>
      <c r="H65" s="18" t="s">
        <v>52</v>
      </c>
      <c r="I65" s="24" t="s">
        <v>52</v>
      </c>
      <c r="J65" s="18" t="s">
        <v>52</v>
      </c>
      <c r="K65" s="24" t="s">
        <v>52</v>
      </c>
      <c r="L65" s="18" t="s">
        <v>52</v>
      </c>
      <c r="M65" s="820" t="s">
        <v>52</v>
      </c>
      <c r="N65" s="821" t="s">
        <v>52</v>
      </c>
      <c r="O65" s="820" t="s">
        <v>52</v>
      </c>
      <c r="P65" s="821" t="s">
        <v>52</v>
      </c>
      <c r="Q65" s="820" t="s">
        <v>52</v>
      </c>
      <c r="R65" s="821" t="s">
        <v>52</v>
      </c>
      <c r="S65" s="820" t="s">
        <v>52</v>
      </c>
      <c r="T65" s="821" t="s">
        <v>52</v>
      </c>
      <c r="U65" s="820" t="s">
        <v>52</v>
      </c>
      <c r="V65" s="821" t="s">
        <v>52</v>
      </c>
      <c r="W65" s="820">
        <v>2</v>
      </c>
      <c r="X65" s="821">
        <v>1</v>
      </c>
      <c r="Y65" s="820" t="s">
        <v>52</v>
      </c>
      <c r="Z65" s="821" t="s">
        <v>52</v>
      </c>
      <c r="AA65" s="820" t="s">
        <v>52</v>
      </c>
      <c r="AB65" s="821" t="s">
        <v>52</v>
      </c>
      <c r="AC65" s="820" t="s">
        <v>52</v>
      </c>
      <c r="AD65" s="821" t="s">
        <v>52</v>
      </c>
    </row>
    <row r="66" spans="1:30" ht="16.2" x14ac:dyDescent="0.25">
      <c r="A66" s="42">
        <v>20</v>
      </c>
      <c r="B66" s="233" t="s">
        <v>15</v>
      </c>
      <c r="C66" s="17">
        <v>6</v>
      </c>
      <c r="D66" s="211">
        <v>0</v>
      </c>
      <c r="E66" s="44">
        <v>0</v>
      </c>
      <c r="F66" s="211" t="s">
        <v>203</v>
      </c>
      <c r="G66" s="266" t="s">
        <v>258</v>
      </c>
      <c r="H66" s="18" t="s">
        <v>52</v>
      </c>
      <c r="I66" s="24" t="s">
        <v>52</v>
      </c>
      <c r="J66" s="18" t="s">
        <v>52</v>
      </c>
      <c r="K66" s="24" t="s">
        <v>52</v>
      </c>
      <c r="L66" s="18" t="s">
        <v>52</v>
      </c>
      <c r="M66" s="820" t="s">
        <v>52</v>
      </c>
      <c r="N66" s="821" t="s">
        <v>52</v>
      </c>
      <c r="O66" s="820" t="s">
        <v>52</v>
      </c>
      <c r="P66" s="821" t="s">
        <v>52</v>
      </c>
      <c r="Q66" s="820" t="s">
        <v>52</v>
      </c>
      <c r="R66" s="821" t="s">
        <v>52</v>
      </c>
      <c r="S66" s="820" t="s">
        <v>52</v>
      </c>
      <c r="T66" s="821" t="s">
        <v>52</v>
      </c>
      <c r="U66" s="820" t="s">
        <v>52</v>
      </c>
      <c r="V66" s="821" t="s">
        <v>52</v>
      </c>
      <c r="W66" s="820" t="s">
        <v>434</v>
      </c>
      <c r="X66" s="821" t="s">
        <v>176</v>
      </c>
      <c r="Y66" s="820" t="s">
        <v>52</v>
      </c>
      <c r="Z66" s="821" t="s">
        <v>52</v>
      </c>
      <c r="AA66" s="820" t="s">
        <v>52</v>
      </c>
      <c r="AB66" s="821" t="s">
        <v>52</v>
      </c>
      <c r="AC66" s="820" t="s">
        <v>52</v>
      </c>
      <c r="AD66" s="821" t="s">
        <v>52</v>
      </c>
    </row>
    <row r="67" spans="1:30" ht="16.8" thickBot="1" x14ac:dyDescent="0.3">
      <c r="A67" s="42">
        <v>21</v>
      </c>
      <c r="B67" s="234" t="s">
        <v>16</v>
      </c>
      <c r="C67" s="19" t="s">
        <v>20</v>
      </c>
      <c r="D67" s="109" t="s">
        <v>20</v>
      </c>
      <c r="E67" s="45" t="s">
        <v>20</v>
      </c>
      <c r="F67" s="109" t="s">
        <v>20</v>
      </c>
      <c r="G67" s="19" t="s">
        <v>20</v>
      </c>
      <c r="H67" s="22" t="s">
        <v>52</v>
      </c>
      <c r="I67" s="25" t="s">
        <v>52</v>
      </c>
      <c r="J67" s="22" t="s">
        <v>52</v>
      </c>
      <c r="K67" s="25" t="s">
        <v>52</v>
      </c>
      <c r="L67" s="22" t="s">
        <v>52</v>
      </c>
      <c r="M67" s="822" t="s">
        <v>52</v>
      </c>
      <c r="N67" s="823" t="s">
        <v>52</v>
      </c>
      <c r="O67" s="822" t="s">
        <v>52</v>
      </c>
      <c r="P67" s="823" t="s">
        <v>52</v>
      </c>
      <c r="Q67" s="822" t="s">
        <v>52</v>
      </c>
      <c r="R67" s="823" t="s">
        <v>52</v>
      </c>
      <c r="S67" s="822" t="s">
        <v>52</v>
      </c>
      <c r="T67" s="823" t="s">
        <v>52</v>
      </c>
      <c r="U67" s="822" t="s">
        <v>52</v>
      </c>
      <c r="V67" s="823" t="s">
        <v>52</v>
      </c>
      <c r="W67" s="822" t="s">
        <v>20</v>
      </c>
      <c r="X67" s="823" t="s">
        <v>52</v>
      </c>
      <c r="Y67" s="822" t="s">
        <v>52</v>
      </c>
      <c r="Z67" s="823" t="s">
        <v>52</v>
      </c>
      <c r="AA67" s="822" t="s">
        <v>52</v>
      </c>
      <c r="AB67" s="823" t="s">
        <v>52</v>
      </c>
      <c r="AC67" s="822" t="s">
        <v>52</v>
      </c>
      <c r="AD67" s="823" t="s">
        <v>52</v>
      </c>
    </row>
    <row r="70" spans="1:30" ht="23.4" customHeight="1" x14ac:dyDescent="0.25"/>
    <row r="71" spans="1:30" ht="21.6" customHeight="1" x14ac:dyDescent="0.25"/>
    <row r="72" spans="1:30" ht="23.4" customHeight="1" x14ac:dyDescent="0.25"/>
    <row r="74" spans="1:30" ht="17.399999999999999" customHeight="1" x14ac:dyDescent="0.25"/>
    <row r="75" spans="1:30" ht="31.8" customHeight="1" x14ac:dyDescent="0.25"/>
    <row r="78" spans="1:30" ht="17.399999999999999" customHeight="1" x14ac:dyDescent="0.25"/>
    <row r="79" spans="1:30" ht="15.6" customHeight="1" x14ac:dyDescent="0.25"/>
    <row r="80" spans="1:30" ht="18" customHeight="1" x14ac:dyDescent="0.25"/>
    <row r="81" ht="18" customHeight="1" x14ac:dyDescent="0.25"/>
  </sheetData>
  <mergeCells count="82">
    <mergeCell ref="M55:AD55"/>
    <mergeCell ref="AC47:AD47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S47:T47"/>
    <mergeCell ref="U47:V47"/>
    <mergeCell ref="W47:X47"/>
    <mergeCell ref="Y47:Z47"/>
    <mergeCell ref="AA47:AB47"/>
    <mergeCell ref="AC43:AD43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M44:AD44"/>
    <mergeCell ref="S43:T43"/>
    <mergeCell ref="U43:V43"/>
    <mergeCell ref="W43:X43"/>
    <mergeCell ref="Y43:Z43"/>
    <mergeCell ref="AA43:AB43"/>
    <mergeCell ref="B55:B56"/>
    <mergeCell ref="A3:B3"/>
    <mergeCell ref="C3:Q3"/>
    <mergeCell ref="M43:N43"/>
    <mergeCell ref="O43:P43"/>
    <mergeCell ref="Q43:R43"/>
    <mergeCell ref="M47:N47"/>
    <mergeCell ref="O47:P47"/>
    <mergeCell ref="Q47:R47"/>
    <mergeCell ref="A39:B39"/>
    <mergeCell ref="A40:B40"/>
    <mergeCell ref="I10:M10"/>
    <mergeCell ref="I12:M12"/>
    <mergeCell ref="I23:M23"/>
    <mergeCell ref="A7:B7"/>
    <mergeCell ref="A8:B8"/>
    <mergeCell ref="I45:J45"/>
    <mergeCell ref="K45:L45"/>
    <mergeCell ref="C48:D48"/>
    <mergeCell ref="E48:F48"/>
    <mergeCell ref="G48:H48"/>
    <mergeCell ref="I48:J48"/>
    <mergeCell ref="K48:L48"/>
    <mergeCell ref="A4:Q4"/>
    <mergeCell ref="C10:H10"/>
    <mergeCell ref="A12:H12"/>
    <mergeCell ref="A5:B6"/>
    <mergeCell ref="A1:Q1"/>
    <mergeCell ref="A23:H23"/>
    <mergeCell ref="A55:A56"/>
    <mergeCell ref="A36:P36"/>
    <mergeCell ref="A37:B38"/>
    <mergeCell ref="A42:A43"/>
    <mergeCell ref="B42:B43"/>
    <mergeCell ref="C42:L42"/>
    <mergeCell ref="C43:D43"/>
    <mergeCell ref="E43:F43"/>
    <mergeCell ref="G43:H43"/>
    <mergeCell ref="I43:J43"/>
    <mergeCell ref="K43:L43"/>
    <mergeCell ref="A44:L44"/>
    <mergeCell ref="C45:D45"/>
    <mergeCell ref="E45:F45"/>
    <mergeCell ref="G45:H45"/>
    <mergeCell ref="C55:L55"/>
    <mergeCell ref="C47:D47"/>
    <mergeCell ref="E47:F47"/>
    <mergeCell ref="G47:H47"/>
    <mergeCell ref="I47:J47"/>
    <mergeCell ref="K47:L47"/>
  </mergeCells>
  <pageMargins left="0.7" right="0.7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8B42-7C35-458F-81ED-3A0B44E7318D}">
  <dimension ref="A1:AB117"/>
  <sheetViews>
    <sheetView zoomScale="70" zoomScaleNormal="70" workbookViewId="0">
      <selection sqref="A1:Q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2" width="10.77734375" style="1" customWidth="1"/>
    <col min="33" max="16384" width="9.33203125" style="1"/>
  </cols>
  <sheetData>
    <row r="1" spans="1:17" ht="90.6" customHeight="1" thickBot="1" x14ac:dyDescent="0.3">
      <c r="A1" s="315" t="s">
        <v>110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7"/>
    </row>
    <row r="2" spans="1:17" ht="13.8" customHeight="1" thickBot="1" x14ac:dyDescent="0.3"/>
    <row r="3" spans="1:17" ht="25.2" thickBot="1" x14ac:dyDescent="0.3">
      <c r="A3" s="479" t="s">
        <v>315</v>
      </c>
      <c r="B3" s="480"/>
      <c r="C3" s="483">
        <v>118</v>
      </c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2"/>
    </row>
    <row r="4" spans="1:17" ht="23.4" customHeight="1" thickBot="1" x14ac:dyDescent="0.3">
      <c r="A4" s="410" t="s">
        <v>45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2"/>
    </row>
    <row r="5" spans="1:17" ht="15.6" x14ac:dyDescent="0.25">
      <c r="A5" s="323" t="s">
        <v>82</v>
      </c>
      <c r="B5" s="413"/>
      <c r="C5" s="118" t="s">
        <v>33</v>
      </c>
      <c r="D5" s="118" t="s">
        <v>27</v>
      </c>
      <c r="E5" s="118" t="s">
        <v>22</v>
      </c>
      <c r="F5" s="118" t="s">
        <v>28</v>
      </c>
      <c r="G5" s="118" t="s">
        <v>30</v>
      </c>
      <c r="H5" s="118" t="s">
        <v>29</v>
      </c>
      <c r="I5" s="118" t="s">
        <v>34</v>
      </c>
      <c r="J5" s="118" t="s">
        <v>1</v>
      </c>
      <c r="K5" s="118">
        <v>100</v>
      </c>
      <c r="L5" s="118">
        <v>50</v>
      </c>
      <c r="M5" s="118">
        <v>0</v>
      </c>
      <c r="N5" s="118" t="s">
        <v>31</v>
      </c>
      <c r="O5" s="118" t="s">
        <v>32</v>
      </c>
      <c r="P5" s="118" t="s">
        <v>35</v>
      </c>
      <c r="Q5" s="119" t="s">
        <v>36</v>
      </c>
    </row>
    <row r="6" spans="1:17" ht="15.6" x14ac:dyDescent="0.25">
      <c r="A6" s="414"/>
      <c r="B6" s="415"/>
      <c r="C6" s="58">
        <v>5</v>
      </c>
      <c r="D6" s="58">
        <v>3</v>
      </c>
      <c r="E6" s="58">
        <v>1</v>
      </c>
      <c r="F6" s="58">
        <v>6</v>
      </c>
      <c r="G6" s="58">
        <v>7</v>
      </c>
      <c r="H6" s="58" t="s">
        <v>111</v>
      </c>
      <c r="I6" s="58">
        <v>3</v>
      </c>
      <c r="J6" s="58">
        <v>85.71</v>
      </c>
      <c r="K6" s="58">
        <v>0</v>
      </c>
      <c r="L6" s="58">
        <v>0</v>
      </c>
      <c r="M6" s="58">
        <v>2</v>
      </c>
      <c r="N6" s="58">
        <v>1</v>
      </c>
      <c r="O6" s="58">
        <v>0</v>
      </c>
      <c r="P6" s="6">
        <v>2</v>
      </c>
      <c r="Q6" s="129"/>
    </row>
    <row r="7" spans="1:17" ht="16.2" thickBot="1" x14ac:dyDescent="0.3">
      <c r="A7" s="325" t="s">
        <v>83</v>
      </c>
      <c r="B7" s="416"/>
      <c r="C7" s="62">
        <v>4</v>
      </c>
      <c r="D7" s="62">
        <v>4</v>
      </c>
      <c r="E7" s="62">
        <v>0</v>
      </c>
      <c r="F7" s="62">
        <v>54</v>
      </c>
      <c r="G7" s="62">
        <v>40</v>
      </c>
      <c r="H7" s="62">
        <v>39</v>
      </c>
      <c r="I7" s="62">
        <v>13.5</v>
      </c>
      <c r="J7" s="62">
        <v>135</v>
      </c>
      <c r="K7" s="62">
        <v>0</v>
      </c>
      <c r="L7" s="62">
        <v>0</v>
      </c>
      <c r="M7" s="62">
        <v>0</v>
      </c>
      <c r="N7" s="62">
        <v>5</v>
      </c>
      <c r="O7" s="62">
        <v>1</v>
      </c>
      <c r="P7" s="130"/>
      <c r="Q7" s="131"/>
    </row>
    <row r="8" spans="1:17" ht="15.6" x14ac:dyDescent="0.25">
      <c r="A8" s="323" t="s">
        <v>82</v>
      </c>
      <c r="B8" s="413"/>
      <c r="C8" s="118" t="s">
        <v>33</v>
      </c>
      <c r="D8" s="118" t="s">
        <v>27</v>
      </c>
      <c r="E8" s="118" t="s">
        <v>61</v>
      </c>
      <c r="F8" s="118" t="s">
        <v>62</v>
      </c>
      <c r="G8" s="118" t="s">
        <v>28</v>
      </c>
      <c r="H8" s="118" t="s">
        <v>63</v>
      </c>
      <c r="I8" s="118" t="s">
        <v>64</v>
      </c>
      <c r="J8" s="118" t="s">
        <v>34</v>
      </c>
      <c r="K8" s="118" t="s">
        <v>65</v>
      </c>
      <c r="L8" s="118" t="s">
        <v>1</v>
      </c>
      <c r="M8" s="118" t="s">
        <v>95</v>
      </c>
      <c r="N8" s="118" t="s">
        <v>96</v>
      </c>
      <c r="O8" s="118"/>
      <c r="P8" s="153"/>
      <c r="Q8" s="154"/>
    </row>
    <row r="9" spans="1:17" ht="15.6" x14ac:dyDescent="0.25">
      <c r="A9" s="414"/>
      <c r="B9" s="415"/>
      <c r="C9" s="58">
        <v>5</v>
      </c>
      <c r="D9" s="58">
        <v>4</v>
      </c>
      <c r="E9" s="58">
        <v>9</v>
      </c>
      <c r="F9" s="58">
        <v>0</v>
      </c>
      <c r="G9" s="58">
        <v>68</v>
      </c>
      <c r="H9" s="58">
        <v>4</v>
      </c>
      <c r="I9" s="152">
        <v>45735</v>
      </c>
      <c r="J9" s="58">
        <v>17</v>
      </c>
      <c r="K9" s="58">
        <v>7.55</v>
      </c>
      <c r="L9" s="58">
        <v>13.5</v>
      </c>
      <c r="M9" s="58">
        <v>0</v>
      </c>
      <c r="N9" s="58">
        <v>0</v>
      </c>
      <c r="O9" s="58"/>
      <c r="P9" s="6"/>
      <c r="Q9" s="129"/>
    </row>
    <row r="10" spans="1:17" ht="16.2" thickBot="1" x14ac:dyDescent="0.3">
      <c r="A10" s="325" t="s">
        <v>84</v>
      </c>
      <c r="B10" s="416"/>
      <c r="C10" s="62">
        <v>4</v>
      </c>
      <c r="D10" s="62">
        <v>4</v>
      </c>
      <c r="E10" s="62">
        <v>8</v>
      </c>
      <c r="F10" s="62">
        <v>0</v>
      </c>
      <c r="G10" s="62">
        <v>36</v>
      </c>
      <c r="H10" s="62">
        <v>5</v>
      </c>
      <c r="I10" s="142" t="s">
        <v>112</v>
      </c>
      <c r="J10" s="62">
        <v>7.2</v>
      </c>
      <c r="K10" s="62">
        <v>4.5</v>
      </c>
      <c r="L10" s="62">
        <v>9.6</v>
      </c>
      <c r="M10" s="62">
        <v>0</v>
      </c>
      <c r="N10" s="62">
        <v>0</v>
      </c>
      <c r="O10" s="62"/>
      <c r="P10" s="130"/>
      <c r="Q10" s="131"/>
    </row>
    <row r="11" spans="1:17" ht="15.6" x14ac:dyDescent="0.25">
      <c r="A11" s="421" t="s">
        <v>85</v>
      </c>
      <c r="B11" s="422"/>
      <c r="C11" s="144" t="s">
        <v>33</v>
      </c>
      <c r="D11" s="144" t="s">
        <v>27</v>
      </c>
      <c r="E11" s="144" t="s">
        <v>22</v>
      </c>
      <c r="F11" s="144" t="s">
        <v>28</v>
      </c>
      <c r="G11" s="144" t="s">
        <v>30</v>
      </c>
      <c r="H11" s="144" t="s">
        <v>29</v>
      </c>
      <c r="I11" s="144" t="s">
        <v>34</v>
      </c>
      <c r="J11" s="144" t="s">
        <v>1</v>
      </c>
      <c r="K11" s="144">
        <v>100</v>
      </c>
      <c r="L11" s="144">
        <v>50</v>
      </c>
      <c r="M11" s="144">
        <v>0</v>
      </c>
      <c r="N11" s="144" t="s">
        <v>31</v>
      </c>
      <c r="O11" s="144" t="s">
        <v>32</v>
      </c>
      <c r="P11" s="144" t="s">
        <v>35</v>
      </c>
      <c r="Q11" s="145" t="s">
        <v>36</v>
      </c>
    </row>
    <row r="12" spans="1:17" ht="15.6" x14ac:dyDescent="0.25">
      <c r="A12" s="403"/>
      <c r="B12" s="404"/>
      <c r="C12" s="149">
        <f>C6+C7</f>
        <v>9</v>
      </c>
      <c r="D12" s="149">
        <f>D6+D7</f>
        <v>7</v>
      </c>
      <c r="E12" s="149">
        <f>E6+E7</f>
        <v>1</v>
      </c>
      <c r="F12" s="149">
        <f>F6+F7</f>
        <v>60</v>
      </c>
      <c r="G12" s="149">
        <f>G6+G7</f>
        <v>47</v>
      </c>
      <c r="H12" s="149">
        <v>19</v>
      </c>
      <c r="I12" s="149">
        <f>F12/6</f>
        <v>10</v>
      </c>
      <c r="J12" s="150">
        <f>F12*100/G12</f>
        <v>127.65957446808511</v>
      </c>
      <c r="K12" s="149">
        <f t="shared" ref="K12:Q12" si="0">K6+K7</f>
        <v>0</v>
      </c>
      <c r="L12" s="149">
        <f t="shared" si="0"/>
        <v>0</v>
      </c>
      <c r="M12" s="149">
        <f t="shared" si="0"/>
        <v>2</v>
      </c>
      <c r="N12" s="149">
        <f t="shared" si="0"/>
        <v>6</v>
      </c>
      <c r="O12" s="149">
        <f t="shared" si="0"/>
        <v>1</v>
      </c>
      <c r="P12" s="149">
        <f t="shared" si="0"/>
        <v>2</v>
      </c>
      <c r="Q12" s="155">
        <f t="shared" si="0"/>
        <v>0</v>
      </c>
    </row>
    <row r="13" spans="1:17" ht="15.6" x14ac:dyDescent="0.25">
      <c r="A13" s="403" t="s">
        <v>86</v>
      </c>
      <c r="B13" s="404"/>
      <c r="C13" s="146" t="s">
        <v>33</v>
      </c>
      <c r="D13" s="146" t="s">
        <v>27</v>
      </c>
      <c r="E13" s="146" t="s">
        <v>61</v>
      </c>
      <c r="F13" s="146" t="s">
        <v>62</v>
      </c>
      <c r="G13" s="146" t="s">
        <v>28</v>
      </c>
      <c r="H13" s="146" t="s">
        <v>63</v>
      </c>
      <c r="I13" s="146" t="s">
        <v>64</v>
      </c>
      <c r="J13" s="146" t="s">
        <v>34</v>
      </c>
      <c r="K13" s="146" t="s">
        <v>65</v>
      </c>
      <c r="L13" s="146" t="s">
        <v>1</v>
      </c>
      <c r="M13" s="146" t="s">
        <v>95</v>
      </c>
      <c r="N13" s="146" t="s">
        <v>96</v>
      </c>
      <c r="O13" s="146"/>
      <c r="P13" s="147"/>
      <c r="Q13" s="148"/>
    </row>
    <row r="14" spans="1:17" ht="16.2" thickBot="1" x14ac:dyDescent="0.3">
      <c r="A14" s="405"/>
      <c r="B14" s="406"/>
      <c r="C14" s="156">
        <f t="shared" ref="C14:H14" si="1">C9+C10</f>
        <v>9</v>
      </c>
      <c r="D14" s="156">
        <f t="shared" si="1"/>
        <v>8</v>
      </c>
      <c r="E14" s="156">
        <f t="shared" si="1"/>
        <v>17</v>
      </c>
      <c r="F14" s="156">
        <f t="shared" si="1"/>
        <v>0</v>
      </c>
      <c r="G14" s="156">
        <f t="shared" si="1"/>
        <v>104</v>
      </c>
      <c r="H14" s="156">
        <f t="shared" si="1"/>
        <v>9</v>
      </c>
      <c r="I14" s="156" t="s">
        <v>87</v>
      </c>
      <c r="J14" s="156">
        <v>20.94</v>
      </c>
      <c r="K14" s="156">
        <v>9.15</v>
      </c>
      <c r="L14" s="156">
        <v>13.77</v>
      </c>
      <c r="M14" s="156">
        <f>M9+M10</f>
        <v>0</v>
      </c>
      <c r="N14" s="156">
        <f>N9+N10</f>
        <v>0</v>
      </c>
      <c r="O14" s="156"/>
      <c r="P14" s="157"/>
      <c r="Q14" s="158"/>
    </row>
    <row r="15" spans="1:17" ht="13.8" thickBot="1" x14ac:dyDescent="0.3"/>
    <row r="16" spans="1:17" ht="21" customHeight="1" x14ac:dyDescent="0.25">
      <c r="A16" s="333" t="s">
        <v>1</v>
      </c>
      <c r="B16" s="333" t="s">
        <v>0</v>
      </c>
      <c r="C16" s="335" t="s">
        <v>25</v>
      </c>
      <c r="D16" s="336"/>
      <c r="E16" s="336"/>
      <c r="F16" s="336"/>
      <c r="G16" s="337"/>
      <c r="H16" s="407" t="s">
        <v>26</v>
      </c>
      <c r="I16" s="408"/>
      <c r="J16" s="408"/>
      <c r="K16" s="409"/>
    </row>
    <row r="17" spans="1:11" ht="33" customHeight="1" thickBot="1" x14ac:dyDescent="0.3">
      <c r="A17" s="334"/>
      <c r="B17" s="334"/>
      <c r="C17" s="10" t="s">
        <v>152</v>
      </c>
      <c r="D17" s="10" t="s">
        <v>153</v>
      </c>
      <c r="E17" s="10" t="s">
        <v>151</v>
      </c>
      <c r="F17" s="10" t="s">
        <v>152</v>
      </c>
      <c r="G17" s="10" t="s">
        <v>153</v>
      </c>
      <c r="H17" s="178" t="s">
        <v>156</v>
      </c>
      <c r="I17" s="213" t="s">
        <v>158</v>
      </c>
      <c r="J17" s="213" t="s">
        <v>145</v>
      </c>
      <c r="K17" s="213" t="s">
        <v>146</v>
      </c>
    </row>
    <row r="18" spans="1:11" ht="21" customHeight="1" thickBot="1" x14ac:dyDescent="0.3">
      <c r="A18" s="329" t="s">
        <v>17</v>
      </c>
      <c r="B18" s="330"/>
      <c r="C18" s="330"/>
      <c r="D18" s="330"/>
      <c r="E18" s="330"/>
      <c r="F18" s="330"/>
      <c r="G18" s="330"/>
      <c r="H18" s="330"/>
      <c r="I18" s="330"/>
      <c r="J18" s="330"/>
      <c r="K18" s="330"/>
    </row>
    <row r="19" spans="1:11" ht="20.25" customHeight="1" x14ac:dyDescent="0.25">
      <c r="A19" s="29">
        <v>1</v>
      </c>
      <c r="B19" s="26" t="s">
        <v>3</v>
      </c>
      <c r="C19" s="14">
        <v>6</v>
      </c>
      <c r="D19" s="14">
        <v>8</v>
      </c>
      <c r="E19" s="15">
        <v>14</v>
      </c>
      <c r="F19" s="15">
        <v>16</v>
      </c>
      <c r="G19" s="15">
        <v>18</v>
      </c>
      <c r="H19" s="23">
        <v>14</v>
      </c>
      <c r="I19" s="15">
        <v>26</v>
      </c>
      <c r="J19" s="15">
        <v>34</v>
      </c>
      <c r="K19" s="16">
        <v>38</v>
      </c>
    </row>
    <row r="20" spans="1:11" ht="19.5" customHeight="1" x14ac:dyDescent="0.25">
      <c r="A20" s="30">
        <v>2</v>
      </c>
      <c r="B20" s="27" t="s">
        <v>4</v>
      </c>
      <c r="C20" s="3">
        <v>2</v>
      </c>
      <c r="D20" s="3">
        <v>1</v>
      </c>
      <c r="E20" s="2">
        <v>2</v>
      </c>
      <c r="F20" s="2">
        <v>1</v>
      </c>
      <c r="G20" s="2">
        <v>2</v>
      </c>
      <c r="H20" s="24">
        <v>2</v>
      </c>
      <c r="I20" s="2">
        <v>1</v>
      </c>
      <c r="J20" s="2">
        <v>1</v>
      </c>
      <c r="K20" s="18">
        <v>2</v>
      </c>
    </row>
    <row r="21" spans="1:11" ht="20.25" customHeight="1" x14ac:dyDescent="0.25">
      <c r="A21" s="31">
        <v>3</v>
      </c>
      <c r="B21" s="27" t="s">
        <v>5</v>
      </c>
      <c r="C21" s="3">
        <v>4</v>
      </c>
      <c r="D21" s="3">
        <v>4</v>
      </c>
      <c r="E21" s="2">
        <v>4</v>
      </c>
      <c r="F21" s="2">
        <v>4</v>
      </c>
      <c r="G21" s="2">
        <v>4</v>
      </c>
      <c r="H21" s="216" t="s">
        <v>140</v>
      </c>
      <c r="I21" s="215" t="s">
        <v>140</v>
      </c>
      <c r="J21" s="215" t="s">
        <v>134</v>
      </c>
      <c r="K21" s="217" t="s">
        <v>134</v>
      </c>
    </row>
    <row r="22" spans="1:11" ht="19.5" customHeight="1" x14ac:dyDescent="0.25">
      <c r="A22" s="32">
        <v>4</v>
      </c>
      <c r="B22" s="27" t="s">
        <v>38</v>
      </c>
      <c r="C22" s="3">
        <v>3</v>
      </c>
      <c r="D22" s="3">
        <v>5</v>
      </c>
      <c r="E22" s="2">
        <v>1</v>
      </c>
      <c r="F22" s="2">
        <v>3</v>
      </c>
      <c r="G22" s="2">
        <v>5</v>
      </c>
      <c r="H22" s="216" t="s">
        <v>138</v>
      </c>
      <c r="I22" s="215" t="s">
        <v>141</v>
      </c>
      <c r="J22" s="215" t="s">
        <v>143</v>
      </c>
      <c r="K22" s="18" t="s">
        <v>144</v>
      </c>
    </row>
    <row r="23" spans="1:11" ht="19.5" customHeight="1" x14ac:dyDescent="0.25">
      <c r="A23" s="33" t="s">
        <v>39</v>
      </c>
      <c r="B23" s="27" t="s">
        <v>6</v>
      </c>
      <c r="C23" s="3">
        <v>126</v>
      </c>
      <c r="D23" s="3">
        <v>194</v>
      </c>
      <c r="E23" s="2">
        <v>169</v>
      </c>
      <c r="F23" s="2">
        <v>160</v>
      </c>
      <c r="G23" s="2">
        <v>72</v>
      </c>
      <c r="H23" s="24">
        <v>168</v>
      </c>
      <c r="I23" s="2">
        <v>167</v>
      </c>
      <c r="J23" s="2">
        <v>155</v>
      </c>
      <c r="K23" s="18">
        <v>161</v>
      </c>
    </row>
    <row r="24" spans="1:11" ht="19.5" customHeight="1" x14ac:dyDescent="0.25">
      <c r="A24" s="34">
        <v>6</v>
      </c>
      <c r="B24" s="27" t="s">
        <v>40</v>
      </c>
      <c r="C24" s="3">
        <v>2</v>
      </c>
      <c r="D24" s="3">
        <v>5</v>
      </c>
      <c r="E24" s="2">
        <v>7</v>
      </c>
      <c r="F24" s="2">
        <v>10</v>
      </c>
      <c r="G24" s="2">
        <v>3</v>
      </c>
      <c r="H24" s="24">
        <v>5</v>
      </c>
      <c r="I24" s="2">
        <v>7</v>
      </c>
      <c r="J24" s="2">
        <v>9</v>
      </c>
      <c r="K24" s="18">
        <v>7</v>
      </c>
    </row>
    <row r="25" spans="1:11" ht="19.5" customHeight="1" x14ac:dyDescent="0.25">
      <c r="A25" s="35">
        <v>7</v>
      </c>
      <c r="B25" s="27" t="s">
        <v>7</v>
      </c>
      <c r="C25" s="3">
        <v>87</v>
      </c>
      <c r="D25" s="3">
        <v>120</v>
      </c>
      <c r="E25" s="2">
        <v>114</v>
      </c>
      <c r="F25" s="2">
        <v>116</v>
      </c>
      <c r="G25" s="2">
        <v>54</v>
      </c>
      <c r="H25" s="24">
        <v>110</v>
      </c>
      <c r="I25" s="2">
        <v>120</v>
      </c>
      <c r="J25" s="2">
        <v>120</v>
      </c>
      <c r="K25" s="18">
        <v>120</v>
      </c>
    </row>
    <row r="26" spans="1:11" ht="19.5" customHeight="1" x14ac:dyDescent="0.25">
      <c r="A26" s="36">
        <v>8</v>
      </c>
      <c r="B26" s="27" t="s">
        <v>41</v>
      </c>
      <c r="C26" s="3">
        <v>123</v>
      </c>
      <c r="D26" s="3">
        <v>159</v>
      </c>
      <c r="E26" s="2">
        <v>168</v>
      </c>
      <c r="F26" s="2">
        <v>152</v>
      </c>
      <c r="G26" s="2">
        <v>71</v>
      </c>
      <c r="H26" s="24">
        <v>164</v>
      </c>
      <c r="I26" s="2">
        <v>93</v>
      </c>
      <c r="J26" s="2">
        <v>148</v>
      </c>
      <c r="K26" s="18">
        <v>166</v>
      </c>
    </row>
    <row r="27" spans="1:11" ht="19.5" customHeight="1" x14ac:dyDescent="0.25">
      <c r="A27" s="30">
        <v>9</v>
      </c>
      <c r="B27" s="27" t="s">
        <v>42</v>
      </c>
      <c r="C27" s="3">
        <v>10</v>
      </c>
      <c r="D27" s="3">
        <v>10</v>
      </c>
      <c r="E27" s="2">
        <v>10</v>
      </c>
      <c r="F27" s="2">
        <v>6</v>
      </c>
      <c r="G27" s="2">
        <v>10</v>
      </c>
      <c r="H27" s="24">
        <v>8</v>
      </c>
      <c r="I27" s="2">
        <v>10</v>
      </c>
      <c r="J27" s="2">
        <v>8</v>
      </c>
      <c r="K27" s="18">
        <v>4</v>
      </c>
    </row>
    <row r="28" spans="1:11" ht="19.5" customHeight="1" thickBot="1" x14ac:dyDescent="0.3">
      <c r="A28" s="37">
        <v>10</v>
      </c>
      <c r="B28" s="28" t="s">
        <v>19</v>
      </c>
      <c r="C28" s="20">
        <v>116</v>
      </c>
      <c r="D28" s="20">
        <v>118</v>
      </c>
      <c r="E28" s="21">
        <v>120</v>
      </c>
      <c r="F28" s="21">
        <v>120</v>
      </c>
      <c r="G28" s="21">
        <v>96</v>
      </c>
      <c r="H28" s="25">
        <v>120</v>
      </c>
      <c r="I28" s="21">
        <v>104</v>
      </c>
      <c r="J28" s="21">
        <v>120</v>
      </c>
      <c r="K28" s="22">
        <v>120</v>
      </c>
    </row>
    <row r="29" spans="1:11" ht="19.5" customHeight="1" thickBot="1" x14ac:dyDescent="0.3">
      <c r="A29" s="331" t="s">
        <v>18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</row>
    <row r="30" spans="1:11" ht="19.5" customHeight="1" x14ac:dyDescent="0.25">
      <c r="A30" s="41">
        <v>11</v>
      </c>
      <c r="B30" s="46" t="s">
        <v>8</v>
      </c>
      <c r="C30" s="14" t="s">
        <v>21</v>
      </c>
      <c r="D30" s="14" t="s">
        <v>21</v>
      </c>
      <c r="E30" s="14" t="s">
        <v>111</v>
      </c>
      <c r="F30" s="15">
        <v>0</v>
      </c>
      <c r="G30" s="15">
        <v>0</v>
      </c>
      <c r="H30" s="23">
        <v>39</v>
      </c>
      <c r="I30" s="15">
        <v>3</v>
      </c>
      <c r="J30" s="15">
        <v>4</v>
      </c>
      <c r="K30" s="16">
        <v>8</v>
      </c>
    </row>
    <row r="31" spans="1:11" ht="19.5" customHeight="1" x14ac:dyDescent="0.25">
      <c r="A31" s="30">
        <v>12</v>
      </c>
      <c r="B31" s="47" t="s">
        <v>9</v>
      </c>
      <c r="C31" s="3" t="s">
        <v>21</v>
      </c>
      <c r="D31" s="3" t="s">
        <v>21</v>
      </c>
      <c r="E31" s="3">
        <v>3</v>
      </c>
      <c r="F31" s="2">
        <v>1</v>
      </c>
      <c r="G31" s="2">
        <v>3</v>
      </c>
      <c r="H31" s="24">
        <v>26</v>
      </c>
      <c r="I31" s="2">
        <v>5</v>
      </c>
      <c r="J31" s="2">
        <v>4</v>
      </c>
      <c r="K31" s="18">
        <v>5</v>
      </c>
    </row>
    <row r="32" spans="1:11" ht="19.5" customHeight="1" x14ac:dyDescent="0.25">
      <c r="A32" s="30">
        <v>13</v>
      </c>
      <c r="B32" s="47" t="s">
        <v>10</v>
      </c>
      <c r="C32" s="3" t="s">
        <v>21</v>
      </c>
      <c r="D32" s="3" t="s">
        <v>21</v>
      </c>
      <c r="E32" s="3">
        <v>9</v>
      </c>
      <c r="F32" s="2">
        <v>9</v>
      </c>
      <c r="G32" s="2">
        <v>3</v>
      </c>
      <c r="H32" s="24">
        <v>5</v>
      </c>
      <c r="I32" s="2">
        <v>6</v>
      </c>
      <c r="J32" s="2">
        <v>4</v>
      </c>
      <c r="K32" s="18">
        <v>7</v>
      </c>
    </row>
    <row r="33" spans="1:17" ht="19.5" customHeight="1" x14ac:dyDescent="0.25">
      <c r="A33" s="30">
        <v>14</v>
      </c>
      <c r="B33" s="47" t="s">
        <v>11</v>
      </c>
      <c r="C33" s="3" t="s">
        <v>21</v>
      </c>
      <c r="D33" s="3" t="s">
        <v>21</v>
      </c>
      <c r="E33" s="3" t="s">
        <v>74</v>
      </c>
      <c r="F33" s="2" t="s">
        <v>51</v>
      </c>
      <c r="G33" s="2" t="s">
        <v>51</v>
      </c>
      <c r="H33" s="24" t="s">
        <v>137</v>
      </c>
      <c r="I33" s="2" t="s">
        <v>51</v>
      </c>
      <c r="J33" s="2" t="s">
        <v>51</v>
      </c>
      <c r="K33" s="18" t="s">
        <v>51</v>
      </c>
      <c r="L33" s="5"/>
      <c r="M33" s="5"/>
      <c r="N33" s="5"/>
    </row>
    <row r="34" spans="1:17" ht="19.5" customHeight="1" x14ac:dyDescent="0.25">
      <c r="A34" s="30">
        <v>15</v>
      </c>
      <c r="B34" s="47" t="s">
        <v>12</v>
      </c>
      <c r="C34" s="3" t="s">
        <v>20</v>
      </c>
      <c r="D34" s="3" t="s">
        <v>20</v>
      </c>
      <c r="E34" s="3" t="s">
        <v>20</v>
      </c>
      <c r="F34" s="3" t="s">
        <v>20</v>
      </c>
      <c r="G34" s="3" t="s">
        <v>20</v>
      </c>
      <c r="H34" s="24" t="s">
        <v>20</v>
      </c>
      <c r="I34" s="2" t="s">
        <v>20</v>
      </c>
      <c r="J34" s="2" t="s">
        <v>20</v>
      </c>
      <c r="K34" s="18" t="s">
        <v>20</v>
      </c>
    </row>
    <row r="35" spans="1:17" ht="18.75" customHeight="1" x14ac:dyDescent="0.25">
      <c r="A35" s="42">
        <v>16</v>
      </c>
      <c r="B35" s="47" t="s">
        <v>13</v>
      </c>
      <c r="C35" s="3" t="s">
        <v>52</v>
      </c>
      <c r="D35" s="3">
        <v>18</v>
      </c>
      <c r="E35" s="3">
        <v>6</v>
      </c>
      <c r="F35" s="3">
        <v>18</v>
      </c>
      <c r="G35" s="3" t="s">
        <v>52</v>
      </c>
      <c r="H35" s="24">
        <v>24</v>
      </c>
      <c r="I35" s="2">
        <v>6</v>
      </c>
      <c r="J35" s="2">
        <v>18</v>
      </c>
      <c r="K35" s="18" t="s">
        <v>52</v>
      </c>
    </row>
    <row r="36" spans="1:17" ht="18.75" customHeight="1" x14ac:dyDescent="0.25">
      <c r="A36" s="42">
        <v>17</v>
      </c>
      <c r="B36" s="47" t="s">
        <v>50</v>
      </c>
      <c r="C36" s="3" t="s">
        <v>52</v>
      </c>
      <c r="D36" s="3">
        <v>28</v>
      </c>
      <c r="E36" s="3">
        <v>13</v>
      </c>
      <c r="F36" s="3">
        <v>19</v>
      </c>
      <c r="G36" s="3" t="s">
        <v>52</v>
      </c>
      <c r="H36" s="24">
        <v>10</v>
      </c>
      <c r="I36" s="2">
        <v>7</v>
      </c>
      <c r="J36" s="2">
        <v>19</v>
      </c>
      <c r="K36" s="18" t="s">
        <v>52</v>
      </c>
    </row>
    <row r="37" spans="1:17" ht="19.5" customHeight="1" x14ac:dyDescent="0.25">
      <c r="A37" s="42">
        <v>18</v>
      </c>
      <c r="B37" s="47" t="s">
        <v>14</v>
      </c>
      <c r="C37" s="3" t="s">
        <v>52</v>
      </c>
      <c r="D37" s="3">
        <v>1</v>
      </c>
      <c r="E37" s="3">
        <v>0</v>
      </c>
      <c r="F37" s="3">
        <v>3</v>
      </c>
      <c r="G37" s="3" t="s">
        <v>52</v>
      </c>
      <c r="H37" s="24">
        <v>3</v>
      </c>
      <c r="I37" s="2">
        <v>2</v>
      </c>
      <c r="J37" s="2">
        <v>0</v>
      </c>
      <c r="K37" s="18" t="s">
        <v>52</v>
      </c>
    </row>
    <row r="38" spans="1:17" ht="19.5" customHeight="1" x14ac:dyDescent="0.25">
      <c r="A38" s="42">
        <v>19</v>
      </c>
      <c r="B38" s="47" t="s">
        <v>2</v>
      </c>
      <c r="C38" s="3" t="s">
        <v>52</v>
      </c>
      <c r="D38" s="3">
        <v>0</v>
      </c>
      <c r="E38" s="3">
        <v>0</v>
      </c>
      <c r="F38" s="3">
        <v>0</v>
      </c>
      <c r="G38" s="3" t="s">
        <v>52</v>
      </c>
      <c r="H38" s="24">
        <v>0</v>
      </c>
      <c r="I38" s="2">
        <v>0</v>
      </c>
      <c r="J38" s="2">
        <v>0</v>
      </c>
      <c r="K38" s="18" t="s">
        <v>52</v>
      </c>
    </row>
    <row r="39" spans="1:17" ht="19.5" customHeight="1" x14ac:dyDescent="0.25">
      <c r="A39" s="42">
        <v>20</v>
      </c>
      <c r="B39" s="47" t="s">
        <v>15</v>
      </c>
      <c r="C39" s="3" t="s">
        <v>52</v>
      </c>
      <c r="D39" s="3">
        <v>5</v>
      </c>
      <c r="E39" s="3">
        <v>0</v>
      </c>
      <c r="F39" s="3" t="s">
        <v>149</v>
      </c>
      <c r="G39" s="3" t="s">
        <v>52</v>
      </c>
      <c r="H39" s="24" t="s">
        <v>147</v>
      </c>
      <c r="I39" s="2" t="s">
        <v>148</v>
      </c>
      <c r="J39" s="2">
        <v>0</v>
      </c>
      <c r="K39" s="18" t="s">
        <v>52</v>
      </c>
    </row>
    <row r="40" spans="1:17" ht="19.5" customHeight="1" thickBot="1" x14ac:dyDescent="0.3">
      <c r="A40" s="42">
        <v>21</v>
      </c>
      <c r="B40" s="48" t="s">
        <v>16</v>
      </c>
      <c r="C40" s="20" t="s">
        <v>20</v>
      </c>
      <c r="D40" s="20" t="s">
        <v>20</v>
      </c>
      <c r="E40" s="20" t="s">
        <v>20</v>
      </c>
      <c r="F40" s="20" t="s">
        <v>20</v>
      </c>
      <c r="G40" s="20" t="s">
        <v>20</v>
      </c>
      <c r="H40" s="25" t="s">
        <v>20</v>
      </c>
      <c r="I40" s="21" t="s">
        <v>20</v>
      </c>
      <c r="J40" s="21" t="s">
        <v>20</v>
      </c>
      <c r="K40" s="22" t="s">
        <v>52</v>
      </c>
    </row>
    <row r="41" spans="1:17" ht="19.5" customHeight="1" thickBot="1" x14ac:dyDescent="0.3"/>
    <row r="42" spans="1:17" ht="19.5" customHeight="1" thickBot="1" x14ac:dyDescent="0.3">
      <c r="A42" s="410" t="s">
        <v>46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2"/>
    </row>
    <row r="43" spans="1:17" ht="15.6" customHeight="1" x14ac:dyDescent="0.3">
      <c r="A43" s="323" t="s">
        <v>362</v>
      </c>
      <c r="B43" s="324"/>
      <c r="C43" s="79" t="s">
        <v>33</v>
      </c>
      <c r="D43" s="49" t="s">
        <v>27</v>
      </c>
      <c r="E43" s="49" t="s">
        <v>22</v>
      </c>
      <c r="F43" s="49" t="s">
        <v>28</v>
      </c>
      <c r="G43" s="49" t="s">
        <v>30</v>
      </c>
      <c r="H43" s="49" t="s">
        <v>29</v>
      </c>
      <c r="I43" s="49" t="s">
        <v>34</v>
      </c>
      <c r="J43" s="49" t="s">
        <v>1</v>
      </c>
      <c r="K43" s="49">
        <v>100</v>
      </c>
      <c r="L43" s="49">
        <v>50</v>
      </c>
      <c r="M43" s="49">
        <v>0</v>
      </c>
      <c r="N43" s="49" t="s">
        <v>31</v>
      </c>
      <c r="O43" s="49" t="s">
        <v>32</v>
      </c>
      <c r="P43" s="49" t="s">
        <v>35</v>
      </c>
      <c r="Q43" s="50" t="s">
        <v>36</v>
      </c>
    </row>
    <row r="44" spans="1:17" ht="15.6" customHeight="1" x14ac:dyDescent="0.25">
      <c r="A44" s="414"/>
      <c r="B44" s="641"/>
      <c r="C44" s="636">
        <v>3</v>
      </c>
      <c r="D44" s="58">
        <v>3</v>
      </c>
      <c r="E44" s="58" t="s">
        <v>48</v>
      </c>
      <c r="F44" s="58">
        <v>91</v>
      </c>
      <c r="G44" s="58">
        <v>106</v>
      </c>
      <c r="H44" s="58">
        <v>38</v>
      </c>
      <c r="I44" s="58">
        <v>30.33</v>
      </c>
      <c r="J44" s="58">
        <v>85.84</v>
      </c>
      <c r="K44" s="58" t="s">
        <v>48</v>
      </c>
      <c r="L44" s="58" t="s">
        <v>48</v>
      </c>
      <c r="M44" s="58" t="s">
        <v>48</v>
      </c>
      <c r="N44" s="58">
        <v>8</v>
      </c>
      <c r="O44" s="58">
        <v>3</v>
      </c>
      <c r="P44" s="58">
        <v>2</v>
      </c>
      <c r="Q44" s="643" t="s">
        <v>48</v>
      </c>
    </row>
    <row r="45" spans="1:17" ht="13.2" customHeight="1" thickBot="1" x14ac:dyDescent="0.3">
      <c r="A45" s="325" t="s">
        <v>363</v>
      </c>
      <c r="B45" s="326"/>
      <c r="C45" s="1056">
        <v>3</v>
      </c>
      <c r="D45" s="555">
        <v>3</v>
      </c>
      <c r="E45" s="555">
        <v>1</v>
      </c>
      <c r="F45" s="555">
        <v>13</v>
      </c>
      <c r="G45" s="555">
        <v>18</v>
      </c>
      <c r="H45" s="555" t="s">
        <v>359</v>
      </c>
      <c r="I45" s="555">
        <v>6.5</v>
      </c>
      <c r="J45" s="555">
        <v>72.22</v>
      </c>
      <c r="K45" s="555" t="s">
        <v>48</v>
      </c>
      <c r="L45" s="555" t="s">
        <v>48</v>
      </c>
      <c r="M45" s="555" t="s">
        <v>48</v>
      </c>
      <c r="N45" s="555">
        <v>2</v>
      </c>
      <c r="O45" s="555">
        <v>0</v>
      </c>
      <c r="P45" s="1055">
        <v>1</v>
      </c>
      <c r="Q45" s="555" t="s">
        <v>48</v>
      </c>
    </row>
    <row r="46" spans="1:17" ht="13.8" customHeight="1" x14ac:dyDescent="0.3">
      <c r="A46" s="323" t="s">
        <v>364</v>
      </c>
      <c r="B46" s="324"/>
      <c r="C46" s="261" t="s">
        <v>33</v>
      </c>
      <c r="D46" s="118" t="s">
        <v>27</v>
      </c>
      <c r="E46" s="118" t="s">
        <v>61</v>
      </c>
      <c r="F46" s="118" t="s">
        <v>62</v>
      </c>
      <c r="G46" s="118" t="s">
        <v>28</v>
      </c>
      <c r="H46" s="118" t="s">
        <v>63</v>
      </c>
      <c r="I46" s="118" t="s">
        <v>64</v>
      </c>
      <c r="J46" s="118" t="s">
        <v>34</v>
      </c>
      <c r="K46" s="118" t="s">
        <v>65</v>
      </c>
      <c r="L46" s="118" t="s">
        <v>1</v>
      </c>
      <c r="M46" s="118">
        <v>5</v>
      </c>
      <c r="N46" s="118">
        <v>10</v>
      </c>
      <c r="O46" s="49"/>
      <c r="P46" s="49"/>
      <c r="Q46" s="50"/>
    </row>
    <row r="47" spans="1:17" ht="15.6" x14ac:dyDescent="0.25">
      <c r="A47" s="414"/>
      <c r="B47" s="641"/>
      <c r="C47" s="782">
        <v>3</v>
      </c>
      <c r="D47" s="643">
        <v>3</v>
      </c>
      <c r="E47" s="643">
        <v>18</v>
      </c>
      <c r="F47" s="643">
        <v>3</v>
      </c>
      <c r="G47" s="643">
        <v>79</v>
      </c>
      <c r="H47" s="643">
        <v>2</v>
      </c>
      <c r="I47" s="1033" t="s">
        <v>221</v>
      </c>
      <c r="J47" s="643">
        <v>39.5</v>
      </c>
      <c r="K47" s="643">
        <v>4.38</v>
      </c>
      <c r="L47" s="643">
        <v>54</v>
      </c>
      <c r="M47" s="643" t="s">
        <v>48</v>
      </c>
      <c r="N47" s="643" t="s">
        <v>48</v>
      </c>
      <c r="O47" s="643" t="s">
        <v>48</v>
      </c>
      <c r="P47" s="643" t="s">
        <v>48</v>
      </c>
      <c r="Q47" s="784" t="s">
        <v>48</v>
      </c>
    </row>
    <row r="48" spans="1:17" ht="16.2" thickBot="1" x14ac:dyDescent="0.3">
      <c r="A48" s="325" t="s">
        <v>367</v>
      </c>
      <c r="B48" s="326"/>
      <c r="C48" s="280">
        <v>3</v>
      </c>
      <c r="D48" s="281">
        <v>1</v>
      </c>
      <c r="E48" s="281">
        <v>2</v>
      </c>
      <c r="F48" s="281" t="s">
        <v>48</v>
      </c>
      <c r="G48" s="281">
        <v>18</v>
      </c>
      <c r="H48" s="281">
        <v>0</v>
      </c>
      <c r="I48" s="281" t="s">
        <v>48</v>
      </c>
      <c r="J48" s="281" t="s">
        <v>48</v>
      </c>
      <c r="K48" s="281">
        <v>9</v>
      </c>
      <c r="L48" s="281" t="s">
        <v>48</v>
      </c>
      <c r="M48" s="281" t="s">
        <v>48</v>
      </c>
      <c r="N48" s="281" t="s">
        <v>48</v>
      </c>
      <c r="O48" s="281" t="s">
        <v>48</v>
      </c>
      <c r="P48" s="281" t="s">
        <v>48</v>
      </c>
      <c r="Q48" s="294" t="s">
        <v>48</v>
      </c>
    </row>
    <row r="49" spans="1:17" ht="18" customHeight="1" x14ac:dyDescent="0.3">
      <c r="A49" s="1042" t="s">
        <v>85</v>
      </c>
      <c r="B49" s="1043"/>
      <c r="C49" s="1044" t="s">
        <v>33</v>
      </c>
      <c r="D49" s="978" t="s">
        <v>27</v>
      </c>
      <c r="E49" s="978" t="s">
        <v>22</v>
      </c>
      <c r="F49" s="978" t="s">
        <v>28</v>
      </c>
      <c r="G49" s="978" t="s">
        <v>30</v>
      </c>
      <c r="H49" s="978" t="s">
        <v>29</v>
      </c>
      <c r="I49" s="978" t="s">
        <v>34</v>
      </c>
      <c r="J49" s="978" t="s">
        <v>1</v>
      </c>
      <c r="K49" s="978">
        <v>100</v>
      </c>
      <c r="L49" s="978">
        <v>50</v>
      </c>
      <c r="M49" s="978">
        <v>0</v>
      </c>
      <c r="N49" s="978" t="s">
        <v>31</v>
      </c>
      <c r="O49" s="978" t="s">
        <v>32</v>
      </c>
      <c r="P49" s="978" t="s">
        <v>35</v>
      </c>
      <c r="Q49" s="979" t="s">
        <v>36</v>
      </c>
    </row>
    <row r="50" spans="1:17" ht="18" customHeight="1" x14ac:dyDescent="0.3">
      <c r="A50" s="1045"/>
      <c r="B50" s="1034"/>
      <c r="C50" s="1039">
        <f>SUM(C47:C49)</f>
        <v>6</v>
      </c>
      <c r="D50" s="1039">
        <f>SUM(D44:D45)</f>
        <v>6</v>
      </c>
      <c r="E50" s="1039">
        <f>SUM(E44:E45)</f>
        <v>1</v>
      </c>
      <c r="F50" s="1039">
        <f>SUM(F44:F45)</f>
        <v>104</v>
      </c>
      <c r="G50" s="1039">
        <f>SUM(G44:G45)</f>
        <v>124</v>
      </c>
      <c r="H50" s="1039">
        <v>38</v>
      </c>
      <c r="I50" s="1039">
        <f>F50/5</f>
        <v>20.8</v>
      </c>
      <c r="J50" s="1040">
        <f>104*100/124</f>
        <v>83.870967741935488</v>
      </c>
      <c r="K50" s="1039">
        <v>0</v>
      </c>
      <c r="L50" s="1039">
        <v>0</v>
      </c>
      <c r="M50" s="1039">
        <v>0</v>
      </c>
      <c r="N50" s="1039">
        <v>10</v>
      </c>
      <c r="O50" s="1039">
        <v>3</v>
      </c>
      <c r="P50" s="1039">
        <v>3</v>
      </c>
      <c r="Q50" s="1046"/>
    </row>
    <row r="51" spans="1:17" ht="18" customHeight="1" x14ac:dyDescent="0.3">
      <c r="A51" s="1045" t="s">
        <v>86</v>
      </c>
      <c r="B51" s="1034"/>
      <c r="C51" s="1036" t="s">
        <v>33</v>
      </c>
      <c r="D51" s="1037" t="s">
        <v>27</v>
      </c>
      <c r="E51" s="1037" t="s">
        <v>61</v>
      </c>
      <c r="F51" s="1037" t="s">
        <v>62</v>
      </c>
      <c r="G51" s="1037" t="s">
        <v>28</v>
      </c>
      <c r="H51" s="1037" t="s">
        <v>63</v>
      </c>
      <c r="I51" s="1037" t="s">
        <v>64</v>
      </c>
      <c r="J51" s="1037" t="s">
        <v>34</v>
      </c>
      <c r="K51" s="1037" t="s">
        <v>65</v>
      </c>
      <c r="L51" s="1037" t="s">
        <v>1</v>
      </c>
      <c r="M51" s="1037">
        <v>5</v>
      </c>
      <c r="N51" s="1037">
        <v>10</v>
      </c>
      <c r="O51" s="1038"/>
      <c r="P51" s="1038"/>
      <c r="Q51" s="1047"/>
    </row>
    <row r="52" spans="1:17" ht="15.6" customHeight="1" thickBot="1" x14ac:dyDescent="0.3">
      <c r="A52" s="1048"/>
      <c r="B52" s="1049"/>
      <c r="C52" s="1050">
        <f>SUM(C50)</f>
        <v>6</v>
      </c>
      <c r="D52" s="1050">
        <f>SUM(D47:D48)</f>
        <v>4</v>
      </c>
      <c r="E52" s="1050">
        <f>SUM(E47:E48)</f>
        <v>20</v>
      </c>
      <c r="F52" s="1050">
        <f>SUM(F47:F48)</f>
        <v>3</v>
      </c>
      <c r="G52" s="1050">
        <f>SUM(G47:G48)</f>
        <v>97</v>
      </c>
      <c r="H52" s="1050">
        <f>SUM(H47:H48)</f>
        <v>2</v>
      </c>
      <c r="I52" s="1050" t="s">
        <v>221</v>
      </c>
      <c r="J52" s="1050">
        <f>G52/H52</f>
        <v>48.5</v>
      </c>
      <c r="K52" s="1050">
        <f>G52/E52</f>
        <v>4.8499999999999996</v>
      </c>
      <c r="L52" s="1050">
        <f>120/2</f>
        <v>60</v>
      </c>
      <c r="M52" s="1051"/>
      <c r="N52" s="1051"/>
      <c r="O52" s="1051"/>
      <c r="P52" s="1052"/>
      <c r="Q52" s="1053"/>
    </row>
    <row r="53" spans="1:17" ht="13.8" thickBot="1" x14ac:dyDescent="0.3"/>
    <row r="54" spans="1:17" ht="20.25" customHeight="1" thickBot="1" x14ac:dyDescent="0.3">
      <c r="A54" s="72" t="s">
        <v>1</v>
      </c>
      <c r="B54" s="351" t="s">
        <v>0</v>
      </c>
      <c r="C54" s="1029" t="s">
        <v>43</v>
      </c>
      <c r="D54" s="1030"/>
      <c r="E54" s="1030"/>
      <c r="F54" s="1030"/>
      <c r="G54" s="1030"/>
      <c r="H54" s="1031"/>
      <c r="I54" s="1022" t="s">
        <v>377</v>
      </c>
      <c r="J54" s="1023"/>
      <c r="K54" s="1024"/>
    </row>
    <row r="55" spans="1:17" ht="31.8" thickBot="1" x14ac:dyDescent="0.3">
      <c r="A55" s="74"/>
      <c r="B55" s="369"/>
      <c r="C55" s="285" t="s">
        <v>151</v>
      </c>
      <c r="D55" s="1032" t="s">
        <v>152</v>
      </c>
      <c r="E55" s="1032" t="s">
        <v>154</v>
      </c>
      <c r="F55" s="1032" t="s">
        <v>153</v>
      </c>
      <c r="G55" s="1032" t="s">
        <v>214</v>
      </c>
      <c r="H55" s="286" t="s">
        <v>215</v>
      </c>
      <c r="I55" s="1026" t="s">
        <v>397</v>
      </c>
      <c r="J55" s="1027" t="s">
        <v>332</v>
      </c>
      <c r="K55" s="1028" t="s">
        <v>326</v>
      </c>
    </row>
    <row r="56" spans="1:17" ht="20.25" customHeight="1" thickBot="1" x14ac:dyDescent="0.3">
      <c r="A56" s="462" t="s">
        <v>17</v>
      </c>
      <c r="B56" s="463"/>
      <c r="C56" s="463"/>
      <c r="D56" s="463"/>
      <c r="E56" s="463"/>
      <c r="F56" s="463"/>
      <c r="G56" s="463"/>
      <c r="H56" s="464"/>
      <c r="I56" s="1006" t="s">
        <v>17</v>
      </c>
      <c r="J56" s="1025"/>
      <c r="K56" s="1007"/>
    </row>
    <row r="57" spans="1:17" ht="18" x14ac:dyDescent="0.25">
      <c r="A57" s="29">
        <v>1</v>
      </c>
      <c r="B57" s="26" t="s">
        <v>3</v>
      </c>
      <c r="C57" s="13">
        <v>2</v>
      </c>
      <c r="D57" s="14">
        <v>5</v>
      </c>
      <c r="E57" s="14">
        <v>8</v>
      </c>
      <c r="F57" s="14">
        <v>10</v>
      </c>
      <c r="G57" s="14">
        <v>12</v>
      </c>
      <c r="H57" s="69">
        <v>13</v>
      </c>
      <c r="I57" s="1061">
        <v>4</v>
      </c>
      <c r="J57" s="1016">
        <v>11</v>
      </c>
      <c r="K57" s="942">
        <v>12</v>
      </c>
      <c r="L57" s="5"/>
      <c r="M57" s="5"/>
      <c r="N57" s="5"/>
      <c r="O57" s="5"/>
      <c r="P57" s="5"/>
      <c r="Q57" s="5"/>
    </row>
    <row r="58" spans="1:17" ht="18" customHeight="1" x14ac:dyDescent="0.25">
      <c r="A58" s="30">
        <v>2</v>
      </c>
      <c r="B58" s="27" t="s">
        <v>4</v>
      </c>
      <c r="C58" s="17">
        <v>2</v>
      </c>
      <c r="D58" s="3">
        <v>2</v>
      </c>
      <c r="E58" s="3">
        <v>1</v>
      </c>
      <c r="F58" s="3">
        <v>2</v>
      </c>
      <c r="G58" s="3">
        <v>1</v>
      </c>
      <c r="H58" s="1010" t="s">
        <v>216</v>
      </c>
      <c r="I58" s="1062">
        <v>1</v>
      </c>
      <c r="J58" s="1013">
        <v>2</v>
      </c>
      <c r="K58" s="944">
        <v>1</v>
      </c>
      <c r="L58" s="5"/>
      <c r="M58" s="5"/>
      <c r="N58" s="5"/>
      <c r="O58" s="5"/>
      <c r="P58" s="5"/>
      <c r="Q58" s="5"/>
    </row>
    <row r="59" spans="1:17" ht="18" x14ac:dyDescent="0.25">
      <c r="A59" s="31">
        <v>3</v>
      </c>
      <c r="B59" s="27" t="s">
        <v>5</v>
      </c>
      <c r="C59" s="246" t="s">
        <v>138</v>
      </c>
      <c r="D59" s="247" t="s">
        <v>138</v>
      </c>
      <c r="E59" s="247" t="s">
        <v>138</v>
      </c>
      <c r="F59" s="247" t="s">
        <v>138</v>
      </c>
      <c r="G59" s="247" t="s">
        <v>138</v>
      </c>
      <c r="H59" s="1011" t="s">
        <v>138</v>
      </c>
      <c r="I59" s="848" t="s">
        <v>378</v>
      </c>
      <c r="J59" s="1014" t="s">
        <v>378</v>
      </c>
      <c r="K59" s="944" t="s">
        <v>378</v>
      </c>
      <c r="L59" s="5"/>
      <c r="M59" s="5"/>
      <c r="N59" s="5"/>
      <c r="O59" s="5"/>
      <c r="P59" s="5"/>
      <c r="Q59" s="5"/>
    </row>
    <row r="60" spans="1:17" ht="16.8" x14ac:dyDescent="0.25">
      <c r="A60" s="32">
        <v>4</v>
      </c>
      <c r="B60" s="27" t="s">
        <v>38</v>
      </c>
      <c r="C60" s="246" t="s">
        <v>141</v>
      </c>
      <c r="D60" s="247" t="s">
        <v>171</v>
      </c>
      <c r="E60" s="247" t="s">
        <v>182</v>
      </c>
      <c r="F60" s="247" t="s">
        <v>170</v>
      </c>
      <c r="G60" s="247" t="s">
        <v>141</v>
      </c>
      <c r="H60" s="1011" t="s">
        <v>182</v>
      </c>
      <c r="I60" s="848" t="s">
        <v>398</v>
      </c>
      <c r="J60" s="1014" t="s">
        <v>379</v>
      </c>
      <c r="K60" s="944" t="s">
        <v>380</v>
      </c>
      <c r="L60" s="5"/>
      <c r="M60" s="5"/>
      <c r="N60" s="5"/>
      <c r="O60" s="5"/>
      <c r="P60" s="5"/>
      <c r="Q60" s="5"/>
    </row>
    <row r="61" spans="1:17" ht="16.8" x14ac:dyDescent="0.25">
      <c r="A61" s="33" t="s">
        <v>39</v>
      </c>
      <c r="B61" s="27" t="s">
        <v>6</v>
      </c>
      <c r="C61" s="17">
        <v>203</v>
      </c>
      <c r="D61" s="3">
        <v>199</v>
      </c>
      <c r="E61" s="3">
        <v>367</v>
      </c>
      <c r="F61" s="3">
        <v>310</v>
      </c>
      <c r="G61" s="3">
        <v>263</v>
      </c>
      <c r="H61" s="1010" t="s">
        <v>216</v>
      </c>
      <c r="I61" s="848">
        <v>238</v>
      </c>
      <c r="J61" s="1014">
        <v>223</v>
      </c>
      <c r="K61" s="944">
        <v>275</v>
      </c>
      <c r="L61" s="5"/>
      <c r="M61" s="5"/>
      <c r="N61" s="5"/>
      <c r="O61" s="5"/>
      <c r="P61" s="5"/>
      <c r="Q61" s="5"/>
    </row>
    <row r="62" spans="1:17" ht="16.8" x14ac:dyDescent="0.25">
      <c r="A62" s="34">
        <v>6</v>
      </c>
      <c r="B62" s="27" t="s">
        <v>40</v>
      </c>
      <c r="C62" s="17">
        <v>10</v>
      </c>
      <c r="D62" s="3">
        <v>10</v>
      </c>
      <c r="E62" s="3">
        <v>6</v>
      </c>
      <c r="F62" s="3">
        <v>8</v>
      </c>
      <c r="G62" s="3">
        <v>9</v>
      </c>
      <c r="H62" s="1010" t="s">
        <v>216</v>
      </c>
      <c r="I62" s="848">
        <v>10</v>
      </c>
      <c r="J62" s="1014">
        <v>2</v>
      </c>
      <c r="K62" s="944">
        <v>9</v>
      </c>
      <c r="L62" s="5"/>
      <c r="M62" s="5"/>
      <c r="N62" s="5"/>
      <c r="O62" s="5"/>
      <c r="P62" s="5"/>
      <c r="Q62" s="5"/>
    </row>
    <row r="63" spans="1:17" ht="16.8" x14ac:dyDescent="0.25">
      <c r="A63" s="35">
        <v>7</v>
      </c>
      <c r="B63" s="27" t="s">
        <v>7</v>
      </c>
      <c r="C63" s="17">
        <v>237</v>
      </c>
      <c r="D63" s="3">
        <v>212</v>
      </c>
      <c r="E63" s="3">
        <v>300</v>
      </c>
      <c r="F63" s="3">
        <v>300</v>
      </c>
      <c r="G63" s="3">
        <v>50</v>
      </c>
      <c r="H63" s="1010" t="s">
        <v>216</v>
      </c>
      <c r="I63" s="848">
        <v>300</v>
      </c>
      <c r="J63" s="1014">
        <v>219</v>
      </c>
      <c r="K63" s="944">
        <v>252</v>
      </c>
      <c r="L63" s="5"/>
      <c r="M63" s="5"/>
      <c r="N63" s="5"/>
      <c r="O63" s="5"/>
      <c r="P63" s="5"/>
      <c r="Q63" s="5"/>
    </row>
    <row r="64" spans="1:17" ht="16.8" x14ac:dyDescent="0.25">
      <c r="A64" s="36">
        <v>8</v>
      </c>
      <c r="B64" s="27" t="s">
        <v>41</v>
      </c>
      <c r="C64" s="17">
        <v>336</v>
      </c>
      <c r="D64" s="3">
        <v>283</v>
      </c>
      <c r="E64" s="3">
        <v>332</v>
      </c>
      <c r="F64" s="3">
        <v>326</v>
      </c>
      <c r="G64" s="3">
        <v>251</v>
      </c>
      <c r="H64" s="1010" t="s">
        <v>216</v>
      </c>
      <c r="I64" s="848">
        <v>239</v>
      </c>
      <c r="J64" s="1015">
        <v>222</v>
      </c>
      <c r="K64" s="947">
        <v>276</v>
      </c>
      <c r="L64" s="5"/>
      <c r="M64" s="5"/>
      <c r="N64" s="5"/>
      <c r="O64" s="5"/>
      <c r="P64" s="5"/>
      <c r="Q64" s="5"/>
    </row>
    <row r="65" spans="1:17" ht="15.6" customHeight="1" x14ac:dyDescent="0.25">
      <c r="A65" s="30">
        <v>9</v>
      </c>
      <c r="B65" s="27" t="s">
        <v>42</v>
      </c>
      <c r="C65" s="17">
        <v>5</v>
      </c>
      <c r="D65" s="3">
        <v>10</v>
      </c>
      <c r="E65" s="3">
        <v>9</v>
      </c>
      <c r="F65" s="3">
        <v>10</v>
      </c>
      <c r="G65" s="3">
        <v>10</v>
      </c>
      <c r="H65" s="1010" t="s">
        <v>216</v>
      </c>
      <c r="I65" s="848">
        <v>2</v>
      </c>
      <c r="J65" s="854">
        <v>10</v>
      </c>
      <c r="K65" s="849">
        <v>8</v>
      </c>
      <c r="L65" s="5"/>
      <c r="M65" s="5"/>
      <c r="N65" s="5"/>
      <c r="O65" s="5"/>
      <c r="P65" s="5"/>
      <c r="Q65" s="5"/>
    </row>
    <row r="66" spans="1:17" ht="17.399999999999999" thickBot="1" x14ac:dyDescent="0.3">
      <c r="A66" s="37">
        <v>10</v>
      </c>
      <c r="B66" s="28" t="s">
        <v>19</v>
      </c>
      <c r="C66" s="19">
        <v>300</v>
      </c>
      <c r="D66" s="20">
        <v>281</v>
      </c>
      <c r="E66" s="20">
        <v>300</v>
      </c>
      <c r="F66" s="20">
        <v>297</v>
      </c>
      <c r="G66" s="20">
        <v>297</v>
      </c>
      <c r="H66" s="1012" t="s">
        <v>216</v>
      </c>
      <c r="I66" s="852">
        <v>235</v>
      </c>
      <c r="J66" s="916">
        <v>291</v>
      </c>
      <c r="K66" s="853">
        <v>251</v>
      </c>
      <c r="L66" s="5"/>
      <c r="M66" s="5"/>
      <c r="N66" s="5"/>
      <c r="O66" s="5"/>
      <c r="P66" s="5"/>
      <c r="Q66" s="5"/>
    </row>
    <row r="67" spans="1:17" ht="18" customHeight="1" thickBot="1" x14ac:dyDescent="0.3">
      <c r="A67" s="383" t="s">
        <v>18</v>
      </c>
      <c r="B67" s="384"/>
      <c r="C67" s="384"/>
      <c r="D67" s="384"/>
      <c r="E67" s="384"/>
      <c r="F67" s="384"/>
      <c r="G67" s="384"/>
      <c r="H67" s="385"/>
      <c r="I67" s="1058" t="s">
        <v>18</v>
      </c>
      <c r="J67" s="1059"/>
      <c r="K67" s="1060"/>
      <c r="L67" s="78"/>
      <c r="M67" s="78"/>
      <c r="N67" s="78"/>
      <c r="O67" s="78"/>
      <c r="P67" s="78"/>
      <c r="Q67" s="78"/>
    </row>
    <row r="68" spans="1:17" ht="16.8" x14ac:dyDescent="0.25">
      <c r="A68" s="41">
        <v>11</v>
      </c>
      <c r="B68" s="232" t="s">
        <v>8</v>
      </c>
      <c r="C68" s="13">
        <v>28</v>
      </c>
      <c r="D68" s="14" t="s">
        <v>52</v>
      </c>
      <c r="E68" s="14" t="s">
        <v>52</v>
      </c>
      <c r="F68" s="14">
        <v>25</v>
      </c>
      <c r="G68" s="14">
        <v>38</v>
      </c>
      <c r="H68" s="1017" t="s">
        <v>216</v>
      </c>
      <c r="I68" s="697">
        <v>1</v>
      </c>
      <c r="J68" s="1020" t="s">
        <v>359</v>
      </c>
      <c r="K68" s="936">
        <v>3</v>
      </c>
      <c r="L68" s="5"/>
      <c r="M68" s="5"/>
      <c r="N68" s="5"/>
      <c r="O68" s="5"/>
      <c r="P68" s="5"/>
      <c r="Q68" s="5"/>
    </row>
    <row r="69" spans="1:17" ht="16.8" x14ac:dyDescent="0.25">
      <c r="A69" s="30">
        <v>12</v>
      </c>
      <c r="B69" s="233" t="s">
        <v>9</v>
      </c>
      <c r="C69" s="17">
        <v>38</v>
      </c>
      <c r="D69" s="3" t="s">
        <v>52</v>
      </c>
      <c r="E69" s="3" t="s">
        <v>52</v>
      </c>
      <c r="F69" s="3">
        <v>18</v>
      </c>
      <c r="G69" s="3">
        <v>50</v>
      </c>
      <c r="H69" s="1010" t="s">
        <v>216</v>
      </c>
      <c r="I69" s="700">
        <v>5</v>
      </c>
      <c r="J69" s="1018">
        <v>6</v>
      </c>
      <c r="K69" s="821">
        <v>7</v>
      </c>
      <c r="L69" s="5"/>
      <c r="M69" s="5"/>
      <c r="N69" s="5"/>
      <c r="O69" s="5"/>
      <c r="P69" s="5"/>
      <c r="Q69" s="5"/>
    </row>
    <row r="70" spans="1:17" ht="16.8" x14ac:dyDescent="0.25">
      <c r="A70" s="30">
        <v>13</v>
      </c>
      <c r="B70" s="233" t="s">
        <v>10</v>
      </c>
      <c r="C70" s="17">
        <v>5</v>
      </c>
      <c r="D70" s="3" t="s">
        <v>52</v>
      </c>
      <c r="E70" s="3" t="s">
        <v>52</v>
      </c>
      <c r="F70" s="3">
        <v>4</v>
      </c>
      <c r="G70" s="3">
        <v>5</v>
      </c>
      <c r="H70" s="1010" t="s">
        <v>216</v>
      </c>
      <c r="I70" s="700">
        <v>4</v>
      </c>
      <c r="J70" s="1018">
        <v>4</v>
      </c>
      <c r="K70" s="821">
        <v>4</v>
      </c>
      <c r="L70" s="5"/>
      <c r="M70" s="5"/>
      <c r="N70" s="5"/>
      <c r="O70" s="5"/>
      <c r="P70" s="5"/>
      <c r="Q70" s="5"/>
    </row>
    <row r="71" spans="1:17" ht="16.8" x14ac:dyDescent="0.25">
      <c r="A71" s="30">
        <v>14</v>
      </c>
      <c r="B71" s="233" t="s">
        <v>11</v>
      </c>
      <c r="C71" s="17" t="s">
        <v>51</v>
      </c>
      <c r="D71" s="3" t="s">
        <v>52</v>
      </c>
      <c r="E71" s="3" t="s">
        <v>52</v>
      </c>
      <c r="F71" s="3" t="s">
        <v>51</v>
      </c>
      <c r="G71" s="3" t="s">
        <v>51</v>
      </c>
      <c r="H71" s="1010" t="s">
        <v>216</v>
      </c>
      <c r="I71" s="700" t="s">
        <v>51</v>
      </c>
      <c r="J71" s="1018" t="s">
        <v>22</v>
      </c>
      <c r="K71" s="821" t="s">
        <v>51</v>
      </c>
      <c r="L71" s="5"/>
      <c r="M71" s="5"/>
      <c r="N71" s="5"/>
      <c r="O71" s="5"/>
      <c r="P71" s="5"/>
      <c r="Q71" s="5"/>
    </row>
    <row r="72" spans="1:17" ht="16.8" x14ac:dyDescent="0.25">
      <c r="A72" s="30">
        <v>15</v>
      </c>
      <c r="B72" s="233" t="s">
        <v>12</v>
      </c>
      <c r="C72" s="17" t="s">
        <v>20</v>
      </c>
      <c r="D72" s="3" t="s">
        <v>52</v>
      </c>
      <c r="E72" s="3" t="s">
        <v>52</v>
      </c>
      <c r="F72" s="3" t="s">
        <v>20</v>
      </c>
      <c r="G72" s="3" t="s">
        <v>20</v>
      </c>
      <c r="H72" s="1010" t="s">
        <v>216</v>
      </c>
      <c r="I72" s="700" t="s">
        <v>20</v>
      </c>
      <c r="J72" s="1018" t="s">
        <v>20</v>
      </c>
      <c r="K72" s="821" t="s">
        <v>20</v>
      </c>
      <c r="L72" s="5"/>
      <c r="M72" s="5"/>
      <c r="N72" s="5"/>
      <c r="O72" s="5"/>
      <c r="P72" s="5"/>
      <c r="Q72" s="5"/>
    </row>
    <row r="73" spans="1:17" ht="16.2" x14ac:dyDescent="0.25">
      <c r="A73" s="42">
        <v>16</v>
      </c>
      <c r="B73" s="233" t="s">
        <v>13</v>
      </c>
      <c r="C73" s="17">
        <v>6</v>
      </c>
      <c r="D73" s="3" t="s">
        <v>52</v>
      </c>
      <c r="E73" s="3" t="s">
        <v>52</v>
      </c>
      <c r="F73" s="3">
        <v>60</v>
      </c>
      <c r="G73" s="3">
        <v>42</v>
      </c>
      <c r="H73" s="1010" t="s">
        <v>216</v>
      </c>
      <c r="I73" s="700">
        <v>12</v>
      </c>
      <c r="J73" s="1018" t="s">
        <v>52</v>
      </c>
      <c r="K73" s="821" t="s">
        <v>52</v>
      </c>
      <c r="L73" s="5"/>
      <c r="M73" s="5"/>
      <c r="N73" s="5"/>
      <c r="O73" s="5"/>
      <c r="P73" s="5"/>
      <c r="Q73" s="5"/>
    </row>
    <row r="74" spans="1:17" ht="16.2" x14ac:dyDescent="0.25">
      <c r="A74" s="42">
        <v>17</v>
      </c>
      <c r="B74" s="233" t="s">
        <v>50</v>
      </c>
      <c r="C74" s="17">
        <v>14</v>
      </c>
      <c r="D74" s="3" t="s">
        <v>52</v>
      </c>
      <c r="E74" s="3" t="s">
        <v>52</v>
      </c>
      <c r="F74" s="3">
        <v>44</v>
      </c>
      <c r="G74" s="3">
        <v>21</v>
      </c>
      <c r="H74" s="1010" t="s">
        <v>216</v>
      </c>
      <c r="I74" s="700">
        <v>18</v>
      </c>
      <c r="J74" s="1018" t="s">
        <v>52</v>
      </c>
      <c r="K74" s="821" t="s">
        <v>52</v>
      </c>
      <c r="L74" s="5"/>
      <c r="M74" s="5"/>
      <c r="N74" s="5"/>
      <c r="O74" s="5"/>
      <c r="P74" s="5"/>
      <c r="Q74" s="5"/>
    </row>
    <row r="75" spans="1:17" ht="16.2" x14ac:dyDescent="0.25">
      <c r="A75" s="42">
        <v>18</v>
      </c>
      <c r="B75" s="233" t="s">
        <v>14</v>
      </c>
      <c r="C75" s="17">
        <v>0</v>
      </c>
      <c r="D75" s="3" t="s">
        <v>52</v>
      </c>
      <c r="E75" s="3" t="s">
        <v>52</v>
      </c>
      <c r="F75" s="3">
        <v>1</v>
      </c>
      <c r="G75" s="3">
        <v>1</v>
      </c>
      <c r="H75" s="1010" t="s">
        <v>216</v>
      </c>
      <c r="I75" s="700">
        <v>0</v>
      </c>
      <c r="J75" s="1018" t="s">
        <v>52</v>
      </c>
      <c r="K75" s="821" t="s">
        <v>52</v>
      </c>
      <c r="L75" s="5"/>
      <c r="M75" s="5"/>
      <c r="N75" s="5"/>
      <c r="O75" s="5"/>
      <c r="P75" s="5"/>
      <c r="Q75" s="5"/>
    </row>
    <row r="76" spans="1:17" ht="16.2" x14ac:dyDescent="0.25">
      <c r="A76" s="42">
        <v>19</v>
      </c>
      <c r="B76" s="233" t="s">
        <v>2</v>
      </c>
      <c r="C76" s="17">
        <v>0</v>
      </c>
      <c r="D76" s="3" t="s">
        <v>52</v>
      </c>
      <c r="E76" s="3" t="s">
        <v>52</v>
      </c>
      <c r="F76" s="3">
        <v>0</v>
      </c>
      <c r="G76" s="3">
        <v>3</v>
      </c>
      <c r="H76" s="1010" t="s">
        <v>216</v>
      </c>
      <c r="I76" s="700">
        <v>0</v>
      </c>
      <c r="J76" s="1018" t="s">
        <v>52</v>
      </c>
      <c r="K76" s="821" t="s">
        <v>52</v>
      </c>
      <c r="L76" s="5"/>
      <c r="M76" s="5"/>
      <c r="N76" s="5"/>
      <c r="O76" s="5"/>
      <c r="P76" s="5"/>
      <c r="Q76" s="5"/>
    </row>
    <row r="77" spans="1:17" ht="16.2" x14ac:dyDescent="0.25">
      <c r="A77" s="42">
        <v>20</v>
      </c>
      <c r="B77" s="233" t="s">
        <v>15</v>
      </c>
      <c r="C77" s="17">
        <v>0</v>
      </c>
      <c r="D77" s="3" t="s">
        <v>52</v>
      </c>
      <c r="E77" s="3" t="s">
        <v>52</v>
      </c>
      <c r="F77" s="3">
        <v>5</v>
      </c>
      <c r="G77" s="3">
        <v>5</v>
      </c>
      <c r="H77" s="1010" t="s">
        <v>216</v>
      </c>
      <c r="I77" s="700">
        <v>0</v>
      </c>
      <c r="J77" s="1018" t="s">
        <v>52</v>
      </c>
      <c r="K77" s="821" t="s">
        <v>52</v>
      </c>
      <c r="L77" s="5"/>
      <c r="M77" s="5"/>
      <c r="N77" s="5"/>
      <c r="O77" s="5"/>
      <c r="P77" s="5"/>
      <c r="Q77" s="5"/>
    </row>
    <row r="78" spans="1:17" ht="16.8" thickBot="1" x14ac:dyDescent="0.3">
      <c r="A78" s="77">
        <v>21</v>
      </c>
      <c r="B78" s="234" t="s">
        <v>16</v>
      </c>
      <c r="C78" s="19" t="s">
        <v>20</v>
      </c>
      <c r="D78" s="20" t="s">
        <v>52</v>
      </c>
      <c r="E78" s="20" t="s">
        <v>52</v>
      </c>
      <c r="F78" s="20" t="s">
        <v>20</v>
      </c>
      <c r="G78" s="20" t="s">
        <v>20</v>
      </c>
      <c r="H78" s="1012" t="s">
        <v>216</v>
      </c>
      <c r="I78" s="702" t="s">
        <v>20</v>
      </c>
      <c r="J78" s="1019" t="s">
        <v>52</v>
      </c>
      <c r="K78" s="937" t="s">
        <v>52</v>
      </c>
      <c r="L78" s="5"/>
      <c r="M78" s="5"/>
      <c r="N78" s="5"/>
      <c r="O78" s="5"/>
      <c r="P78" s="5"/>
      <c r="Q78" s="5"/>
    </row>
    <row r="79" spans="1:17" ht="13.8" thickBot="1" x14ac:dyDescent="0.3"/>
    <row r="80" spans="1:17" ht="23.4" thickBot="1" x14ac:dyDescent="0.3">
      <c r="A80" s="410" t="s">
        <v>44</v>
      </c>
      <c r="B80" s="411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20"/>
    </row>
    <row r="81" spans="1:28" ht="15.6" customHeight="1" x14ac:dyDescent="0.3">
      <c r="A81" s="415" t="s">
        <v>390</v>
      </c>
      <c r="B81" s="415"/>
      <c r="C81" s="79" t="s">
        <v>33</v>
      </c>
      <c r="D81" s="49" t="s">
        <v>27</v>
      </c>
      <c r="E81" s="49" t="s">
        <v>22</v>
      </c>
      <c r="F81" s="49" t="s">
        <v>28</v>
      </c>
      <c r="G81" s="49" t="s">
        <v>30</v>
      </c>
      <c r="H81" s="49" t="s">
        <v>29</v>
      </c>
      <c r="I81" s="49" t="s">
        <v>34</v>
      </c>
      <c r="J81" s="49" t="s">
        <v>1</v>
      </c>
      <c r="K81" s="49">
        <v>100</v>
      </c>
      <c r="L81" s="49">
        <v>50</v>
      </c>
      <c r="M81" s="49">
        <v>0</v>
      </c>
      <c r="N81" s="49" t="s">
        <v>31</v>
      </c>
      <c r="O81" s="49" t="s">
        <v>32</v>
      </c>
      <c r="P81" s="49" t="s">
        <v>35</v>
      </c>
      <c r="Q81" s="50" t="s">
        <v>36</v>
      </c>
    </row>
    <row r="82" spans="1:28" ht="15.6" customHeight="1" x14ac:dyDescent="0.25">
      <c r="A82" s="415"/>
      <c r="B82" s="415"/>
      <c r="C82" s="881">
        <v>5</v>
      </c>
      <c r="D82" s="262">
        <v>9</v>
      </c>
      <c r="E82" s="262">
        <v>1</v>
      </c>
      <c r="F82" s="262">
        <v>320</v>
      </c>
      <c r="G82" s="262">
        <v>502</v>
      </c>
      <c r="H82" s="262">
        <v>71</v>
      </c>
      <c r="I82" s="262">
        <v>40</v>
      </c>
      <c r="J82" s="262">
        <v>63.74</v>
      </c>
      <c r="K82" s="262" t="s">
        <v>48</v>
      </c>
      <c r="L82" s="262">
        <v>3</v>
      </c>
      <c r="M82" s="262" t="s">
        <v>48</v>
      </c>
      <c r="N82" s="262">
        <v>43</v>
      </c>
      <c r="O82" s="262">
        <v>3</v>
      </c>
      <c r="P82" s="6">
        <v>5</v>
      </c>
      <c r="Q82" s="278"/>
    </row>
    <row r="83" spans="1:28" ht="15.6" customHeight="1" thickBot="1" x14ac:dyDescent="0.35">
      <c r="A83" s="951" t="s">
        <v>391</v>
      </c>
      <c r="B83" s="927"/>
      <c r="C83" s="555">
        <v>5</v>
      </c>
      <c r="D83" s="555">
        <v>8</v>
      </c>
      <c r="E83" s="555" t="s">
        <v>48</v>
      </c>
      <c r="F83" s="555">
        <v>217</v>
      </c>
      <c r="G83" s="555">
        <v>418</v>
      </c>
      <c r="H83" s="555">
        <v>103</v>
      </c>
      <c r="I83" s="555">
        <v>27.12</v>
      </c>
      <c r="J83" s="555">
        <v>51.91</v>
      </c>
      <c r="K83" s="555">
        <v>1</v>
      </c>
      <c r="L83" s="555" t="s">
        <v>48</v>
      </c>
      <c r="M83" s="555">
        <v>1</v>
      </c>
      <c r="N83" s="555">
        <v>21</v>
      </c>
      <c r="O83" s="555">
        <v>2</v>
      </c>
      <c r="P83" s="865">
        <v>5</v>
      </c>
      <c r="Q83" s="866"/>
    </row>
    <row r="84" spans="1:28" ht="17.399999999999999" customHeight="1" x14ac:dyDescent="0.3">
      <c r="A84" s="1054" t="s">
        <v>373</v>
      </c>
      <c r="B84" s="1064"/>
      <c r="C84" s="291" t="s">
        <v>33</v>
      </c>
      <c r="D84" s="292" t="s">
        <v>27</v>
      </c>
      <c r="E84" s="292" t="s">
        <v>61</v>
      </c>
      <c r="F84" s="292" t="s">
        <v>62</v>
      </c>
      <c r="G84" s="292" t="s">
        <v>28</v>
      </c>
      <c r="H84" s="292" t="s">
        <v>63</v>
      </c>
      <c r="I84" s="292" t="s">
        <v>64</v>
      </c>
      <c r="J84" s="292" t="s">
        <v>34</v>
      </c>
      <c r="K84" s="292" t="s">
        <v>65</v>
      </c>
      <c r="L84" s="292" t="s">
        <v>1</v>
      </c>
      <c r="M84" s="292">
        <v>5</v>
      </c>
      <c r="N84" s="292">
        <v>10</v>
      </c>
      <c r="O84" s="49"/>
      <c r="P84" s="49"/>
      <c r="Q84" s="50"/>
    </row>
    <row r="85" spans="1:28" ht="17.399999999999999" customHeight="1" x14ac:dyDescent="0.25">
      <c r="A85" s="1057"/>
      <c r="B85" s="1065"/>
      <c r="C85" s="279">
        <v>5</v>
      </c>
      <c r="D85" s="262">
        <v>3</v>
      </c>
      <c r="E85" s="262">
        <v>21</v>
      </c>
      <c r="F85" s="262">
        <v>2</v>
      </c>
      <c r="G85" s="262">
        <v>79</v>
      </c>
      <c r="H85" s="262">
        <v>0</v>
      </c>
      <c r="I85" s="262" t="s">
        <v>48</v>
      </c>
      <c r="J85" s="262" t="s">
        <v>48</v>
      </c>
      <c r="K85" s="262">
        <v>3.76</v>
      </c>
      <c r="L85" s="262" t="s">
        <v>48</v>
      </c>
      <c r="M85" s="262" t="s">
        <v>48</v>
      </c>
      <c r="N85" s="262" t="s">
        <v>48</v>
      </c>
      <c r="O85" s="262"/>
      <c r="P85" s="6"/>
      <c r="Q85" s="278"/>
    </row>
    <row r="86" spans="1:28" ht="17.399999999999999" customHeight="1" thickBot="1" x14ac:dyDescent="0.3">
      <c r="A86" s="951" t="s">
        <v>372</v>
      </c>
      <c r="B86" s="953"/>
      <c r="C86" s="280">
        <v>5</v>
      </c>
      <c r="D86" s="281">
        <v>10</v>
      </c>
      <c r="E86" s="281">
        <v>80</v>
      </c>
      <c r="F86" s="281">
        <v>15</v>
      </c>
      <c r="G86" s="281">
        <v>226</v>
      </c>
      <c r="H86" s="281">
        <v>8</v>
      </c>
      <c r="I86" s="293" t="s">
        <v>399</v>
      </c>
      <c r="J86" s="281">
        <v>28.25</v>
      </c>
      <c r="K86" s="281">
        <v>2.82</v>
      </c>
      <c r="L86" s="281">
        <v>60</v>
      </c>
      <c r="M86" s="281" t="s">
        <v>48</v>
      </c>
      <c r="N86" s="281" t="s">
        <v>48</v>
      </c>
      <c r="O86" s="281"/>
      <c r="P86" s="130"/>
      <c r="Q86" s="272"/>
    </row>
    <row r="87" spans="1:28" ht="17.399999999999999" customHeight="1" x14ac:dyDescent="0.3">
      <c r="A87" s="1042" t="s">
        <v>85</v>
      </c>
      <c r="B87" s="1043"/>
      <c r="C87" s="1044" t="s">
        <v>33</v>
      </c>
      <c r="D87" s="978" t="s">
        <v>27</v>
      </c>
      <c r="E87" s="978" t="s">
        <v>22</v>
      </c>
      <c r="F87" s="978" t="s">
        <v>28</v>
      </c>
      <c r="G87" s="978" t="s">
        <v>30</v>
      </c>
      <c r="H87" s="978" t="s">
        <v>29</v>
      </c>
      <c r="I87" s="978" t="s">
        <v>34</v>
      </c>
      <c r="J87" s="978" t="s">
        <v>1</v>
      </c>
      <c r="K87" s="978">
        <v>100</v>
      </c>
      <c r="L87" s="978">
        <v>50</v>
      </c>
      <c r="M87" s="978">
        <v>0</v>
      </c>
      <c r="N87" s="978" t="s">
        <v>31</v>
      </c>
      <c r="O87" s="978" t="s">
        <v>32</v>
      </c>
      <c r="P87" s="978" t="s">
        <v>35</v>
      </c>
      <c r="Q87" s="979" t="s">
        <v>36</v>
      </c>
    </row>
    <row r="88" spans="1:28" ht="17.399999999999999" customHeight="1" x14ac:dyDescent="0.3">
      <c r="A88" s="1045"/>
      <c r="B88" s="1034"/>
      <c r="C88" s="1039">
        <f>SUM(C85:C87)</f>
        <v>10</v>
      </c>
      <c r="D88" s="1039">
        <f>SUM(D82:D83)</f>
        <v>17</v>
      </c>
      <c r="E88" s="1039">
        <f>SUM(E82:E83)</f>
        <v>1</v>
      </c>
      <c r="F88" s="1039">
        <f>SUM(F82:F83)</f>
        <v>537</v>
      </c>
      <c r="G88" s="1039">
        <f>SUM(G82:G83)</f>
        <v>920</v>
      </c>
      <c r="H88" s="1039">
        <v>103</v>
      </c>
      <c r="I88" s="1040">
        <f>F88/16</f>
        <v>33.5625</v>
      </c>
      <c r="J88" s="1040">
        <f>F88*100/G88</f>
        <v>58.369565217391305</v>
      </c>
      <c r="K88" s="1039">
        <f>SUM(K82:K83)</f>
        <v>1</v>
      </c>
      <c r="L88" s="1039">
        <v>3</v>
      </c>
      <c r="M88" s="1039">
        <f>SUM(M82:M83)</f>
        <v>1</v>
      </c>
      <c r="N88" s="1039">
        <f>SUM(N82:N83)</f>
        <v>64</v>
      </c>
      <c r="O88" s="1039">
        <f>SUM(O82:O83)</f>
        <v>5</v>
      </c>
      <c r="P88" s="1039">
        <f>SUM(P82:P83)</f>
        <v>10</v>
      </c>
      <c r="Q88" s="1046"/>
    </row>
    <row r="89" spans="1:28" ht="17.399999999999999" customHeight="1" x14ac:dyDescent="0.3">
      <c r="A89" s="1045" t="s">
        <v>86</v>
      </c>
      <c r="B89" s="1034"/>
      <c r="C89" s="1036" t="s">
        <v>33</v>
      </c>
      <c r="D89" s="1037" t="s">
        <v>27</v>
      </c>
      <c r="E89" s="1037" t="s">
        <v>61</v>
      </c>
      <c r="F89" s="1037" t="s">
        <v>62</v>
      </c>
      <c r="G89" s="1037" t="s">
        <v>28</v>
      </c>
      <c r="H89" s="1037" t="s">
        <v>63</v>
      </c>
      <c r="I89" s="1037" t="s">
        <v>64</v>
      </c>
      <c r="J89" s="1037" t="s">
        <v>34</v>
      </c>
      <c r="K89" s="1037" t="s">
        <v>65</v>
      </c>
      <c r="L89" s="1037" t="s">
        <v>1</v>
      </c>
      <c r="M89" s="1037">
        <v>5</v>
      </c>
      <c r="N89" s="1037">
        <v>10</v>
      </c>
      <c r="O89" s="1038"/>
      <c r="P89" s="1038"/>
      <c r="Q89" s="1047"/>
    </row>
    <row r="90" spans="1:28" ht="17.399999999999999" customHeight="1" thickBot="1" x14ac:dyDescent="0.3">
      <c r="A90" s="1048"/>
      <c r="B90" s="1049"/>
      <c r="C90" s="1050">
        <f>SUM(C88)</f>
        <v>10</v>
      </c>
      <c r="D90" s="1050">
        <f>SUM(D85:D86)</f>
        <v>13</v>
      </c>
      <c r="E90" s="1050">
        <f>SUM(E85:E86)</f>
        <v>101</v>
      </c>
      <c r="F90" s="1050">
        <f>SUM(F85:F86)</f>
        <v>17</v>
      </c>
      <c r="G90" s="1050">
        <f>SUM(G85:G86)</f>
        <v>305</v>
      </c>
      <c r="H90" s="1050">
        <f>SUM(H85:H86)</f>
        <v>8</v>
      </c>
      <c r="I90" s="1050" t="s">
        <v>399</v>
      </c>
      <c r="J90" s="1050">
        <f>G90/H90</f>
        <v>38.125</v>
      </c>
      <c r="K90" s="1063">
        <f>G90/E90</f>
        <v>3.0198019801980198</v>
      </c>
      <c r="L90" s="1050">
        <f>606/8</f>
        <v>75.75</v>
      </c>
      <c r="M90" s="1051"/>
      <c r="N90" s="1051"/>
      <c r="O90" s="1051"/>
      <c r="P90" s="1052"/>
      <c r="Q90" s="1053"/>
    </row>
    <row r="91" spans="1:28" ht="31.8" customHeight="1" thickBot="1" x14ac:dyDescent="0.3"/>
    <row r="92" spans="1:28" ht="16.2" customHeight="1" thickBot="1" x14ac:dyDescent="0.3">
      <c r="A92" s="356" t="s">
        <v>1</v>
      </c>
      <c r="B92" s="392" t="s">
        <v>0</v>
      </c>
      <c r="C92" s="340" t="s">
        <v>47</v>
      </c>
      <c r="D92" s="341"/>
      <c r="E92" s="341"/>
      <c r="F92" s="341"/>
      <c r="G92" s="341"/>
      <c r="H92" s="341"/>
      <c r="I92" s="341"/>
      <c r="J92" s="341"/>
      <c r="K92" s="341"/>
      <c r="L92" s="342"/>
      <c r="M92" s="958" t="s">
        <v>333</v>
      </c>
      <c r="N92" s="959"/>
      <c r="O92" s="959"/>
      <c r="P92" s="959"/>
      <c r="Q92" s="959"/>
      <c r="R92" s="959"/>
      <c r="S92" s="959"/>
      <c r="T92" s="959"/>
      <c r="U92" s="959"/>
      <c r="V92" s="959"/>
      <c r="W92" s="959"/>
      <c r="X92" s="959"/>
      <c r="Y92" s="959"/>
      <c r="Z92" s="959"/>
      <c r="AA92" s="959"/>
      <c r="AB92" s="960"/>
    </row>
    <row r="93" spans="1:28" ht="30" customHeight="1" thickBot="1" x14ac:dyDescent="0.3">
      <c r="A93" s="357"/>
      <c r="B93" s="348"/>
      <c r="C93" s="372" t="s">
        <v>244</v>
      </c>
      <c r="D93" s="373"/>
      <c r="E93" s="346" t="s">
        <v>243</v>
      </c>
      <c r="F93" s="347"/>
      <c r="G93" s="372" t="s">
        <v>245</v>
      </c>
      <c r="H93" s="373"/>
      <c r="I93" s="346" t="s">
        <v>198</v>
      </c>
      <c r="J93" s="347"/>
      <c r="K93" s="346" t="s">
        <v>156</v>
      </c>
      <c r="L93" s="347"/>
      <c r="M93" s="1001" t="s">
        <v>382</v>
      </c>
      <c r="N93" s="1002"/>
      <c r="O93" s="1001" t="s">
        <v>383</v>
      </c>
      <c r="P93" s="1002"/>
      <c r="Q93" s="1001" t="s">
        <v>384</v>
      </c>
      <c r="R93" s="1002"/>
      <c r="S93" s="1001" t="s">
        <v>385</v>
      </c>
      <c r="T93" s="1002"/>
      <c r="U93" s="1001" t="s">
        <v>386</v>
      </c>
      <c r="V93" s="1002"/>
      <c r="W93" s="1001" t="s">
        <v>387</v>
      </c>
      <c r="X93" s="1002"/>
      <c r="Y93" s="1001" t="s">
        <v>388</v>
      </c>
      <c r="Z93" s="1002"/>
      <c r="AA93" s="1001" t="s">
        <v>389</v>
      </c>
      <c r="AB93" s="1002"/>
    </row>
    <row r="94" spans="1:28" ht="17.399999999999999" customHeight="1" thickBot="1" x14ac:dyDescent="0.3">
      <c r="A94" s="343" t="s">
        <v>17</v>
      </c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5"/>
      <c r="M94" s="961" t="s">
        <v>17</v>
      </c>
      <c r="N94" s="962"/>
      <c r="O94" s="962"/>
      <c r="P94" s="962"/>
      <c r="Q94" s="962"/>
      <c r="R94" s="962"/>
      <c r="S94" s="962"/>
      <c r="T94" s="962"/>
      <c r="U94" s="962"/>
      <c r="V94" s="962"/>
      <c r="W94" s="962"/>
      <c r="X94" s="962"/>
      <c r="Y94" s="962"/>
      <c r="Z94" s="962"/>
      <c r="AA94" s="962"/>
      <c r="AB94" s="963"/>
    </row>
    <row r="95" spans="1:28" ht="15.6" customHeight="1" x14ac:dyDescent="0.25">
      <c r="A95" s="29">
        <v>1</v>
      </c>
      <c r="B95" s="239" t="s">
        <v>3</v>
      </c>
      <c r="C95" s="393">
        <v>1</v>
      </c>
      <c r="D95" s="394"/>
      <c r="E95" s="393">
        <v>14</v>
      </c>
      <c r="F95" s="394"/>
      <c r="G95" s="393">
        <v>21</v>
      </c>
      <c r="H95" s="394"/>
      <c r="I95" s="395">
        <v>28</v>
      </c>
      <c r="J95" s="396"/>
      <c r="K95" s="395">
        <v>43</v>
      </c>
      <c r="L95" s="396"/>
      <c r="M95" s="964">
        <v>2</v>
      </c>
      <c r="N95" s="965"/>
      <c r="O95" s="964">
        <v>8</v>
      </c>
      <c r="P95" s="965"/>
      <c r="Q95" s="964">
        <v>11</v>
      </c>
      <c r="R95" s="965"/>
      <c r="S95" s="964">
        <v>16</v>
      </c>
      <c r="T95" s="965"/>
      <c r="U95" s="964">
        <v>24</v>
      </c>
      <c r="V95" s="965"/>
      <c r="W95" s="964">
        <v>25</v>
      </c>
      <c r="X95" s="965"/>
      <c r="Y95" s="964">
        <v>32</v>
      </c>
      <c r="Z95" s="965"/>
      <c r="AA95" s="964">
        <v>35</v>
      </c>
      <c r="AB95" s="965"/>
    </row>
    <row r="96" spans="1:28" ht="18" customHeight="1" x14ac:dyDescent="0.25">
      <c r="A96" s="30">
        <v>2</v>
      </c>
      <c r="B96" s="240" t="s">
        <v>4</v>
      </c>
      <c r="C96" s="17">
        <v>1</v>
      </c>
      <c r="D96" s="211">
        <v>3</v>
      </c>
      <c r="E96" s="17">
        <v>1</v>
      </c>
      <c r="F96" s="211">
        <v>3</v>
      </c>
      <c r="G96" s="17">
        <v>2</v>
      </c>
      <c r="H96" s="18">
        <v>4</v>
      </c>
      <c r="I96" s="24">
        <v>1</v>
      </c>
      <c r="J96" s="18">
        <v>3</v>
      </c>
      <c r="K96" s="24">
        <v>2</v>
      </c>
      <c r="L96" s="18">
        <v>4</v>
      </c>
      <c r="M96" s="966">
        <v>2</v>
      </c>
      <c r="N96" s="967">
        <v>4</v>
      </c>
      <c r="O96" s="968">
        <v>2</v>
      </c>
      <c r="P96" s="969">
        <v>4</v>
      </c>
      <c r="Q96" s="966">
        <v>2</v>
      </c>
      <c r="R96" s="967">
        <v>4</v>
      </c>
      <c r="S96" s="966">
        <v>2</v>
      </c>
      <c r="T96" s="967">
        <v>4</v>
      </c>
      <c r="U96" s="968">
        <v>2</v>
      </c>
      <c r="V96" s="969">
        <v>4</v>
      </c>
      <c r="W96" s="966">
        <v>2</v>
      </c>
      <c r="X96" s="967">
        <v>4</v>
      </c>
      <c r="Y96" s="966">
        <v>1</v>
      </c>
      <c r="Z96" s="967">
        <v>3</v>
      </c>
      <c r="AA96" s="968">
        <v>2</v>
      </c>
      <c r="AB96" s="969">
        <v>4</v>
      </c>
    </row>
    <row r="97" spans="1:28" ht="18" customHeight="1" x14ac:dyDescent="0.25">
      <c r="A97" s="31">
        <v>3</v>
      </c>
      <c r="B97" s="240" t="s">
        <v>5</v>
      </c>
      <c r="C97" s="338">
        <v>5</v>
      </c>
      <c r="D97" s="339"/>
      <c r="E97" s="338">
        <v>5</v>
      </c>
      <c r="F97" s="339"/>
      <c r="G97" s="338">
        <v>5</v>
      </c>
      <c r="H97" s="339"/>
      <c r="I97" s="374">
        <v>5</v>
      </c>
      <c r="J97" s="375"/>
      <c r="K97" s="374">
        <v>5</v>
      </c>
      <c r="L97" s="375"/>
      <c r="M97" s="970">
        <v>6</v>
      </c>
      <c r="N97" s="971"/>
      <c r="O97" s="970">
        <v>6</v>
      </c>
      <c r="P97" s="971"/>
      <c r="Q97" s="970">
        <v>6</v>
      </c>
      <c r="R97" s="971"/>
      <c r="S97" s="970">
        <v>6</v>
      </c>
      <c r="T97" s="971"/>
      <c r="U97" s="970">
        <v>6</v>
      </c>
      <c r="V97" s="971"/>
      <c r="W97" s="970">
        <v>6</v>
      </c>
      <c r="X97" s="971"/>
      <c r="Y97" s="970">
        <v>6</v>
      </c>
      <c r="Z97" s="971"/>
      <c r="AA97" s="970">
        <v>6</v>
      </c>
      <c r="AB97" s="971"/>
    </row>
    <row r="98" spans="1:28" ht="16.8" x14ac:dyDescent="0.25">
      <c r="A98" s="32">
        <v>4</v>
      </c>
      <c r="B98" s="240" t="s">
        <v>38</v>
      </c>
      <c r="C98" s="338">
        <v>3</v>
      </c>
      <c r="D98" s="339"/>
      <c r="E98" s="338">
        <v>4</v>
      </c>
      <c r="F98" s="339"/>
      <c r="G98" s="338">
        <v>2</v>
      </c>
      <c r="H98" s="339"/>
      <c r="I98" s="374">
        <v>1</v>
      </c>
      <c r="J98" s="375"/>
      <c r="K98" s="374">
        <v>6</v>
      </c>
      <c r="L98" s="375"/>
      <c r="M98" s="970">
        <v>5</v>
      </c>
      <c r="N98" s="971"/>
      <c r="O98" s="970">
        <v>8</v>
      </c>
      <c r="P98" s="971"/>
      <c r="Q98" s="970">
        <v>1</v>
      </c>
      <c r="R98" s="971"/>
      <c r="S98" s="970">
        <v>7</v>
      </c>
      <c r="T98" s="971"/>
      <c r="U98" s="970">
        <v>3</v>
      </c>
      <c r="V98" s="971"/>
      <c r="W98" s="970">
        <v>4</v>
      </c>
      <c r="X98" s="971"/>
      <c r="Y98" s="970">
        <v>9</v>
      </c>
      <c r="Z98" s="971"/>
      <c r="AA98" s="970">
        <v>150</v>
      </c>
      <c r="AB98" s="971"/>
    </row>
    <row r="99" spans="1:28" ht="16.8" x14ac:dyDescent="0.25">
      <c r="A99" s="33" t="s">
        <v>39</v>
      </c>
      <c r="B99" s="240" t="s">
        <v>6</v>
      </c>
      <c r="C99" s="17">
        <v>256</v>
      </c>
      <c r="D99" s="211">
        <v>493</v>
      </c>
      <c r="E99" s="17">
        <v>260</v>
      </c>
      <c r="F99" s="211">
        <v>125</v>
      </c>
      <c r="G99" s="17">
        <v>147</v>
      </c>
      <c r="H99" s="18">
        <v>142</v>
      </c>
      <c r="I99" s="24">
        <v>292</v>
      </c>
      <c r="J99" s="18">
        <v>233</v>
      </c>
      <c r="K99" s="24">
        <v>468</v>
      </c>
      <c r="L99" s="18" t="s">
        <v>52</v>
      </c>
      <c r="M99" s="966">
        <v>268</v>
      </c>
      <c r="N99" s="967">
        <v>313</v>
      </c>
      <c r="O99" s="968">
        <v>183</v>
      </c>
      <c r="P99" s="969">
        <v>63</v>
      </c>
      <c r="Q99" s="966">
        <v>479</v>
      </c>
      <c r="R99" s="967" t="s">
        <v>20</v>
      </c>
      <c r="S99" s="968">
        <v>280</v>
      </c>
      <c r="T99" s="969">
        <v>207</v>
      </c>
      <c r="U99" s="966">
        <v>499</v>
      </c>
      <c r="V99" s="967">
        <v>31</v>
      </c>
      <c r="W99" s="966">
        <v>174</v>
      </c>
      <c r="X99" s="967">
        <v>200</v>
      </c>
      <c r="Y99" s="968">
        <v>353</v>
      </c>
      <c r="Z99" s="969">
        <v>335</v>
      </c>
      <c r="AA99" s="966">
        <v>150</v>
      </c>
      <c r="AB99" s="967">
        <v>384</v>
      </c>
    </row>
    <row r="100" spans="1:28" ht="16.8" x14ac:dyDescent="0.25">
      <c r="A100" s="34">
        <v>6</v>
      </c>
      <c r="B100" s="240" t="s">
        <v>40</v>
      </c>
      <c r="C100" s="17">
        <v>10</v>
      </c>
      <c r="D100" s="211">
        <v>10</v>
      </c>
      <c r="E100" s="17">
        <v>10</v>
      </c>
      <c r="F100" s="211">
        <v>10</v>
      </c>
      <c r="G100" s="17">
        <v>10</v>
      </c>
      <c r="H100" s="18">
        <v>10</v>
      </c>
      <c r="I100" s="24">
        <v>10</v>
      </c>
      <c r="J100" s="18">
        <v>4</v>
      </c>
      <c r="K100" s="24">
        <v>6</v>
      </c>
      <c r="L100" s="18" t="s">
        <v>52</v>
      </c>
      <c r="M100" s="966">
        <v>10</v>
      </c>
      <c r="N100" s="967">
        <v>10</v>
      </c>
      <c r="O100" s="968">
        <v>10</v>
      </c>
      <c r="P100" s="969">
        <v>10</v>
      </c>
      <c r="Q100" s="966">
        <v>10</v>
      </c>
      <c r="R100" s="967" t="s">
        <v>20</v>
      </c>
      <c r="S100" s="968">
        <v>10</v>
      </c>
      <c r="T100" s="969">
        <v>6</v>
      </c>
      <c r="U100" s="966">
        <v>10</v>
      </c>
      <c r="V100" s="967">
        <v>2</v>
      </c>
      <c r="W100" s="966">
        <v>10</v>
      </c>
      <c r="X100" s="967">
        <v>10</v>
      </c>
      <c r="Y100" s="968">
        <v>10</v>
      </c>
      <c r="Z100" s="969">
        <v>5</v>
      </c>
      <c r="AA100" s="966">
        <v>10</v>
      </c>
      <c r="AB100" s="967">
        <v>3</v>
      </c>
    </row>
    <row r="101" spans="1:28" ht="16.8" x14ac:dyDescent="0.25">
      <c r="A101" s="35">
        <v>7</v>
      </c>
      <c r="B101" s="240" t="s">
        <v>7</v>
      </c>
      <c r="C101" s="17">
        <v>371</v>
      </c>
      <c r="D101" s="211">
        <v>742</v>
      </c>
      <c r="E101" s="17">
        <v>468</v>
      </c>
      <c r="F101" s="211">
        <v>306</v>
      </c>
      <c r="G101" s="17">
        <v>207</v>
      </c>
      <c r="H101" s="18">
        <v>247</v>
      </c>
      <c r="I101" s="24">
        <v>525</v>
      </c>
      <c r="J101" s="18">
        <v>342</v>
      </c>
      <c r="K101" s="24">
        <v>576</v>
      </c>
      <c r="L101" s="18" t="s">
        <v>52</v>
      </c>
      <c r="M101" s="966">
        <v>501</v>
      </c>
      <c r="N101" s="967">
        <v>466</v>
      </c>
      <c r="O101" s="968">
        <v>345</v>
      </c>
      <c r="P101" s="969">
        <v>131</v>
      </c>
      <c r="Q101" s="966">
        <v>883</v>
      </c>
      <c r="R101" s="967" t="s">
        <v>20</v>
      </c>
      <c r="S101" s="968">
        <v>491</v>
      </c>
      <c r="T101" s="969">
        <v>318</v>
      </c>
      <c r="U101" s="966">
        <v>826</v>
      </c>
      <c r="V101" s="967">
        <v>54</v>
      </c>
      <c r="W101" s="966">
        <v>325</v>
      </c>
      <c r="X101" s="967">
        <v>373</v>
      </c>
      <c r="Y101" s="968">
        <v>596</v>
      </c>
      <c r="Z101" s="969">
        <v>494</v>
      </c>
      <c r="AA101" s="966">
        <v>290</v>
      </c>
      <c r="AB101" s="967">
        <v>652</v>
      </c>
    </row>
    <row r="102" spans="1:28" ht="16.8" x14ac:dyDescent="0.25">
      <c r="A102" s="36">
        <v>8</v>
      </c>
      <c r="B102" s="240" t="s">
        <v>41</v>
      </c>
      <c r="C102" s="17">
        <v>529</v>
      </c>
      <c r="D102" s="211">
        <v>72</v>
      </c>
      <c r="E102" s="17">
        <v>170</v>
      </c>
      <c r="F102" s="211">
        <v>216</v>
      </c>
      <c r="G102" s="17">
        <v>297</v>
      </c>
      <c r="H102" s="18">
        <v>70</v>
      </c>
      <c r="I102" s="24">
        <v>251</v>
      </c>
      <c r="J102" s="18" t="s">
        <v>52</v>
      </c>
      <c r="K102" s="24">
        <v>188</v>
      </c>
      <c r="L102" s="18">
        <v>168</v>
      </c>
      <c r="M102" s="966">
        <v>151</v>
      </c>
      <c r="N102" s="967">
        <v>140</v>
      </c>
      <c r="O102" s="968">
        <v>137</v>
      </c>
      <c r="P102" s="969">
        <v>239</v>
      </c>
      <c r="Q102" s="966">
        <v>335</v>
      </c>
      <c r="R102" s="967">
        <v>456</v>
      </c>
      <c r="S102" s="968">
        <v>334</v>
      </c>
      <c r="T102" s="969">
        <v>152</v>
      </c>
      <c r="U102" s="966">
        <v>406</v>
      </c>
      <c r="V102" s="967">
        <v>288</v>
      </c>
      <c r="W102" s="966">
        <v>238</v>
      </c>
      <c r="X102" s="967">
        <v>165</v>
      </c>
      <c r="Y102" s="968">
        <v>199</v>
      </c>
      <c r="Z102" s="969">
        <v>277</v>
      </c>
      <c r="AA102" s="966">
        <v>119</v>
      </c>
      <c r="AB102" s="967">
        <v>568</v>
      </c>
    </row>
    <row r="103" spans="1:28" ht="16.8" x14ac:dyDescent="0.25">
      <c r="A103" s="30">
        <v>9</v>
      </c>
      <c r="B103" s="240" t="s">
        <v>42</v>
      </c>
      <c r="C103" s="17">
        <v>10</v>
      </c>
      <c r="D103" s="211">
        <v>4</v>
      </c>
      <c r="E103" s="17">
        <v>10</v>
      </c>
      <c r="F103" s="211">
        <v>7</v>
      </c>
      <c r="G103" s="17">
        <v>10</v>
      </c>
      <c r="H103" s="18">
        <v>10</v>
      </c>
      <c r="I103" s="24">
        <v>10</v>
      </c>
      <c r="J103" s="18" t="s">
        <v>52</v>
      </c>
      <c r="K103" s="24">
        <v>10</v>
      </c>
      <c r="L103" s="18">
        <v>10</v>
      </c>
      <c r="M103" s="966">
        <v>10</v>
      </c>
      <c r="N103" s="967">
        <v>9</v>
      </c>
      <c r="O103" s="968">
        <v>10</v>
      </c>
      <c r="P103" s="969">
        <v>10</v>
      </c>
      <c r="Q103" s="966">
        <v>10</v>
      </c>
      <c r="R103" s="967">
        <v>3</v>
      </c>
      <c r="S103" s="968">
        <v>10</v>
      </c>
      <c r="T103" s="969">
        <v>10</v>
      </c>
      <c r="U103" s="966">
        <v>10</v>
      </c>
      <c r="V103" s="967">
        <v>10</v>
      </c>
      <c r="W103" s="966">
        <v>10</v>
      </c>
      <c r="X103" s="967">
        <v>10</v>
      </c>
      <c r="Y103" s="968">
        <v>10</v>
      </c>
      <c r="Z103" s="969">
        <v>6</v>
      </c>
      <c r="AA103" s="966">
        <v>10</v>
      </c>
      <c r="AB103" s="967">
        <v>9</v>
      </c>
    </row>
    <row r="104" spans="1:28" ht="17.399999999999999" thickBot="1" x14ac:dyDescent="0.3">
      <c r="A104" s="37">
        <v>10</v>
      </c>
      <c r="B104" s="241" t="s">
        <v>19</v>
      </c>
      <c r="C104" s="19">
        <v>715</v>
      </c>
      <c r="D104" s="109">
        <v>84</v>
      </c>
      <c r="E104" s="19">
        <v>330</v>
      </c>
      <c r="F104" s="109">
        <v>255</v>
      </c>
      <c r="G104" s="19">
        <v>638</v>
      </c>
      <c r="H104" s="22">
        <v>109</v>
      </c>
      <c r="I104" s="25">
        <v>419</v>
      </c>
      <c r="J104" s="22" t="s">
        <v>52</v>
      </c>
      <c r="K104" s="25">
        <v>330</v>
      </c>
      <c r="L104" s="22">
        <v>333</v>
      </c>
      <c r="M104" s="972">
        <v>290</v>
      </c>
      <c r="N104" s="973">
        <v>243</v>
      </c>
      <c r="O104" s="974">
        <v>277</v>
      </c>
      <c r="P104" s="975">
        <v>498</v>
      </c>
      <c r="Q104" s="972">
        <v>513</v>
      </c>
      <c r="R104" s="973">
        <v>680</v>
      </c>
      <c r="S104" s="974">
        <v>590</v>
      </c>
      <c r="T104" s="975">
        <v>290</v>
      </c>
      <c r="U104" s="972">
        <v>583</v>
      </c>
      <c r="V104" s="973">
        <v>608</v>
      </c>
      <c r="W104" s="972">
        <v>514</v>
      </c>
      <c r="X104" s="973">
        <v>288</v>
      </c>
      <c r="Y104" s="974">
        <v>376</v>
      </c>
      <c r="Z104" s="975">
        <v>636</v>
      </c>
      <c r="AA104" s="972">
        <v>194</v>
      </c>
      <c r="AB104" s="973">
        <v>918</v>
      </c>
    </row>
    <row r="105" spans="1:28" ht="18" thickBot="1" x14ac:dyDescent="0.3">
      <c r="A105" s="349" t="s">
        <v>54</v>
      </c>
      <c r="B105" s="376" t="s">
        <v>0</v>
      </c>
      <c r="C105" s="383" t="s">
        <v>18</v>
      </c>
      <c r="D105" s="384"/>
      <c r="E105" s="384"/>
      <c r="F105" s="384"/>
      <c r="G105" s="384"/>
      <c r="H105" s="384"/>
      <c r="I105" s="384"/>
      <c r="J105" s="384"/>
      <c r="K105" s="384"/>
      <c r="L105" s="385"/>
      <c r="M105" s="912" t="s">
        <v>18</v>
      </c>
      <c r="N105" s="913"/>
      <c r="O105" s="913"/>
      <c r="P105" s="913"/>
      <c r="Q105" s="913"/>
      <c r="R105" s="913"/>
      <c r="S105" s="913"/>
      <c r="T105" s="913"/>
      <c r="U105" s="913"/>
      <c r="V105" s="913"/>
      <c r="W105" s="913"/>
      <c r="X105" s="913"/>
      <c r="Y105" s="913"/>
      <c r="Z105" s="913"/>
      <c r="AA105" s="913"/>
      <c r="AB105" s="914"/>
    </row>
    <row r="106" spans="1:28" ht="18" thickBot="1" x14ac:dyDescent="0.3">
      <c r="A106" s="350"/>
      <c r="B106" s="348"/>
      <c r="C106" s="288" t="s">
        <v>55</v>
      </c>
      <c r="D106" s="289" t="s">
        <v>56</v>
      </c>
      <c r="E106" s="270" t="s">
        <v>55</v>
      </c>
      <c r="F106" s="271" t="s">
        <v>56</v>
      </c>
      <c r="G106" s="270" t="s">
        <v>55</v>
      </c>
      <c r="H106" s="271" t="s">
        <v>56</v>
      </c>
      <c r="I106" s="270" t="s">
        <v>55</v>
      </c>
      <c r="J106" s="271" t="s">
        <v>56</v>
      </c>
      <c r="K106" s="270" t="s">
        <v>55</v>
      </c>
      <c r="L106" s="271" t="s">
        <v>56</v>
      </c>
      <c r="M106" s="270" t="s">
        <v>55</v>
      </c>
      <c r="N106" s="271" t="s">
        <v>56</v>
      </c>
      <c r="O106" s="270" t="s">
        <v>55</v>
      </c>
      <c r="P106" s="271" t="s">
        <v>56</v>
      </c>
      <c r="Q106" s="270" t="s">
        <v>55</v>
      </c>
      <c r="R106" s="271" t="s">
        <v>56</v>
      </c>
      <c r="S106" s="270" t="s">
        <v>55</v>
      </c>
      <c r="T106" s="271" t="s">
        <v>56</v>
      </c>
      <c r="U106" s="270" t="s">
        <v>55</v>
      </c>
      <c r="V106" s="271" t="s">
        <v>56</v>
      </c>
      <c r="W106" s="270" t="s">
        <v>55</v>
      </c>
      <c r="X106" s="271" t="s">
        <v>56</v>
      </c>
      <c r="Y106" s="270" t="s">
        <v>55</v>
      </c>
      <c r="Z106" s="271" t="s">
        <v>56</v>
      </c>
      <c r="AA106" s="270" t="s">
        <v>55</v>
      </c>
      <c r="AB106" s="271" t="s">
        <v>56</v>
      </c>
    </row>
    <row r="107" spans="1:28" ht="16.8" x14ac:dyDescent="0.25">
      <c r="A107" s="41">
        <v>11</v>
      </c>
      <c r="B107" s="232" t="s">
        <v>8</v>
      </c>
      <c r="C107" s="13">
        <v>32</v>
      </c>
      <c r="D107" s="231">
        <v>66</v>
      </c>
      <c r="E107" s="93">
        <v>71</v>
      </c>
      <c r="F107" s="267">
        <v>7</v>
      </c>
      <c r="G107" s="266">
        <v>24</v>
      </c>
      <c r="H107" s="94">
        <v>37</v>
      </c>
      <c r="I107" s="95">
        <v>12</v>
      </c>
      <c r="J107" s="94" t="s">
        <v>164</v>
      </c>
      <c r="K107" s="95">
        <v>69</v>
      </c>
      <c r="L107" s="94" t="s">
        <v>52</v>
      </c>
      <c r="M107" s="697">
        <v>0</v>
      </c>
      <c r="N107" s="699">
        <v>1</v>
      </c>
      <c r="O107" s="935" t="s">
        <v>52</v>
      </c>
      <c r="P107" s="936" t="s">
        <v>52</v>
      </c>
      <c r="Q107" s="935" t="s">
        <v>52</v>
      </c>
      <c r="R107" s="936" t="s">
        <v>52</v>
      </c>
      <c r="S107" s="697">
        <v>32</v>
      </c>
      <c r="T107" s="699">
        <v>14</v>
      </c>
      <c r="U107" s="697">
        <v>2</v>
      </c>
      <c r="V107" s="699" t="s">
        <v>21</v>
      </c>
      <c r="W107" s="935" t="s">
        <v>52</v>
      </c>
      <c r="X107" s="936" t="s">
        <v>52</v>
      </c>
      <c r="Y107" s="697">
        <v>27</v>
      </c>
      <c r="Z107" s="699">
        <v>103</v>
      </c>
      <c r="AA107" s="935">
        <v>38</v>
      </c>
      <c r="AB107" s="936" t="s">
        <v>52</v>
      </c>
    </row>
    <row r="108" spans="1:28" ht="16.8" x14ac:dyDescent="0.25">
      <c r="A108" s="30">
        <v>12</v>
      </c>
      <c r="B108" s="233" t="s">
        <v>9</v>
      </c>
      <c r="C108" s="17">
        <v>36</v>
      </c>
      <c r="D108" s="211">
        <v>161</v>
      </c>
      <c r="E108" s="44">
        <v>95</v>
      </c>
      <c r="F108" s="211">
        <v>8</v>
      </c>
      <c r="G108" s="266">
        <v>39</v>
      </c>
      <c r="H108" s="18">
        <v>59</v>
      </c>
      <c r="I108" s="24">
        <v>15</v>
      </c>
      <c r="J108" s="18">
        <v>12</v>
      </c>
      <c r="K108" s="24">
        <v>77</v>
      </c>
      <c r="L108" s="18" t="s">
        <v>52</v>
      </c>
      <c r="M108" s="700">
        <v>4</v>
      </c>
      <c r="N108" s="693">
        <v>5</v>
      </c>
      <c r="O108" s="820" t="s">
        <v>52</v>
      </c>
      <c r="P108" s="821" t="s">
        <v>52</v>
      </c>
      <c r="Q108" s="820" t="s">
        <v>52</v>
      </c>
      <c r="R108" s="821" t="s">
        <v>52</v>
      </c>
      <c r="S108" s="700">
        <v>82</v>
      </c>
      <c r="T108" s="693">
        <v>38</v>
      </c>
      <c r="U108" s="700">
        <v>13</v>
      </c>
      <c r="V108" s="693" t="s">
        <v>21</v>
      </c>
      <c r="W108" s="820" t="s">
        <v>52</v>
      </c>
      <c r="X108" s="821" t="s">
        <v>52</v>
      </c>
      <c r="Y108" s="700">
        <v>59</v>
      </c>
      <c r="Z108" s="693">
        <v>142</v>
      </c>
      <c r="AA108" s="820">
        <v>75</v>
      </c>
      <c r="AB108" s="821" t="s">
        <v>52</v>
      </c>
    </row>
    <row r="109" spans="1:28" ht="16.8" x14ac:dyDescent="0.25">
      <c r="A109" s="30">
        <v>13</v>
      </c>
      <c r="B109" s="233" t="s">
        <v>10</v>
      </c>
      <c r="C109" s="17">
        <v>5</v>
      </c>
      <c r="D109" s="211">
        <v>5</v>
      </c>
      <c r="E109" s="44">
        <v>5</v>
      </c>
      <c r="F109" s="211">
        <v>6</v>
      </c>
      <c r="G109" s="266">
        <v>5</v>
      </c>
      <c r="H109" s="18">
        <v>5</v>
      </c>
      <c r="I109" s="24">
        <v>7</v>
      </c>
      <c r="J109" s="18">
        <v>6</v>
      </c>
      <c r="K109" s="24">
        <v>6</v>
      </c>
      <c r="L109" s="18" t="s">
        <v>52</v>
      </c>
      <c r="M109" s="700">
        <v>5</v>
      </c>
      <c r="N109" s="693">
        <v>8</v>
      </c>
      <c r="O109" s="820" t="s">
        <v>52</v>
      </c>
      <c r="P109" s="821" t="s">
        <v>52</v>
      </c>
      <c r="Q109" s="820" t="s">
        <v>52</v>
      </c>
      <c r="R109" s="821" t="s">
        <v>52</v>
      </c>
      <c r="S109" s="700">
        <v>5</v>
      </c>
      <c r="T109" s="693">
        <v>5</v>
      </c>
      <c r="U109" s="700">
        <v>4</v>
      </c>
      <c r="V109" s="693" t="s">
        <v>21</v>
      </c>
      <c r="W109" s="820" t="s">
        <v>52</v>
      </c>
      <c r="X109" s="821" t="s">
        <v>52</v>
      </c>
      <c r="Y109" s="700">
        <v>5</v>
      </c>
      <c r="Z109" s="693">
        <v>5</v>
      </c>
      <c r="AA109" s="820">
        <v>5</v>
      </c>
      <c r="AB109" s="821" t="s">
        <v>52</v>
      </c>
    </row>
    <row r="110" spans="1:28" ht="16.8" x14ac:dyDescent="0.25">
      <c r="A110" s="30">
        <v>14</v>
      </c>
      <c r="B110" s="233" t="s">
        <v>11</v>
      </c>
      <c r="C110" s="17" t="s">
        <v>51</v>
      </c>
      <c r="D110" s="211" t="s">
        <v>51</v>
      </c>
      <c r="E110" s="44" t="s">
        <v>51</v>
      </c>
      <c r="F110" s="211" t="s">
        <v>51</v>
      </c>
      <c r="G110" s="266" t="s">
        <v>51</v>
      </c>
      <c r="H110" s="18" t="s">
        <v>51</v>
      </c>
      <c r="I110" s="24" t="s">
        <v>51</v>
      </c>
      <c r="J110" s="18" t="s">
        <v>22</v>
      </c>
      <c r="K110" s="24" t="s">
        <v>51</v>
      </c>
      <c r="L110" s="18" t="s">
        <v>52</v>
      </c>
      <c r="M110" s="700" t="s">
        <v>51</v>
      </c>
      <c r="N110" s="693" t="s">
        <v>51</v>
      </c>
      <c r="O110" s="820" t="s">
        <v>52</v>
      </c>
      <c r="P110" s="821" t="s">
        <v>52</v>
      </c>
      <c r="Q110" s="820" t="s">
        <v>52</v>
      </c>
      <c r="R110" s="821" t="s">
        <v>52</v>
      </c>
      <c r="S110" s="700" t="s">
        <v>51</v>
      </c>
      <c r="T110" s="693" t="s">
        <v>51</v>
      </c>
      <c r="U110" s="700" t="s">
        <v>51</v>
      </c>
      <c r="V110" s="693" t="s">
        <v>21</v>
      </c>
      <c r="W110" s="820" t="s">
        <v>52</v>
      </c>
      <c r="X110" s="821" t="s">
        <v>52</v>
      </c>
      <c r="Y110" s="700" t="s">
        <v>51</v>
      </c>
      <c r="Z110" s="693" t="s">
        <v>51</v>
      </c>
      <c r="AA110" s="820" t="s">
        <v>51</v>
      </c>
      <c r="AB110" s="821" t="s">
        <v>52</v>
      </c>
    </row>
    <row r="111" spans="1:28" ht="16.8" x14ac:dyDescent="0.25">
      <c r="A111" s="30">
        <v>15</v>
      </c>
      <c r="B111" s="233" t="s">
        <v>12</v>
      </c>
      <c r="C111" s="17" t="s">
        <v>20</v>
      </c>
      <c r="D111" s="211" t="s">
        <v>20</v>
      </c>
      <c r="E111" s="44" t="s">
        <v>20</v>
      </c>
      <c r="F111" s="211" t="s">
        <v>20</v>
      </c>
      <c r="G111" s="266" t="s">
        <v>20</v>
      </c>
      <c r="H111" s="18" t="s">
        <v>20</v>
      </c>
      <c r="I111" s="24" t="s">
        <v>20</v>
      </c>
      <c r="J111" s="18" t="s">
        <v>20</v>
      </c>
      <c r="K111" s="24" t="s">
        <v>20</v>
      </c>
      <c r="L111" s="18" t="s">
        <v>52</v>
      </c>
      <c r="M111" s="700" t="s">
        <v>20</v>
      </c>
      <c r="N111" s="693" t="s">
        <v>20</v>
      </c>
      <c r="O111" s="820" t="s">
        <v>52</v>
      </c>
      <c r="P111" s="821" t="s">
        <v>52</v>
      </c>
      <c r="Q111" s="820" t="s">
        <v>52</v>
      </c>
      <c r="R111" s="821" t="s">
        <v>52</v>
      </c>
      <c r="S111" s="700" t="s">
        <v>20</v>
      </c>
      <c r="T111" s="693" t="s">
        <v>20</v>
      </c>
      <c r="U111" s="700" t="s">
        <v>20</v>
      </c>
      <c r="V111" s="693" t="s">
        <v>20</v>
      </c>
      <c r="W111" s="820" t="s">
        <v>52</v>
      </c>
      <c r="X111" s="821" t="s">
        <v>52</v>
      </c>
      <c r="Y111" s="700" t="s">
        <v>20</v>
      </c>
      <c r="Z111" s="693" t="s">
        <v>20</v>
      </c>
      <c r="AA111" s="820" t="s">
        <v>20</v>
      </c>
      <c r="AB111" s="821" t="s">
        <v>20</v>
      </c>
    </row>
    <row r="112" spans="1:28" ht="16.2" x14ac:dyDescent="0.25">
      <c r="A112" s="42">
        <v>16</v>
      </c>
      <c r="B112" s="233" t="s">
        <v>13</v>
      </c>
      <c r="C112" s="17">
        <v>90</v>
      </c>
      <c r="D112" s="211" t="s">
        <v>52</v>
      </c>
      <c r="E112" s="44" t="s">
        <v>52</v>
      </c>
      <c r="F112" s="211" t="s">
        <v>52</v>
      </c>
      <c r="G112" s="266">
        <v>30</v>
      </c>
      <c r="H112" s="18" t="s">
        <v>52</v>
      </c>
      <c r="I112" s="24" t="s">
        <v>52</v>
      </c>
      <c r="J112" s="18" t="s">
        <v>52</v>
      </c>
      <c r="K112" s="24" t="s">
        <v>52</v>
      </c>
      <c r="L112" s="18" t="s">
        <v>52</v>
      </c>
      <c r="M112" s="700">
        <v>30</v>
      </c>
      <c r="N112" s="693">
        <v>6</v>
      </c>
      <c r="O112" s="820" t="s">
        <v>52</v>
      </c>
      <c r="P112" s="821" t="s">
        <v>52</v>
      </c>
      <c r="Q112" s="820" t="s">
        <v>52</v>
      </c>
      <c r="R112" s="821" t="s">
        <v>52</v>
      </c>
      <c r="S112" s="700">
        <v>12</v>
      </c>
      <c r="T112" s="693">
        <v>12</v>
      </c>
      <c r="U112" s="700">
        <v>42</v>
      </c>
      <c r="V112" s="693">
        <v>36</v>
      </c>
      <c r="W112" s="820" t="s">
        <v>52</v>
      </c>
      <c r="X112" s="821" t="s">
        <v>52</v>
      </c>
      <c r="Y112" s="700">
        <v>48</v>
      </c>
      <c r="Z112" s="693">
        <v>102</v>
      </c>
      <c r="AA112" s="820">
        <v>36</v>
      </c>
      <c r="AB112" s="821">
        <v>156</v>
      </c>
    </row>
    <row r="113" spans="1:28" ht="16.2" x14ac:dyDescent="0.25">
      <c r="A113" s="42">
        <v>17</v>
      </c>
      <c r="B113" s="233" t="s">
        <v>50</v>
      </c>
      <c r="C113" s="17">
        <v>55</v>
      </c>
      <c r="D113" s="211" t="s">
        <v>52</v>
      </c>
      <c r="E113" s="44" t="s">
        <v>52</v>
      </c>
      <c r="F113" s="211" t="s">
        <v>52</v>
      </c>
      <c r="G113" s="266">
        <v>24</v>
      </c>
      <c r="H113" s="18" t="s">
        <v>52</v>
      </c>
      <c r="I113" s="24" t="s">
        <v>52</v>
      </c>
      <c r="J113" s="18" t="s">
        <v>52</v>
      </c>
      <c r="K113" s="24" t="s">
        <v>52</v>
      </c>
      <c r="L113" s="18" t="s">
        <v>52</v>
      </c>
      <c r="M113" s="700">
        <v>13</v>
      </c>
      <c r="N113" s="693">
        <v>1</v>
      </c>
      <c r="O113" s="820" t="s">
        <v>52</v>
      </c>
      <c r="P113" s="821" t="s">
        <v>52</v>
      </c>
      <c r="Q113" s="820" t="s">
        <v>52</v>
      </c>
      <c r="R113" s="821" t="s">
        <v>52</v>
      </c>
      <c r="S113" s="700">
        <v>10</v>
      </c>
      <c r="T113" s="693">
        <v>10</v>
      </c>
      <c r="U113" s="700">
        <v>26</v>
      </c>
      <c r="V113" s="693">
        <v>13</v>
      </c>
      <c r="W113" s="820" t="s">
        <v>52</v>
      </c>
      <c r="X113" s="821" t="s">
        <v>52</v>
      </c>
      <c r="Y113" s="700">
        <v>26</v>
      </c>
      <c r="Z113" s="693">
        <v>19</v>
      </c>
      <c r="AA113" s="820">
        <v>18</v>
      </c>
      <c r="AB113" s="821">
        <v>90</v>
      </c>
    </row>
    <row r="114" spans="1:28" ht="16.2" x14ac:dyDescent="0.25">
      <c r="A114" s="42">
        <v>18</v>
      </c>
      <c r="B114" s="233" t="s">
        <v>14</v>
      </c>
      <c r="C114" s="17">
        <v>0</v>
      </c>
      <c r="D114" s="211" t="s">
        <v>52</v>
      </c>
      <c r="E114" s="44" t="s">
        <v>52</v>
      </c>
      <c r="F114" s="211" t="s">
        <v>52</v>
      </c>
      <c r="G114" s="266">
        <v>0</v>
      </c>
      <c r="H114" s="18" t="s">
        <v>52</v>
      </c>
      <c r="I114" s="24" t="s">
        <v>52</v>
      </c>
      <c r="J114" s="18" t="s">
        <v>52</v>
      </c>
      <c r="K114" s="24" t="s">
        <v>52</v>
      </c>
      <c r="L114" s="18" t="s">
        <v>52</v>
      </c>
      <c r="M114" s="700">
        <v>0</v>
      </c>
      <c r="N114" s="693">
        <v>0</v>
      </c>
      <c r="O114" s="820" t="s">
        <v>52</v>
      </c>
      <c r="P114" s="821" t="s">
        <v>52</v>
      </c>
      <c r="Q114" s="820" t="s">
        <v>52</v>
      </c>
      <c r="R114" s="821" t="s">
        <v>52</v>
      </c>
      <c r="S114" s="700">
        <v>0</v>
      </c>
      <c r="T114" s="693">
        <v>0</v>
      </c>
      <c r="U114" s="700">
        <v>0</v>
      </c>
      <c r="V114" s="693">
        <v>0</v>
      </c>
      <c r="W114" s="820" t="s">
        <v>52</v>
      </c>
      <c r="X114" s="821" t="s">
        <v>52</v>
      </c>
      <c r="Y114" s="700">
        <v>2</v>
      </c>
      <c r="Z114" s="693">
        <v>1</v>
      </c>
      <c r="AA114" s="820">
        <v>2</v>
      </c>
      <c r="AB114" s="821">
        <v>3</v>
      </c>
    </row>
    <row r="115" spans="1:28" ht="16.2" x14ac:dyDescent="0.25">
      <c r="A115" s="42">
        <v>19</v>
      </c>
      <c r="B115" s="233" t="s">
        <v>2</v>
      </c>
      <c r="C115" s="17">
        <v>0</v>
      </c>
      <c r="D115" s="211" t="s">
        <v>52</v>
      </c>
      <c r="E115" s="44" t="s">
        <v>52</v>
      </c>
      <c r="F115" s="211" t="s">
        <v>52</v>
      </c>
      <c r="G115" s="266">
        <v>1</v>
      </c>
      <c r="H115" s="18" t="s">
        <v>52</v>
      </c>
      <c r="I115" s="24" t="s">
        <v>52</v>
      </c>
      <c r="J115" s="18" t="s">
        <v>52</v>
      </c>
      <c r="K115" s="24" t="s">
        <v>52</v>
      </c>
      <c r="L115" s="18" t="s">
        <v>52</v>
      </c>
      <c r="M115" s="700">
        <v>1</v>
      </c>
      <c r="N115" s="693">
        <v>0</v>
      </c>
      <c r="O115" s="820" t="s">
        <v>52</v>
      </c>
      <c r="P115" s="821" t="s">
        <v>52</v>
      </c>
      <c r="Q115" s="820" t="s">
        <v>52</v>
      </c>
      <c r="R115" s="821" t="s">
        <v>52</v>
      </c>
      <c r="S115" s="700">
        <v>0</v>
      </c>
      <c r="T115" s="693">
        <v>1</v>
      </c>
      <c r="U115" s="700">
        <v>0</v>
      </c>
      <c r="V115" s="693">
        <v>0</v>
      </c>
      <c r="W115" s="820" t="s">
        <v>52</v>
      </c>
      <c r="X115" s="821" t="s">
        <v>52</v>
      </c>
      <c r="Y115" s="700">
        <v>1</v>
      </c>
      <c r="Z115" s="693">
        <v>6</v>
      </c>
      <c r="AA115" s="820">
        <v>1</v>
      </c>
      <c r="AB115" s="821">
        <v>5</v>
      </c>
    </row>
    <row r="116" spans="1:28" ht="16.2" x14ac:dyDescent="0.25">
      <c r="A116" s="42">
        <v>20</v>
      </c>
      <c r="B116" s="233" t="s">
        <v>15</v>
      </c>
      <c r="C116" s="17">
        <v>0</v>
      </c>
      <c r="D116" s="211" t="s">
        <v>52</v>
      </c>
      <c r="E116" s="44" t="s">
        <v>52</v>
      </c>
      <c r="F116" s="211" t="s">
        <v>52</v>
      </c>
      <c r="G116" s="266">
        <v>0</v>
      </c>
      <c r="H116" s="18" t="s">
        <v>52</v>
      </c>
      <c r="I116" s="24" t="s">
        <v>52</v>
      </c>
      <c r="J116" s="18" t="s">
        <v>52</v>
      </c>
      <c r="K116" s="24" t="s">
        <v>52</v>
      </c>
      <c r="L116" s="18" t="s">
        <v>52</v>
      </c>
      <c r="M116" s="700">
        <v>0</v>
      </c>
      <c r="N116" s="693">
        <v>0</v>
      </c>
      <c r="O116" s="820" t="s">
        <v>52</v>
      </c>
      <c r="P116" s="821" t="s">
        <v>52</v>
      </c>
      <c r="Q116" s="820" t="s">
        <v>52</v>
      </c>
      <c r="R116" s="821" t="s">
        <v>52</v>
      </c>
      <c r="S116" s="700">
        <v>0</v>
      </c>
      <c r="T116" s="693">
        <v>0</v>
      </c>
      <c r="U116" s="700">
        <v>0</v>
      </c>
      <c r="V116" s="693">
        <v>0</v>
      </c>
      <c r="W116" s="820" t="s">
        <v>52</v>
      </c>
      <c r="X116" s="821" t="s">
        <v>52</v>
      </c>
      <c r="Y116" s="700" t="s">
        <v>89</v>
      </c>
      <c r="Z116" s="693">
        <v>5</v>
      </c>
      <c r="AA116" s="820" t="s">
        <v>165</v>
      </c>
      <c r="AB116" s="821" t="s">
        <v>400</v>
      </c>
    </row>
    <row r="117" spans="1:28" ht="16.8" thickBot="1" x14ac:dyDescent="0.3">
      <c r="A117" s="42">
        <v>21</v>
      </c>
      <c r="B117" s="234" t="s">
        <v>16</v>
      </c>
      <c r="C117" s="19" t="s">
        <v>20</v>
      </c>
      <c r="D117" s="109" t="s">
        <v>52</v>
      </c>
      <c r="E117" s="45" t="s">
        <v>52</v>
      </c>
      <c r="F117" s="109" t="s">
        <v>52</v>
      </c>
      <c r="G117" s="19" t="s">
        <v>20</v>
      </c>
      <c r="H117" s="22" t="s">
        <v>52</v>
      </c>
      <c r="I117" s="25" t="s">
        <v>52</v>
      </c>
      <c r="J117" s="22" t="s">
        <v>52</v>
      </c>
      <c r="K117" s="25" t="s">
        <v>52</v>
      </c>
      <c r="L117" s="22" t="s">
        <v>52</v>
      </c>
      <c r="M117" s="702" t="s">
        <v>20</v>
      </c>
      <c r="N117" s="704" t="s">
        <v>20</v>
      </c>
      <c r="O117" s="822" t="s">
        <v>52</v>
      </c>
      <c r="P117" s="823" t="s">
        <v>52</v>
      </c>
      <c r="Q117" s="822" t="s">
        <v>52</v>
      </c>
      <c r="R117" s="823" t="s">
        <v>52</v>
      </c>
      <c r="S117" s="702" t="s">
        <v>20</v>
      </c>
      <c r="T117" s="704" t="s">
        <v>20</v>
      </c>
      <c r="U117" s="702" t="s">
        <v>20</v>
      </c>
      <c r="V117" s="704" t="s">
        <v>20</v>
      </c>
      <c r="W117" s="822" t="s">
        <v>52</v>
      </c>
      <c r="X117" s="823" t="s">
        <v>52</v>
      </c>
      <c r="Y117" s="702" t="s">
        <v>20</v>
      </c>
      <c r="Z117" s="704" t="s">
        <v>20</v>
      </c>
      <c r="AA117" s="822" t="s">
        <v>20</v>
      </c>
      <c r="AB117" s="823" t="s">
        <v>20</v>
      </c>
    </row>
  </sheetData>
  <mergeCells count="99">
    <mergeCell ref="M105:AB105"/>
    <mergeCell ref="W97:X97"/>
    <mergeCell ref="Y97:Z97"/>
    <mergeCell ref="AA97:AB97"/>
    <mergeCell ref="M98:N98"/>
    <mergeCell ref="O98:P98"/>
    <mergeCell ref="Q98:R98"/>
    <mergeCell ref="S98:T98"/>
    <mergeCell ref="U98:V98"/>
    <mergeCell ref="W98:X98"/>
    <mergeCell ref="Y98:Z98"/>
    <mergeCell ref="AA98:AB98"/>
    <mergeCell ref="M97:N97"/>
    <mergeCell ref="O97:P97"/>
    <mergeCell ref="Q97:R97"/>
    <mergeCell ref="S97:T97"/>
    <mergeCell ref="U97:V97"/>
    <mergeCell ref="M94:AB94"/>
    <mergeCell ref="M95:N95"/>
    <mergeCell ref="O95:P95"/>
    <mergeCell ref="Q95:R95"/>
    <mergeCell ref="S95:T95"/>
    <mergeCell ref="U95:V95"/>
    <mergeCell ref="W95:X95"/>
    <mergeCell ref="Y95:Z95"/>
    <mergeCell ref="AA95:AB95"/>
    <mergeCell ref="M92:AB92"/>
    <mergeCell ref="M93:N93"/>
    <mergeCell ref="O93:P93"/>
    <mergeCell ref="Q93:R93"/>
    <mergeCell ref="S93:T93"/>
    <mergeCell ref="U93:V93"/>
    <mergeCell ref="W93:X93"/>
    <mergeCell ref="Y93:Z93"/>
    <mergeCell ref="AA93:AB93"/>
    <mergeCell ref="A83:B83"/>
    <mergeCell ref="A84:B85"/>
    <mergeCell ref="A86:B86"/>
    <mergeCell ref="A89:B90"/>
    <mergeCell ref="I54:K54"/>
    <mergeCell ref="I56:K56"/>
    <mergeCell ref="I67:K67"/>
    <mergeCell ref="A43:B44"/>
    <mergeCell ref="A45:B45"/>
    <mergeCell ref="A46:B47"/>
    <mergeCell ref="A48:B48"/>
    <mergeCell ref="A49:B50"/>
    <mergeCell ref="A51:B52"/>
    <mergeCell ref="A94:L94"/>
    <mergeCell ref="C95:D95"/>
    <mergeCell ref="E95:F95"/>
    <mergeCell ref="G95:H95"/>
    <mergeCell ref="I95:J95"/>
    <mergeCell ref="K95:L95"/>
    <mergeCell ref="A80:Q80"/>
    <mergeCell ref="C93:D93"/>
    <mergeCell ref="E93:F93"/>
    <mergeCell ref="G93:H93"/>
    <mergeCell ref="I93:J93"/>
    <mergeCell ref="K93:L93"/>
    <mergeCell ref="A92:A93"/>
    <mergeCell ref="B92:B93"/>
    <mergeCell ref="C92:L92"/>
    <mergeCell ref="A81:B82"/>
    <mergeCell ref="A87:B88"/>
    <mergeCell ref="A1:Q1"/>
    <mergeCell ref="A4:Q4"/>
    <mergeCell ref="A10:B10"/>
    <mergeCell ref="A67:H67"/>
    <mergeCell ref="A16:A17"/>
    <mergeCell ref="B16:B17"/>
    <mergeCell ref="A18:K18"/>
    <mergeCell ref="A29:K29"/>
    <mergeCell ref="A56:H56"/>
    <mergeCell ref="A42:Q42"/>
    <mergeCell ref="B54:B55"/>
    <mergeCell ref="C54:H54"/>
    <mergeCell ref="A3:B3"/>
    <mergeCell ref="C3:Q3"/>
    <mergeCell ref="H16:K16"/>
    <mergeCell ref="C16:G16"/>
    <mergeCell ref="A5:B6"/>
    <mergeCell ref="A11:B12"/>
    <mergeCell ref="A7:B7"/>
    <mergeCell ref="A8:B9"/>
    <mergeCell ref="A13:B14"/>
    <mergeCell ref="C97:D97"/>
    <mergeCell ref="E97:F97"/>
    <mergeCell ref="G97:H97"/>
    <mergeCell ref="I97:J97"/>
    <mergeCell ref="K97:L97"/>
    <mergeCell ref="A105:A106"/>
    <mergeCell ref="B105:B106"/>
    <mergeCell ref="C105:L105"/>
    <mergeCell ref="C98:D98"/>
    <mergeCell ref="E98:F98"/>
    <mergeCell ref="G98:H98"/>
    <mergeCell ref="I98:J98"/>
    <mergeCell ref="K98:L98"/>
  </mergeCells>
  <pageMargins left="0.7" right="0.7" top="0.75" bottom="0.75" header="0.3" footer="0.3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E029-88B6-4DC8-BC2D-19B64C9C7D88}">
  <dimension ref="A1:T98"/>
  <sheetViews>
    <sheetView zoomScale="70" zoomScaleNormal="70" workbookViewId="0">
      <selection sqref="A1:P1"/>
    </sheetView>
  </sheetViews>
  <sheetFormatPr defaultColWidth="9.33203125" defaultRowHeight="13.2" x14ac:dyDescent="0.25"/>
  <cols>
    <col min="1" max="1" width="5.109375" style="1" bestFit="1" customWidth="1"/>
    <col min="2" max="2" width="59.109375" style="1" customWidth="1"/>
    <col min="3" max="35" width="10.77734375" style="1" customWidth="1"/>
    <col min="36" max="16384" width="9.33203125" style="1"/>
  </cols>
  <sheetData>
    <row r="1" spans="1:16" ht="90.6" customHeight="1" thickBot="1" x14ac:dyDescent="0.3">
      <c r="A1" s="315" t="s">
        <v>260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</row>
    <row r="2" spans="1:16" ht="13.8" customHeight="1" thickBot="1" x14ac:dyDescent="0.3"/>
    <row r="3" spans="1:16" ht="25.2" thickBot="1" x14ac:dyDescent="0.3">
      <c r="A3" s="479" t="s">
        <v>315</v>
      </c>
      <c r="B3" s="480"/>
      <c r="C3" s="634">
        <v>119</v>
      </c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7"/>
      <c r="P3" s="478"/>
    </row>
    <row r="4" spans="1:16" ht="23.4" customHeight="1" thickBot="1" x14ac:dyDescent="0.3">
      <c r="A4" s="318" t="s">
        <v>45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20"/>
    </row>
    <row r="5" spans="1:16" ht="22.2" customHeight="1" thickBot="1" x14ac:dyDescent="0.3">
      <c r="A5" s="452"/>
      <c r="B5" s="453"/>
      <c r="C5" s="138" t="s">
        <v>33</v>
      </c>
      <c r="D5" s="104" t="s">
        <v>27</v>
      </c>
      <c r="E5" s="104" t="s">
        <v>61</v>
      </c>
      <c r="F5" s="104" t="s">
        <v>62</v>
      </c>
      <c r="G5" s="104" t="s">
        <v>28</v>
      </c>
      <c r="H5" s="104" t="s">
        <v>63</v>
      </c>
      <c r="I5" s="104" t="s">
        <v>64</v>
      </c>
      <c r="J5" s="104" t="s">
        <v>34</v>
      </c>
      <c r="K5" s="104" t="s">
        <v>65</v>
      </c>
      <c r="L5" s="104" t="s">
        <v>1</v>
      </c>
      <c r="M5" s="104" t="s">
        <v>95</v>
      </c>
      <c r="N5" s="104" t="s">
        <v>96</v>
      </c>
      <c r="O5" s="104" t="s">
        <v>35</v>
      </c>
      <c r="P5" s="105" t="s">
        <v>36</v>
      </c>
    </row>
    <row r="6" spans="1:16" ht="15.6" x14ac:dyDescent="0.25">
      <c r="A6" s="323" t="s">
        <v>94</v>
      </c>
      <c r="B6" s="363"/>
      <c r="C6" s="205">
        <v>2</v>
      </c>
      <c r="D6" s="206">
        <v>2</v>
      </c>
      <c r="E6" s="206">
        <v>8</v>
      </c>
      <c r="F6" s="206" t="s">
        <v>48</v>
      </c>
      <c r="G6" s="206">
        <v>61</v>
      </c>
      <c r="H6" s="206">
        <v>1</v>
      </c>
      <c r="I6" s="207" t="s">
        <v>131</v>
      </c>
      <c r="J6" s="206">
        <v>61</v>
      </c>
      <c r="K6" s="206">
        <v>7.62</v>
      </c>
      <c r="L6" s="206">
        <v>48</v>
      </c>
      <c r="M6" s="206" t="s">
        <v>48</v>
      </c>
      <c r="N6" s="206" t="s">
        <v>48</v>
      </c>
      <c r="O6" s="206">
        <v>1</v>
      </c>
      <c r="P6" s="208" t="s">
        <v>48</v>
      </c>
    </row>
    <row r="7" spans="1:16" ht="16.2" thickBot="1" x14ac:dyDescent="0.3">
      <c r="A7" s="325" t="s">
        <v>84</v>
      </c>
      <c r="B7" s="364"/>
      <c r="C7" s="61">
        <v>5</v>
      </c>
      <c r="D7" s="62">
        <v>5</v>
      </c>
      <c r="E7" s="62">
        <v>16</v>
      </c>
      <c r="F7" s="62">
        <v>0</v>
      </c>
      <c r="G7" s="62">
        <v>119</v>
      </c>
      <c r="H7" s="62">
        <v>4</v>
      </c>
      <c r="I7" s="142" t="s">
        <v>130</v>
      </c>
      <c r="J7" s="62">
        <v>29.75</v>
      </c>
      <c r="K7" s="62">
        <v>7.44</v>
      </c>
      <c r="L7" s="62">
        <v>24</v>
      </c>
      <c r="M7" s="62"/>
      <c r="N7" s="62"/>
      <c r="O7" s="62">
        <v>3</v>
      </c>
      <c r="P7" s="63"/>
    </row>
    <row r="8" spans="1:16" ht="16.2" thickBot="1" x14ac:dyDescent="0.3">
      <c r="A8" s="327" t="s">
        <v>37</v>
      </c>
      <c r="B8" s="449"/>
      <c r="C8" s="140">
        <f t="shared" ref="C8:H8" si="0">SUM(C6:C7)</f>
        <v>7</v>
      </c>
      <c r="D8" s="134">
        <f t="shared" si="0"/>
        <v>7</v>
      </c>
      <c r="E8" s="134">
        <f t="shared" si="0"/>
        <v>24</v>
      </c>
      <c r="F8" s="134">
        <f t="shared" si="0"/>
        <v>0</v>
      </c>
      <c r="G8" s="134">
        <f t="shared" si="0"/>
        <v>180</v>
      </c>
      <c r="H8" s="134">
        <f t="shared" si="0"/>
        <v>5</v>
      </c>
      <c r="I8" s="198" t="s">
        <v>130</v>
      </c>
      <c r="J8" s="134">
        <f>G8/H8</f>
        <v>36</v>
      </c>
      <c r="K8" s="199">
        <f>G8/E8</f>
        <v>7.5</v>
      </c>
      <c r="L8" s="203">
        <f>144/H8</f>
        <v>28.8</v>
      </c>
      <c r="M8" s="200"/>
      <c r="N8" s="200"/>
      <c r="O8" s="200">
        <f>SUM(O6:O7)</f>
        <v>4</v>
      </c>
      <c r="P8" s="204"/>
    </row>
    <row r="9" spans="1:16" ht="13.8" thickBot="1" x14ac:dyDescent="0.3"/>
    <row r="10" spans="1:16" ht="21" customHeight="1" x14ac:dyDescent="0.25">
      <c r="A10" s="333" t="s">
        <v>1</v>
      </c>
      <c r="B10" s="333" t="s">
        <v>0</v>
      </c>
      <c r="C10" s="450" t="s">
        <v>25</v>
      </c>
      <c r="D10" s="451"/>
      <c r="E10" s="407" t="s">
        <v>26</v>
      </c>
      <c r="F10" s="408"/>
      <c r="G10" s="408"/>
      <c r="H10" s="408"/>
      <c r="I10" s="409"/>
    </row>
    <row r="11" spans="1:16" ht="33" customHeight="1" thickBot="1" x14ac:dyDescent="0.3">
      <c r="A11" s="334"/>
      <c r="B11" s="334"/>
      <c r="C11" s="9" t="s">
        <v>150</v>
      </c>
      <c r="D11" s="10" t="s">
        <v>151</v>
      </c>
      <c r="E11" s="178" t="s">
        <v>159</v>
      </c>
      <c r="F11" s="213" t="s">
        <v>160</v>
      </c>
      <c r="G11" s="213" t="s">
        <v>161</v>
      </c>
      <c r="H11" s="213" t="s">
        <v>145</v>
      </c>
      <c r="I11" s="213" t="s">
        <v>146</v>
      </c>
    </row>
    <row r="12" spans="1:16" ht="21" customHeight="1" thickBot="1" x14ac:dyDescent="0.3">
      <c r="A12" s="462" t="s">
        <v>17</v>
      </c>
      <c r="B12" s="463"/>
      <c r="C12" s="463"/>
      <c r="D12" s="463"/>
      <c r="E12" s="463"/>
      <c r="F12" s="463"/>
      <c r="G12" s="463"/>
      <c r="H12" s="463"/>
      <c r="I12" s="464"/>
    </row>
    <row r="13" spans="1:16" ht="20.25" customHeight="1" x14ac:dyDescent="0.25">
      <c r="A13" s="29">
        <v>1</v>
      </c>
      <c r="B13" s="26" t="s">
        <v>3</v>
      </c>
      <c r="C13" s="13">
        <v>1</v>
      </c>
      <c r="D13" s="14">
        <v>4</v>
      </c>
      <c r="E13" s="23">
        <v>12</v>
      </c>
      <c r="F13" s="16">
        <v>14</v>
      </c>
      <c r="G13" s="15">
        <v>26</v>
      </c>
      <c r="H13" s="15">
        <v>34</v>
      </c>
      <c r="I13" s="16">
        <v>38</v>
      </c>
    </row>
    <row r="14" spans="1:16" ht="19.5" customHeight="1" x14ac:dyDescent="0.25">
      <c r="A14" s="30">
        <v>2</v>
      </c>
      <c r="B14" s="27" t="s">
        <v>4</v>
      </c>
      <c r="C14" s="17">
        <v>1</v>
      </c>
      <c r="D14" s="3">
        <v>2</v>
      </c>
      <c r="E14" s="24">
        <v>1</v>
      </c>
      <c r="F14" s="18">
        <v>2</v>
      </c>
      <c r="G14" s="2">
        <v>1</v>
      </c>
      <c r="H14" s="2">
        <v>1</v>
      </c>
      <c r="I14" s="18">
        <v>2</v>
      </c>
    </row>
    <row r="15" spans="1:16" ht="20.25" customHeight="1" x14ac:dyDescent="0.25">
      <c r="A15" s="31">
        <v>3</v>
      </c>
      <c r="B15" s="27" t="s">
        <v>5</v>
      </c>
      <c r="C15" s="17">
        <v>4</v>
      </c>
      <c r="D15" s="3">
        <v>4</v>
      </c>
      <c r="E15" s="216" t="s">
        <v>135</v>
      </c>
      <c r="F15" s="217" t="s">
        <v>135</v>
      </c>
      <c r="G15" s="215" t="s">
        <v>140</v>
      </c>
      <c r="H15" s="215" t="s">
        <v>134</v>
      </c>
      <c r="I15" s="217" t="s">
        <v>134</v>
      </c>
    </row>
    <row r="16" spans="1:16" ht="19.5" customHeight="1" x14ac:dyDescent="0.25">
      <c r="A16" s="32">
        <v>4</v>
      </c>
      <c r="B16" s="27" t="s">
        <v>38</v>
      </c>
      <c r="C16" s="17">
        <v>2</v>
      </c>
      <c r="D16" s="3">
        <v>1</v>
      </c>
      <c r="E16" s="216" t="s">
        <v>136</v>
      </c>
      <c r="F16" s="217" t="s">
        <v>138</v>
      </c>
      <c r="G16" s="215" t="s">
        <v>141</v>
      </c>
      <c r="H16" s="215" t="s">
        <v>143</v>
      </c>
      <c r="I16" s="18" t="s">
        <v>144</v>
      </c>
    </row>
    <row r="17" spans="1:12" ht="19.5" customHeight="1" x14ac:dyDescent="0.25">
      <c r="A17" s="33" t="s">
        <v>39</v>
      </c>
      <c r="B17" s="27" t="s">
        <v>6</v>
      </c>
      <c r="C17" s="17">
        <v>150</v>
      </c>
      <c r="D17" s="3">
        <v>150</v>
      </c>
      <c r="E17" s="24">
        <v>147</v>
      </c>
      <c r="F17" s="18">
        <v>168</v>
      </c>
      <c r="G17" s="2">
        <v>167</v>
      </c>
      <c r="H17" s="2">
        <v>155</v>
      </c>
      <c r="I17" s="18">
        <v>161</v>
      </c>
    </row>
    <row r="18" spans="1:12" ht="19.5" customHeight="1" x14ac:dyDescent="0.25">
      <c r="A18" s="34">
        <v>6</v>
      </c>
      <c r="B18" s="27" t="s">
        <v>40</v>
      </c>
      <c r="C18" s="17">
        <v>7</v>
      </c>
      <c r="D18" s="3">
        <v>7</v>
      </c>
      <c r="E18" s="24">
        <v>8</v>
      </c>
      <c r="F18" s="18">
        <v>5</v>
      </c>
      <c r="G18" s="2">
        <v>7</v>
      </c>
      <c r="H18" s="2">
        <v>9</v>
      </c>
      <c r="I18" s="18">
        <v>7</v>
      </c>
    </row>
    <row r="19" spans="1:12" ht="19.5" customHeight="1" x14ac:dyDescent="0.25">
      <c r="A19" s="35">
        <v>7</v>
      </c>
      <c r="B19" s="27" t="s">
        <v>7</v>
      </c>
      <c r="C19" s="17">
        <v>120</v>
      </c>
      <c r="D19" s="3">
        <v>120</v>
      </c>
      <c r="E19" s="24">
        <v>120</v>
      </c>
      <c r="F19" s="18">
        <v>110</v>
      </c>
      <c r="G19" s="2">
        <v>120</v>
      </c>
      <c r="H19" s="2">
        <v>120</v>
      </c>
      <c r="I19" s="18">
        <v>120</v>
      </c>
    </row>
    <row r="20" spans="1:12" ht="19.5" customHeight="1" x14ac:dyDescent="0.25">
      <c r="A20" s="36">
        <v>8</v>
      </c>
      <c r="B20" s="27" t="s">
        <v>41</v>
      </c>
      <c r="C20" s="17">
        <v>154</v>
      </c>
      <c r="D20" s="3">
        <v>162</v>
      </c>
      <c r="E20" s="24">
        <v>148</v>
      </c>
      <c r="F20" s="18">
        <v>164</v>
      </c>
      <c r="G20" s="2">
        <v>93</v>
      </c>
      <c r="H20" s="2">
        <v>148</v>
      </c>
      <c r="I20" s="18">
        <v>166</v>
      </c>
    </row>
    <row r="21" spans="1:12" ht="19.5" customHeight="1" x14ac:dyDescent="0.25">
      <c r="A21" s="30">
        <v>9</v>
      </c>
      <c r="B21" s="27" t="s">
        <v>42</v>
      </c>
      <c r="C21" s="17">
        <v>6</v>
      </c>
      <c r="D21" s="3">
        <v>5</v>
      </c>
      <c r="E21" s="24">
        <v>7</v>
      </c>
      <c r="F21" s="18">
        <v>8</v>
      </c>
      <c r="G21" s="2">
        <v>10</v>
      </c>
      <c r="H21" s="2">
        <v>8</v>
      </c>
      <c r="I21" s="18">
        <v>4</v>
      </c>
    </row>
    <row r="22" spans="1:12" ht="19.5" customHeight="1" thickBot="1" x14ac:dyDescent="0.3">
      <c r="A22" s="37">
        <v>10</v>
      </c>
      <c r="B22" s="28" t="s">
        <v>19</v>
      </c>
      <c r="C22" s="19">
        <v>114</v>
      </c>
      <c r="D22" s="20">
        <v>120</v>
      </c>
      <c r="E22" s="25">
        <v>117</v>
      </c>
      <c r="F22" s="22">
        <v>120</v>
      </c>
      <c r="G22" s="21">
        <v>104</v>
      </c>
      <c r="H22" s="21">
        <v>120</v>
      </c>
      <c r="I22" s="22">
        <v>120</v>
      </c>
    </row>
    <row r="23" spans="1:12" ht="19.5" customHeight="1" thickBot="1" x14ac:dyDescent="0.3">
      <c r="A23" s="383" t="s">
        <v>18</v>
      </c>
      <c r="B23" s="384"/>
      <c r="C23" s="384"/>
      <c r="D23" s="384"/>
      <c r="E23" s="384"/>
      <c r="F23" s="384"/>
      <c r="G23" s="384"/>
      <c r="H23" s="384"/>
      <c r="I23" s="385"/>
    </row>
    <row r="24" spans="1:12" ht="19.5" customHeight="1" x14ac:dyDescent="0.25">
      <c r="A24" s="41">
        <v>11</v>
      </c>
      <c r="B24" s="46" t="s">
        <v>8</v>
      </c>
      <c r="C24" s="43" t="s">
        <v>21</v>
      </c>
      <c r="D24" s="68" t="s">
        <v>21</v>
      </c>
      <c r="E24" s="23" t="s">
        <v>164</v>
      </c>
      <c r="F24" s="15" t="s">
        <v>21</v>
      </c>
      <c r="G24" s="15" t="s">
        <v>125</v>
      </c>
      <c r="H24" s="15">
        <v>1</v>
      </c>
      <c r="I24" s="16" t="s">
        <v>60</v>
      </c>
    </row>
    <row r="25" spans="1:12" ht="19.5" customHeight="1" x14ac:dyDescent="0.25">
      <c r="A25" s="30">
        <v>12</v>
      </c>
      <c r="B25" s="47" t="s">
        <v>9</v>
      </c>
      <c r="C25" s="44" t="s">
        <v>21</v>
      </c>
      <c r="D25" s="53" t="s">
        <v>21</v>
      </c>
      <c r="E25" s="24">
        <v>3</v>
      </c>
      <c r="F25" s="2" t="s">
        <v>21</v>
      </c>
      <c r="G25" s="2">
        <v>0</v>
      </c>
      <c r="H25" s="2">
        <v>3</v>
      </c>
      <c r="I25" s="18">
        <v>3</v>
      </c>
    </row>
    <row r="26" spans="1:12" ht="19.5" customHeight="1" x14ac:dyDescent="0.25">
      <c r="A26" s="30">
        <v>13</v>
      </c>
      <c r="B26" s="47" t="s">
        <v>10</v>
      </c>
      <c r="C26" s="44" t="s">
        <v>21</v>
      </c>
      <c r="D26" s="53" t="s">
        <v>21</v>
      </c>
      <c r="E26" s="24">
        <v>9</v>
      </c>
      <c r="F26" s="2" t="s">
        <v>21</v>
      </c>
      <c r="G26" s="2">
        <v>9</v>
      </c>
      <c r="H26" s="2">
        <v>9</v>
      </c>
      <c r="I26" s="18">
        <v>9</v>
      </c>
    </row>
    <row r="27" spans="1:12" ht="19.5" customHeight="1" x14ac:dyDescent="0.25">
      <c r="A27" s="30">
        <v>14</v>
      </c>
      <c r="B27" s="47" t="s">
        <v>11</v>
      </c>
      <c r="C27" s="44" t="s">
        <v>21</v>
      </c>
      <c r="D27" s="53" t="s">
        <v>21</v>
      </c>
      <c r="E27" s="24" t="s">
        <v>74</v>
      </c>
      <c r="F27" s="2" t="s">
        <v>21</v>
      </c>
      <c r="G27" s="2" t="s">
        <v>74</v>
      </c>
      <c r="H27" s="2" t="s">
        <v>51</v>
      </c>
      <c r="I27" s="18" t="s">
        <v>74</v>
      </c>
      <c r="J27" s="5"/>
      <c r="K27" s="5"/>
      <c r="L27" s="5"/>
    </row>
    <row r="28" spans="1:12" ht="19.5" customHeight="1" x14ac:dyDescent="0.25">
      <c r="A28" s="30">
        <v>15</v>
      </c>
      <c r="B28" s="47" t="s">
        <v>12</v>
      </c>
      <c r="C28" s="44" t="s">
        <v>20</v>
      </c>
      <c r="D28" s="53" t="s">
        <v>20</v>
      </c>
      <c r="E28" s="24" t="s">
        <v>20</v>
      </c>
      <c r="F28" s="2" t="s">
        <v>20</v>
      </c>
      <c r="G28" s="2" t="s">
        <v>20</v>
      </c>
      <c r="H28" s="2" t="s">
        <v>20</v>
      </c>
      <c r="I28" s="18" t="s">
        <v>20</v>
      </c>
    </row>
    <row r="29" spans="1:12" ht="18.75" customHeight="1" x14ac:dyDescent="0.25">
      <c r="A29" s="42">
        <v>16</v>
      </c>
      <c r="B29" s="47" t="s">
        <v>13</v>
      </c>
      <c r="C29" s="44">
        <v>24</v>
      </c>
      <c r="D29" s="53">
        <v>24</v>
      </c>
      <c r="E29" s="24">
        <v>6</v>
      </c>
      <c r="F29" s="2">
        <v>24</v>
      </c>
      <c r="G29" s="2">
        <v>24</v>
      </c>
      <c r="H29" s="2">
        <v>24</v>
      </c>
      <c r="I29" s="18">
        <v>18</v>
      </c>
    </row>
    <row r="30" spans="1:12" ht="18.75" customHeight="1" x14ac:dyDescent="0.25">
      <c r="A30" s="42">
        <v>17</v>
      </c>
      <c r="B30" s="47" t="s">
        <v>50</v>
      </c>
      <c r="C30" s="44">
        <v>35</v>
      </c>
      <c r="D30" s="53">
        <v>26</v>
      </c>
      <c r="E30" s="24">
        <v>14</v>
      </c>
      <c r="F30" s="2">
        <v>23</v>
      </c>
      <c r="G30" s="2">
        <v>12</v>
      </c>
      <c r="H30" s="2">
        <v>42</v>
      </c>
      <c r="I30" s="18">
        <v>28</v>
      </c>
    </row>
    <row r="31" spans="1:12" ht="19.5" customHeight="1" x14ac:dyDescent="0.25">
      <c r="A31" s="42">
        <v>18</v>
      </c>
      <c r="B31" s="47" t="s">
        <v>14</v>
      </c>
      <c r="C31" s="44">
        <v>0</v>
      </c>
      <c r="D31" s="53">
        <v>1</v>
      </c>
      <c r="E31" s="24">
        <v>0</v>
      </c>
      <c r="F31" s="2">
        <v>1</v>
      </c>
      <c r="G31" s="2">
        <v>1</v>
      </c>
      <c r="H31" s="2">
        <v>2</v>
      </c>
      <c r="I31" s="18">
        <v>0</v>
      </c>
    </row>
    <row r="32" spans="1:12" ht="19.5" customHeight="1" x14ac:dyDescent="0.25">
      <c r="A32" s="42">
        <v>19</v>
      </c>
      <c r="B32" s="47" t="s">
        <v>2</v>
      </c>
      <c r="C32" s="44">
        <v>0</v>
      </c>
      <c r="D32" s="53">
        <v>0</v>
      </c>
      <c r="E32" s="24">
        <v>0</v>
      </c>
      <c r="F32" s="2">
        <v>0</v>
      </c>
      <c r="G32" s="2">
        <v>0</v>
      </c>
      <c r="H32" s="2">
        <v>0</v>
      </c>
      <c r="I32" s="18">
        <v>0</v>
      </c>
    </row>
    <row r="33" spans="1:17" ht="19.5" customHeight="1" x14ac:dyDescent="0.25">
      <c r="A33" s="42">
        <v>20</v>
      </c>
      <c r="B33" s="47" t="s">
        <v>15</v>
      </c>
      <c r="C33" s="44">
        <v>0</v>
      </c>
      <c r="D33" s="53">
        <v>3</v>
      </c>
      <c r="E33" s="24">
        <v>0</v>
      </c>
      <c r="F33" s="2">
        <v>3</v>
      </c>
      <c r="G33" s="2">
        <v>5</v>
      </c>
      <c r="H33" s="2" t="s">
        <v>165</v>
      </c>
      <c r="I33" s="18">
        <v>0</v>
      </c>
    </row>
    <row r="34" spans="1:17" ht="19.5" customHeight="1" thickBot="1" x14ac:dyDescent="0.3">
      <c r="A34" s="42">
        <v>21</v>
      </c>
      <c r="B34" s="48" t="s">
        <v>16</v>
      </c>
      <c r="C34" s="45" t="s">
        <v>20</v>
      </c>
      <c r="D34" s="110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22">
        <v>0</v>
      </c>
    </row>
    <row r="35" spans="1:17" ht="19.5" customHeight="1" thickBot="1" x14ac:dyDescent="0.3"/>
    <row r="36" spans="1:17" ht="19.5" customHeight="1" thickBot="1" x14ac:dyDescent="0.3">
      <c r="A36" s="318" t="s">
        <v>46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</row>
    <row r="37" spans="1:17" ht="16.2" thickBot="1" x14ac:dyDescent="0.35">
      <c r="A37" s="365" t="s">
        <v>53</v>
      </c>
      <c r="B37" s="366"/>
      <c r="C37" s="138" t="s">
        <v>33</v>
      </c>
      <c r="D37" s="104" t="s">
        <v>27</v>
      </c>
      <c r="E37" s="104" t="s">
        <v>61</v>
      </c>
      <c r="F37" s="104" t="s">
        <v>62</v>
      </c>
      <c r="G37" s="104" t="s">
        <v>28</v>
      </c>
      <c r="H37" s="104" t="s">
        <v>63</v>
      </c>
      <c r="I37" s="104" t="s">
        <v>64</v>
      </c>
      <c r="J37" s="104" t="s">
        <v>34</v>
      </c>
      <c r="K37" s="104" t="s">
        <v>65</v>
      </c>
      <c r="L37" s="104" t="s">
        <v>1</v>
      </c>
      <c r="M37" s="104">
        <v>5</v>
      </c>
      <c r="N37" s="104">
        <v>10</v>
      </c>
      <c r="O37" s="54" t="s">
        <v>35</v>
      </c>
      <c r="P37" s="55" t="s">
        <v>36</v>
      </c>
    </row>
    <row r="38" spans="1:17" ht="15.6" x14ac:dyDescent="0.25">
      <c r="A38" s="377"/>
      <c r="B38" s="550"/>
      <c r="C38" s="795">
        <v>3</v>
      </c>
      <c r="D38" s="796">
        <v>3</v>
      </c>
      <c r="E38" s="796">
        <v>19</v>
      </c>
      <c r="F38" s="796">
        <v>1</v>
      </c>
      <c r="G38" s="796">
        <v>140</v>
      </c>
      <c r="H38" s="796">
        <v>2</v>
      </c>
      <c r="I38" s="797" t="s">
        <v>239</v>
      </c>
      <c r="J38" s="796">
        <v>70</v>
      </c>
      <c r="K38" s="796">
        <v>7.36</v>
      </c>
      <c r="L38" s="796">
        <v>57</v>
      </c>
      <c r="M38" s="796" t="s">
        <v>48</v>
      </c>
      <c r="N38" s="796" t="s">
        <v>48</v>
      </c>
      <c r="O38" s="796">
        <v>3</v>
      </c>
      <c r="P38" s="798" t="s">
        <v>48</v>
      </c>
    </row>
    <row r="39" spans="1:17" ht="18" thickBot="1" x14ac:dyDescent="0.3">
      <c r="A39" s="792" t="s">
        <v>329</v>
      </c>
      <c r="B39" s="785"/>
      <c r="C39" s="280">
        <v>5</v>
      </c>
      <c r="D39" s="281">
        <v>5</v>
      </c>
      <c r="E39" s="281">
        <v>45</v>
      </c>
      <c r="F39" s="281">
        <v>5</v>
      </c>
      <c r="G39" s="281">
        <v>221</v>
      </c>
      <c r="H39" s="281">
        <v>13</v>
      </c>
      <c r="I39" s="282" t="s">
        <v>351</v>
      </c>
      <c r="J39" s="281">
        <v>17</v>
      </c>
      <c r="K39" s="281">
        <v>4.91</v>
      </c>
      <c r="L39" s="281">
        <v>20.7</v>
      </c>
      <c r="M39" s="281">
        <v>1</v>
      </c>
      <c r="N39" s="281" t="s">
        <v>48</v>
      </c>
      <c r="O39" s="281">
        <v>1</v>
      </c>
      <c r="P39" s="294" t="s">
        <v>48</v>
      </c>
    </row>
    <row r="40" spans="1:17" ht="15.6" customHeight="1" thickBot="1" x14ac:dyDescent="0.3">
      <c r="A40" s="770" t="s">
        <v>37</v>
      </c>
      <c r="B40" s="771"/>
      <c r="C40" s="133">
        <f>SUM(C38:C39)</f>
        <v>8</v>
      </c>
      <c r="D40" s="133">
        <f>SUM(D38:D39)</f>
        <v>8</v>
      </c>
      <c r="E40" s="133">
        <f>SUM(E38:E39)</f>
        <v>64</v>
      </c>
      <c r="F40" s="133">
        <f>SUM(F38:F39)</f>
        <v>6</v>
      </c>
      <c r="G40" s="133">
        <f>SUM(G38:G39)</f>
        <v>361</v>
      </c>
      <c r="H40" s="133">
        <f>SUM(H38:H39)</f>
        <v>15</v>
      </c>
      <c r="I40" s="794" t="s">
        <v>351</v>
      </c>
      <c r="J40" s="143">
        <f>G40/H40</f>
        <v>24.066666666666666</v>
      </c>
      <c r="K40" s="143">
        <f>G40/E40</f>
        <v>5.640625</v>
      </c>
      <c r="L40" s="133">
        <f>384/H40</f>
        <v>25.6</v>
      </c>
      <c r="M40" s="133">
        <f>SUM(M39)</f>
        <v>1</v>
      </c>
      <c r="N40" s="133"/>
      <c r="O40" s="133">
        <f>SUM(O38:O39)</f>
        <v>4</v>
      </c>
      <c r="P40" s="714"/>
    </row>
    <row r="41" spans="1:17" ht="13.8" thickBot="1" x14ac:dyDescent="0.3"/>
    <row r="42" spans="1:17" ht="20.25" customHeight="1" thickBot="1" x14ac:dyDescent="0.3">
      <c r="A42" s="72" t="s">
        <v>1</v>
      </c>
      <c r="B42" s="351" t="s">
        <v>0</v>
      </c>
      <c r="C42" s="335" t="s">
        <v>43</v>
      </c>
      <c r="D42" s="336"/>
      <c r="E42" s="336"/>
      <c r="F42" s="336"/>
      <c r="G42" s="336"/>
      <c r="H42" s="337"/>
      <c r="I42" s="789" t="s">
        <v>327</v>
      </c>
      <c r="J42" s="790"/>
      <c r="K42" s="790"/>
      <c r="L42" s="790"/>
      <c r="M42" s="791"/>
    </row>
    <row r="43" spans="1:17" ht="31.8" thickBot="1" x14ac:dyDescent="0.3">
      <c r="A43" s="74"/>
      <c r="B43" s="369"/>
      <c r="C43" s="51" t="s">
        <v>151</v>
      </c>
      <c r="D43" s="10" t="s">
        <v>152</v>
      </c>
      <c r="E43" s="10" t="s">
        <v>154</v>
      </c>
      <c r="F43" s="10" t="s">
        <v>153</v>
      </c>
      <c r="G43" s="10" t="s">
        <v>214</v>
      </c>
      <c r="H43" s="12" t="s">
        <v>215</v>
      </c>
      <c r="I43" s="786" t="s">
        <v>318</v>
      </c>
      <c r="J43" s="787" t="s">
        <v>319</v>
      </c>
      <c r="K43" s="787" t="s">
        <v>320</v>
      </c>
      <c r="L43" s="787" t="s">
        <v>321</v>
      </c>
      <c r="M43" s="788" t="s">
        <v>322</v>
      </c>
    </row>
    <row r="44" spans="1:17" ht="20.25" customHeight="1" thickBot="1" x14ac:dyDescent="0.3">
      <c r="A44" s="462" t="s">
        <v>17</v>
      </c>
      <c r="B44" s="463"/>
      <c r="C44" s="463"/>
      <c r="D44" s="463"/>
      <c r="E44" s="463"/>
      <c r="F44" s="463"/>
      <c r="G44" s="463"/>
      <c r="H44" s="464"/>
      <c r="I44" s="462" t="s">
        <v>17</v>
      </c>
      <c r="J44" s="463"/>
      <c r="K44" s="463"/>
      <c r="L44" s="463"/>
      <c r="M44" s="464"/>
    </row>
    <row r="45" spans="1:17" ht="18" x14ac:dyDescent="0.25">
      <c r="A45" s="29">
        <v>1</v>
      </c>
      <c r="B45" s="26" t="s">
        <v>3</v>
      </c>
      <c r="C45" s="13">
        <v>2</v>
      </c>
      <c r="D45" s="14">
        <v>5</v>
      </c>
      <c r="E45" s="14">
        <v>8</v>
      </c>
      <c r="F45" s="14">
        <v>10</v>
      </c>
      <c r="G45" s="14">
        <v>12</v>
      </c>
      <c r="H45" s="16">
        <v>13</v>
      </c>
      <c r="I45" s="679">
        <v>1</v>
      </c>
      <c r="J45" s="679">
        <v>8</v>
      </c>
      <c r="K45" s="679">
        <v>13</v>
      </c>
      <c r="L45" s="679">
        <v>15</v>
      </c>
      <c r="M45" s="679">
        <v>18</v>
      </c>
      <c r="N45" s="5"/>
      <c r="O45" s="5"/>
      <c r="P45" s="5"/>
      <c r="Q45" s="5"/>
    </row>
    <row r="46" spans="1:17" ht="16.8" x14ac:dyDescent="0.25">
      <c r="A46" s="30">
        <v>2</v>
      </c>
      <c r="B46" s="27" t="s">
        <v>4</v>
      </c>
      <c r="C46" s="17">
        <v>2</v>
      </c>
      <c r="D46" s="3">
        <v>2</v>
      </c>
      <c r="E46" s="3">
        <v>1</v>
      </c>
      <c r="F46" s="3">
        <v>2</v>
      </c>
      <c r="G46" s="3">
        <v>1</v>
      </c>
      <c r="H46" s="248" t="s">
        <v>216</v>
      </c>
      <c r="I46" s="679">
        <v>1</v>
      </c>
      <c r="J46" s="679">
        <v>2</v>
      </c>
      <c r="K46" s="679">
        <v>2</v>
      </c>
      <c r="L46" s="679">
        <v>2</v>
      </c>
      <c r="M46" s="679">
        <v>2</v>
      </c>
      <c r="N46" s="5"/>
      <c r="O46" s="5"/>
      <c r="P46" s="5"/>
      <c r="Q46" s="5"/>
    </row>
    <row r="47" spans="1:17" ht="18" x14ac:dyDescent="0.25">
      <c r="A47" s="31">
        <v>3</v>
      </c>
      <c r="B47" s="27" t="s">
        <v>5</v>
      </c>
      <c r="C47" s="246" t="s">
        <v>138</v>
      </c>
      <c r="D47" s="247" t="s">
        <v>138</v>
      </c>
      <c r="E47" s="247" t="s">
        <v>138</v>
      </c>
      <c r="F47" s="247" t="s">
        <v>138</v>
      </c>
      <c r="G47" s="247" t="s">
        <v>138</v>
      </c>
      <c r="H47" s="249" t="s">
        <v>138</v>
      </c>
      <c r="I47" s="720" t="s">
        <v>136</v>
      </c>
      <c r="J47" s="720" t="s">
        <v>136</v>
      </c>
      <c r="K47" s="720" t="s">
        <v>136</v>
      </c>
      <c r="L47" s="720" t="s">
        <v>136</v>
      </c>
      <c r="M47" s="720" t="s">
        <v>133</v>
      </c>
      <c r="N47" s="5"/>
      <c r="O47" s="5"/>
      <c r="P47" s="5"/>
      <c r="Q47" s="5"/>
    </row>
    <row r="48" spans="1:17" ht="16.8" x14ac:dyDescent="0.25">
      <c r="A48" s="32">
        <v>4</v>
      </c>
      <c r="B48" s="27" t="s">
        <v>38</v>
      </c>
      <c r="C48" s="246" t="s">
        <v>141</v>
      </c>
      <c r="D48" s="247" t="s">
        <v>171</v>
      </c>
      <c r="E48" s="247" t="s">
        <v>182</v>
      </c>
      <c r="F48" s="247" t="s">
        <v>170</v>
      </c>
      <c r="G48" s="247" t="s">
        <v>141</v>
      </c>
      <c r="H48" s="249" t="s">
        <v>182</v>
      </c>
      <c r="I48" s="719" t="s">
        <v>138</v>
      </c>
      <c r="J48" s="719" t="s">
        <v>170</v>
      </c>
      <c r="K48" s="719" t="s">
        <v>140</v>
      </c>
      <c r="L48" s="719" t="s">
        <v>141</v>
      </c>
      <c r="M48" s="679" t="s">
        <v>171</v>
      </c>
      <c r="N48" s="5"/>
      <c r="O48" s="5"/>
      <c r="P48" s="5"/>
      <c r="Q48" s="5"/>
    </row>
    <row r="49" spans="1:17" ht="16.8" x14ac:dyDescent="0.25">
      <c r="A49" s="33" t="s">
        <v>39</v>
      </c>
      <c r="B49" s="27" t="s">
        <v>6</v>
      </c>
      <c r="C49" s="17">
        <v>203</v>
      </c>
      <c r="D49" s="3">
        <v>199</v>
      </c>
      <c r="E49" s="3">
        <v>367</v>
      </c>
      <c r="F49" s="3">
        <v>310</v>
      </c>
      <c r="G49" s="3">
        <v>263</v>
      </c>
      <c r="H49" s="248" t="s">
        <v>216</v>
      </c>
      <c r="I49" s="679">
        <v>320</v>
      </c>
      <c r="J49" s="679">
        <v>169</v>
      </c>
      <c r="K49" s="679">
        <v>156</v>
      </c>
      <c r="L49" s="679">
        <v>224</v>
      </c>
      <c r="M49" s="679">
        <v>271</v>
      </c>
      <c r="N49" s="5"/>
      <c r="O49" s="5"/>
      <c r="P49" s="5"/>
      <c r="Q49" s="5"/>
    </row>
    <row r="50" spans="1:17" ht="16.8" x14ac:dyDescent="0.25">
      <c r="A50" s="34">
        <v>6</v>
      </c>
      <c r="B50" s="27" t="s">
        <v>40</v>
      </c>
      <c r="C50" s="17">
        <v>10</v>
      </c>
      <c r="D50" s="3">
        <v>10</v>
      </c>
      <c r="E50" s="3">
        <v>6</v>
      </c>
      <c r="F50" s="3">
        <v>8</v>
      </c>
      <c r="G50" s="3">
        <v>9</v>
      </c>
      <c r="H50" s="248" t="s">
        <v>216</v>
      </c>
      <c r="I50" s="679">
        <v>8</v>
      </c>
      <c r="J50" s="679">
        <v>1</v>
      </c>
      <c r="K50" s="679">
        <v>9</v>
      </c>
      <c r="L50" s="679">
        <v>8</v>
      </c>
      <c r="M50" s="679">
        <v>10</v>
      </c>
      <c r="N50" s="5"/>
      <c r="O50" s="5"/>
      <c r="P50" s="5"/>
      <c r="Q50" s="5"/>
    </row>
    <row r="51" spans="1:17" ht="16.8" x14ac:dyDescent="0.25">
      <c r="A51" s="35">
        <v>7</v>
      </c>
      <c r="B51" s="27" t="s">
        <v>7</v>
      </c>
      <c r="C51" s="17">
        <v>237</v>
      </c>
      <c r="D51" s="3">
        <v>212</v>
      </c>
      <c r="E51" s="3">
        <v>300</v>
      </c>
      <c r="F51" s="3">
        <v>300</v>
      </c>
      <c r="G51" s="3">
        <v>50</v>
      </c>
      <c r="H51" s="248" t="s">
        <v>216</v>
      </c>
      <c r="I51" s="679">
        <v>300</v>
      </c>
      <c r="J51" s="679">
        <v>155</v>
      </c>
      <c r="K51" s="679">
        <v>215</v>
      </c>
      <c r="L51" s="679">
        <v>258</v>
      </c>
      <c r="M51" s="679">
        <v>257</v>
      </c>
      <c r="N51" s="5"/>
      <c r="O51" s="5"/>
      <c r="P51" s="5"/>
      <c r="Q51" s="5"/>
    </row>
    <row r="52" spans="1:17" ht="16.8" x14ac:dyDescent="0.25">
      <c r="A52" s="36">
        <v>8</v>
      </c>
      <c r="B52" s="27" t="s">
        <v>41</v>
      </c>
      <c r="C52" s="17">
        <v>336</v>
      </c>
      <c r="D52" s="3">
        <v>283</v>
      </c>
      <c r="E52" s="3">
        <v>332</v>
      </c>
      <c r="F52" s="3">
        <v>326</v>
      </c>
      <c r="G52" s="3">
        <v>251</v>
      </c>
      <c r="H52" s="248" t="s">
        <v>216</v>
      </c>
      <c r="I52" s="679">
        <v>250</v>
      </c>
      <c r="J52" s="679">
        <v>168</v>
      </c>
      <c r="K52" s="679">
        <v>249</v>
      </c>
      <c r="L52" s="679">
        <v>220</v>
      </c>
      <c r="M52" s="679">
        <v>342</v>
      </c>
      <c r="N52" s="5"/>
      <c r="O52" s="5"/>
      <c r="P52" s="5"/>
      <c r="Q52" s="5"/>
    </row>
    <row r="53" spans="1:17" ht="15.6" customHeight="1" x14ac:dyDescent="0.25">
      <c r="A53" s="30">
        <v>9</v>
      </c>
      <c r="B53" s="27" t="s">
        <v>42</v>
      </c>
      <c r="C53" s="17">
        <v>5</v>
      </c>
      <c r="D53" s="3">
        <v>10</v>
      </c>
      <c r="E53" s="3">
        <v>9</v>
      </c>
      <c r="F53" s="3">
        <v>10</v>
      </c>
      <c r="G53" s="3">
        <v>10</v>
      </c>
      <c r="H53" s="248" t="s">
        <v>216</v>
      </c>
      <c r="I53" s="679">
        <v>7</v>
      </c>
      <c r="J53" s="679">
        <v>10</v>
      </c>
      <c r="K53" s="679">
        <v>9</v>
      </c>
      <c r="L53" s="679">
        <v>10</v>
      </c>
      <c r="M53" s="679">
        <v>9</v>
      </c>
      <c r="N53" s="5"/>
      <c r="O53" s="5"/>
      <c r="P53" s="5"/>
      <c r="Q53" s="5"/>
    </row>
    <row r="54" spans="1:17" ht="17.399999999999999" thickBot="1" x14ac:dyDescent="0.3">
      <c r="A54" s="37">
        <v>10</v>
      </c>
      <c r="B54" s="28" t="s">
        <v>19</v>
      </c>
      <c r="C54" s="19">
        <v>300</v>
      </c>
      <c r="D54" s="20">
        <v>281</v>
      </c>
      <c r="E54" s="20">
        <v>300</v>
      </c>
      <c r="F54" s="20">
        <v>297</v>
      </c>
      <c r="G54" s="20">
        <v>297</v>
      </c>
      <c r="H54" s="250" t="s">
        <v>216</v>
      </c>
      <c r="I54" s="679">
        <v>270</v>
      </c>
      <c r="J54" s="679">
        <v>260</v>
      </c>
      <c r="K54" s="679">
        <v>270</v>
      </c>
      <c r="L54" s="679">
        <v>265</v>
      </c>
      <c r="M54" s="679">
        <v>300</v>
      </c>
      <c r="N54" s="5"/>
      <c r="O54" s="5"/>
      <c r="P54" s="5"/>
      <c r="Q54" s="5"/>
    </row>
    <row r="55" spans="1:17" ht="18" customHeight="1" thickBot="1" x14ac:dyDescent="0.3">
      <c r="A55" s="383" t="s">
        <v>18</v>
      </c>
      <c r="B55" s="384"/>
      <c r="C55" s="384"/>
      <c r="D55" s="384"/>
      <c r="E55" s="384"/>
      <c r="F55" s="384"/>
      <c r="G55" s="384"/>
      <c r="H55" s="385"/>
      <c r="I55" s="383" t="s">
        <v>18</v>
      </c>
      <c r="J55" s="384"/>
      <c r="K55" s="384"/>
      <c r="L55" s="384"/>
      <c r="M55" s="385"/>
      <c r="N55" s="78"/>
      <c r="O55" s="78"/>
      <c r="P55" s="78"/>
      <c r="Q55" s="78"/>
    </row>
    <row r="56" spans="1:17" ht="16.8" x14ac:dyDescent="0.25">
      <c r="A56" s="41">
        <v>11</v>
      </c>
      <c r="B56" s="46" t="s">
        <v>8</v>
      </c>
      <c r="C56" s="13" t="s">
        <v>100</v>
      </c>
      <c r="D56" s="13" t="s">
        <v>125</v>
      </c>
      <c r="E56" s="13" t="s">
        <v>52</v>
      </c>
      <c r="F56" s="13" t="s">
        <v>52</v>
      </c>
      <c r="G56" s="13" t="s">
        <v>164</v>
      </c>
      <c r="H56" s="80" t="s">
        <v>52</v>
      </c>
      <c r="I56" s="675" t="s">
        <v>100</v>
      </c>
      <c r="J56" s="676" t="s">
        <v>21</v>
      </c>
      <c r="K56" s="676">
        <v>0</v>
      </c>
      <c r="L56" s="676" t="s">
        <v>164</v>
      </c>
      <c r="M56" s="677">
        <v>0</v>
      </c>
      <c r="N56" s="5"/>
      <c r="O56" s="5"/>
      <c r="P56" s="5"/>
      <c r="Q56" s="5"/>
    </row>
    <row r="57" spans="1:17" ht="16.8" x14ac:dyDescent="0.25">
      <c r="A57" s="30">
        <v>12</v>
      </c>
      <c r="B57" s="47" t="s">
        <v>9</v>
      </c>
      <c r="C57" s="17">
        <v>4</v>
      </c>
      <c r="D57" s="17">
        <v>0</v>
      </c>
      <c r="E57" s="17" t="s">
        <v>52</v>
      </c>
      <c r="F57" s="17" t="s">
        <v>52</v>
      </c>
      <c r="G57" s="17">
        <v>6</v>
      </c>
      <c r="H57" s="75" t="s">
        <v>52</v>
      </c>
      <c r="I57" s="678">
        <v>1</v>
      </c>
      <c r="J57" s="679" t="s">
        <v>21</v>
      </c>
      <c r="K57" s="679">
        <v>1</v>
      </c>
      <c r="L57" s="679">
        <v>6</v>
      </c>
      <c r="M57" s="680">
        <v>1</v>
      </c>
      <c r="N57" s="5"/>
      <c r="O57" s="5"/>
      <c r="P57" s="5"/>
      <c r="Q57" s="5"/>
    </row>
    <row r="58" spans="1:17" ht="16.8" x14ac:dyDescent="0.25">
      <c r="A58" s="30">
        <v>13</v>
      </c>
      <c r="B58" s="47" t="s">
        <v>10</v>
      </c>
      <c r="C58" s="17">
        <v>11</v>
      </c>
      <c r="D58" s="17">
        <v>11</v>
      </c>
      <c r="E58" s="17" t="s">
        <v>52</v>
      </c>
      <c r="F58" s="17" t="s">
        <v>52</v>
      </c>
      <c r="G58" s="17">
        <v>11</v>
      </c>
      <c r="H58" s="75" t="s">
        <v>52</v>
      </c>
      <c r="I58" s="678">
        <v>11</v>
      </c>
      <c r="J58" s="679" t="s">
        <v>21</v>
      </c>
      <c r="K58" s="679">
        <v>9</v>
      </c>
      <c r="L58" s="679">
        <v>10</v>
      </c>
      <c r="M58" s="680">
        <v>11</v>
      </c>
      <c r="N58" s="5"/>
      <c r="O58" s="5"/>
      <c r="P58" s="5"/>
      <c r="Q58" s="5"/>
    </row>
    <row r="59" spans="1:17" ht="16.8" x14ac:dyDescent="0.25">
      <c r="A59" s="30">
        <v>14</v>
      </c>
      <c r="B59" s="47" t="s">
        <v>11</v>
      </c>
      <c r="C59" s="17" t="s">
        <v>22</v>
      </c>
      <c r="D59" s="17" t="s">
        <v>22</v>
      </c>
      <c r="E59" s="17" t="s">
        <v>52</v>
      </c>
      <c r="F59" s="17" t="s">
        <v>52</v>
      </c>
      <c r="G59" s="17" t="s">
        <v>22</v>
      </c>
      <c r="H59" s="75" t="s">
        <v>52</v>
      </c>
      <c r="I59" s="678" t="s">
        <v>22</v>
      </c>
      <c r="J59" s="679" t="s">
        <v>21</v>
      </c>
      <c r="K59" s="679" t="s">
        <v>51</v>
      </c>
      <c r="L59" s="679" t="s">
        <v>22</v>
      </c>
      <c r="M59" s="680" t="s">
        <v>51</v>
      </c>
      <c r="N59" s="5"/>
      <c r="O59" s="5"/>
      <c r="P59" s="5"/>
      <c r="Q59" s="5"/>
    </row>
    <row r="60" spans="1:17" ht="16.8" x14ac:dyDescent="0.25">
      <c r="A60" s="30">
        <v>15</v>
      </c>
      <c r="B60" s="47" t="s">
        <v>12</v>
      </c>
      <c r="C60" s="17" t="s">
        <v>20</v>
      </c>
      <c r="D60" s="17" t="s">
        <v>20</v>
      </c>
      <c r="E60" s="17" t="s">
        <v>52</v>
      </c>
      <c r="F60" s="17" t="s">
        <v>52</v>
      </c>
      <c r="G60" s="17" t="s">
        <v>20</v>
      </c>
      <c r="H60" s="75" t="s">
        <v>52</v>
      </c>
      <c r="I60" s="678" t="s">
        <v>20</v>
      </c>
      <c r="J60" s="679" t="s">
        <v>21</v>
      </c>
      <c r="K60" s="679" t="s">
        <v>20</v>
      </c>
      <c r="L60" s="679" t="s">
        <v>20</v>
      </c>
      <c r="M60" s="680" t="s">
        <v>20</v>
      </c>
      <c r="N60" s="5"/>
      <c r="O60" s="5"/>
      <c r="P60" s="5"/>
      <c r="Q60" s="5"/>
    </row>
    <row r="61" spans="1:17" ht="16.2" x14ac:dyDescent="0.25">
      <c r="A61" s="42">
        <v>16</v>
      </c>
      <c r="B61" s="47" t="s">
        <v>13</v>
      </c>
      <c r="C61" s="17">
        <v>36</v>
      </c>
      <c r="D61" s="17">
        <v>30</v>
      </c>
      <c r="E61" s="17" t="s">
        <v>52</v>
      </c>
      <c r="F61" s="17" t="s">
        <v>52</v>
      </c>
      <c r="G61" s="17">
        <v>48</v>
      </c>
      <c r="H61" s="75" t="s">
        <v>52</v>
      </c>
      <c r="I61" s="678">
        <v>54</v>
      </c>
      <c r="J61" s="679">
        <v>48</v>
      </c>
      <c r="K61" s="679">
        <v>54</v>
      </c>
      <c r="L61" s="679">
        <v>54</v>
      </c>
      <c r="M61" s="680">
        <v>60</v>
      </c>
      <c r="N61" s="5"/>
      <c r="O61" s="5"/>
      <c r="P61" s="5"/>
      <c r="Q61" s="5"/>
    </row>
    <row r="62" spans="1:17" ht="16.2" x14ac:dyDescent="0.25">
      <c r="A62" s="42">
        <v>17</v>
      </c>
      <c r="B62" s="47" t="s">
        <v>50</v>
      </c>
      <c r="C62" s="17">
        <v>40</v>
      </c>
      <c r="D62" s="17">
        <v>48</v>
      </c>
      <c r="E62" s="17" t="s">
        <v>52</v>
      </c>
      <c r="F62" s="17" t="s">
        <v>52</v>
      </c>
      <c r="G62" s="17">
        <v>52</v>
      </c>
      <c r="H62" s="75" t="s">
        <v>52</v>
      </c>
      <c r="I62" s="678">
        <v>46</v>
      </c>
      <c r="J62" s="679">
        <v>24</v>
      </c>
      <c r="K62" s="679">
        <v>42</v>
      </c>
      <c r="L62" s="679">
        <v>45</v>
      </c>
      <c r="M62" s="680">
        <v>64</v>
      </c>
      <c r="N62" s="5"/>
      <c r="O62" s="5"/>
      <c r="P62" s="5"/>
      <c r="Q62" s="5"/>
    </row>
    <row r="63" spans="1:17" ht="16.2" x14ac:dyDescent="0.25">
      <c r="A63" s="42">
        <v>18</v>
      </c>
      <c r="B63" s="47" t="s">
        <v>14</v>
      </c>
      <c r="C63" s="17">
        <v>1</v>
      </c>
      <c r="D63" s="17">
        <v>0</v>
      </c>
      <c r="E63" s="17" t="s">
        <v>52</v>
      </c>
      <c r="F63" s="17" t="s">
        <v>52</v>
      </c>
      <c r="G63" s="17">
        <v>1</v>
      </c>
      <c r="H63" s="75" t="s">
        <v>52</v>
      </c>
      <c r="I63" s="678">
        <v>2</v>
      </c>
      <c r="J63" s="679">
        <v>5</v>
      </c>
      <c r="K63" s="679">
        <v>2</v>
      </c>
      <c r="L63" s="679">
        <v>3</v>
      </c>
      <c r="M63" s="680">
        <v>1</v>
      </c>
      <c r="N63" s="5"/>
      <c r="O63" s="5"/>
      <c r="P63" s="5"/>
      <c r="Q63" s="5"/>
    </row>
    <row r="64" spans="1:17" ht="16.2" x14ac:dyDescent="0.25">
      <c r="A64" s="42">
        <v>19</v>
      </c>
      <c r="B64" s="47" t="s">
        <v>2</v>
      </c>
      <c r="C64" s="17">
        <v>0</v>
      </c>
      <c r="D64" s="17">
        <v>1</v>
      </c>
      <c r="E64" s="17" t="s">
        <v>52</v>
      </c>
      <c r="F64" s="17" t="s">
        <v>52</v>
      </c>
      <c r="G64" s="17">
        <v>0</v>
      </c>
      <c r="H64" s="75" t="s">
        <v>52</v>
      </c>
      <c r="I64" s="678">
        <v>0</v>
      </c>
      <c r="J64" s="679">
        <v>2</v>
      </c>
      <c r="K64" s="679">
        <v>1</v>
      </c>
      <c r="L64" s="679">
        <v>1</v>
      </c>
      <c r="M64" s="680">
        <v>1</v>
      </c>
      <c r="N64" s="5"/>
      <c r="O64" s="5"/>
      <c r="P64" s="5"/>
      <c r="Q64" s="5"/>
    </row>
    <row r="65" spans="1:20" ht="16.2" x14ac:dyDescent="0.25">
      <c r="A65" s="42">
        <v>20</v>
      </c>
      <c r="B65" s="47" t="s">
        <v>15</v>
      </c>
      <c r="C65" s="17">
        <v>1</v>
      </c>
      <c r="D65" s="17">
        <v>0</v>
      </c>
      <c r="E65" s="17" t="s">
        <v>52</v>
      </c>
      <c r="F65" s="17" t="s">
        <v>52</v>
      </c>
      <c r="G65" s="17">
        <v>1</v>
      </c>
      <c r="H65" s="75" t="s">
        <v>52</v>
      </c>
      <c r="I65" s="678" t="s">
        <v>254</v>
      </c>
      <c r="J65" s="679" t="s">
        <v>352</v>
      </c>
      <c r="K65" s="679" t="s">
        <v>353</v>
      </c>
      <c r="L65" s="679" t="s">
        <v>354</v>
      </c>
      <c r="M65" s="680">
        <v>7</v>
      </c>
      <c r="N65" s="5"/>
      <c r="O65" s="5"/>
      <c r="P65" s="5"/>
      <c r="Q65" s="5"/>
    </row>
    <row r="66" spans="1:20" ht="16.8" thickBot="1" x14ac:dyDescent="0.3">
      <c r="A66" s="77">
        <v>21</v>
      </c>
      <c r="B66" s="48" t="s">
        <v>16</v>
      </c>
      <c r="C66" s="19" t="s">
        <v>20</v>
      </c>
      <c r="D66" s="19" t="s">
        <v>20</v>
      </c>
      <c r="E66" s="19" t="s">
        <v>52</v>
      </c>
      <c r="F66" s="19" t="s">
        <v>52</v>
      </c>
      <c r="G66" s="19" t="s">
        <v>20</v>
      </c>
      <c r="H66" s="76" t="s">
        <v>52</v>
      </c>
      <c r="I66" s="681" t="s">
        <v>20</v>
      </c>
      <c r="J66" s="682" t="s">
        <v>20</v>
      </c>
      <c r="K66" s="682" t="s">
        <v>20</v>
      </c>
      <c r="L66" s="682" t="s">
        <v>20</v>
      </c>
      <c r="M66" s="683" t="s">
        <v>20</v>
      </c>
      <c r="N66" s="5"/>
      <c r="O66" s="5"/>
      <c r="P66" s="5"/>
      <c r="Q66" s="5"/>
    </row>
    <row r="68" spans="1:20" ht="13.8" thickBot="1" x14ac:dyDescent="0.3"/>
    <row r="69" spans="1:20" ht="21.6" customHeight="1" thickBot="1" x14ac:dyDescent="0.3">
      <c r="A69" s="318" t="s">
        <v>355</v>
      </c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20"/>
    </row>
    <row r="70" spans="1:20" ht="23.4" customHeight="1" x14ac:dyDescent="0.3">
      <c r="A70" s="365" t="s">
        <v>356</v>
      </c>
      <c r="B70" s="366"/>
      <c r="C70" s="138" t="s">
        <v>33</v>
      </c>
      <c r="D70" s="104" t="s">
        <v>27</v>
      </c>
      <c r="E70" s="104" t="s">
        <v>61</v>
      </c>
      <c r="F70" s="104" t="s">
        <v>62</v>
      </c>
      <c r="G70" s="104" t="s">
        <v>28</v>
      </c>
      <c r="H70" s="104" t="s">
        <v>63</v>
      </c>
      <c r="I70" s="104" t="s">
        <v>64</v>
      </c>
      <c r="J70" s="104" t="s">
        <v>34</v>
      </c>
      <c r="K70" s="104" t="s">
        <v>65</v>
      </c>
      <c r="L70" s="104" t="s">
        <v>1</v>
      </c>
      <c r="M70" s="104">
        <v>5</v>
      </c>
      <c r="N70" s="104">
        <v>10</v>
      </c>
      <c r="O70" s="54" t="s">
        <v>35</v>
      </c>
      <c r="P70" s="55" t="s">
        <v>36</v>
      </c>
    </row>
    <row r="71" spans="1:20" ht="16.2" thickBot="1" x14ac:dyDescent="0.3">
      <c r="A71" s="367"/>
      <c r="B71" s="390"/>
      <c r="C71" s="281">
        <v>6</v>
      </c>
      <c r="D71" s="281">
        <v>11</v>
      </c>
      <c r="E71" s="281">
        <v>207</v>
      </c>
      <c r="F71" s="281">
        <v>15</v>
      </c>
      <c r="G71" s="281">
        <v>922</v>
      </c>
      <c r="H71" s="281">
        <v>24</v>
      </c>
      <c r="I71" s="293" t="s">
        <v>357</v>
      </c>
      <c r="J71" s="281">
        <v>38.409999999999997</v>
      </c>
      <c r="K71" s="281">
        <v>4.45</v>
      </c>
      <c r="L71" s="281">
        <v>51.7</v>
      </c>
      <c r="M71" s="281">
        <v>2</v>
      </c>
      <c r="N71" s="281" t="s">
        <v>48</v>
      </c>
      <c r="O71" s="281">
        <v>3</v>
      </c>
      <c r="P71" s="294" t="s">
        <v>48</v>
      </c>
    </row>
    <row r="72" spans="1:20" ht="17.399999999999999" customHeight="1" thickBot="1" x14ac:dyDescent="0.3"/>
    <row r="73" spans="1:20" ht="16.2" thickBot="1" x14ac:dyDescent="0.3">
      <c r="A73" s="803" t="s">
        <v>1</v>
      </c>
      <c r="B73" s="802" t="s">
        <v>0</v>
      </c>
      <c r="C73" s="804" t="s">
        <v>333</v>
      </c>
      <c r="D73" s="805"/>
      <c r="E73" s="805"/>
      <c r="F73" s="805"/>
      <c r="G73" s="805"/>
      <c r="H73" s="805"/>
      <c r="I73" s="805"/>
      <c r="J73" s="805"/>
      <c r="K73" s="805"/>
      <c r="L73" s="805"/>
      <c r="M73" s="805"/>
      <c r="N73" s="805"/>
      <c r="O73" s="805"/>
      <c r="P73" s="805"/>
      <c r="Q73" s="805"/>
      <c r="R73" s="805"/>
      <c r="S73" s="805"/>
      <c r="T73" s="806"/>
    </row>
    <row r="74" spans="1:20" ht="31.8" customHeight="1" thickBot="1" x14ac:dyDescent="0.3">
      <c r="A74" s="807"/>
      <c r="B74" s="808"/>
      <c r="C74" s="724" t="s">
        <v>320</v>
      </c>
      <c r="D74" s="725"/>
      <c r="E74" s="724" t="s">
        <v>342</v>
      </c>
      <c r="F74" s="725"/>
      <c r="G74" s="724" t="s">
        <v>331</v>
      </c>
      <c r="H74" s="725"/>
      <c r="I74" s="724" t="s">
        <v>321</v>
      </c>
      <c r="J74" s="725"/>
      <c r="K74" s="724" t="s">
        <v>319</v>
      </c>
      <c r="L74" s="725"/>
      <c r="M74" s="724" t="s">
        <v>325</v>
      </c>
      <c r="N74" s="725"/>
      <c r="O74" s="724" t="s">
        <v>332</v>
      </c>
      <c r="P74" s="725"/>
      <c r="Q74" s="724" t="s">
        <v>318</v>
      </c>
      <c r="R74" s="725"/>
      <c r="S74" s="724" t="s">
        <v>343</v>
      </c>
      <c r="T74" s="725"/>
    </row>
    <row r="75" spans="1:20" ht="18" thickBot="1" x14ac:dyDescent="0.3">
      <c r="A75" s="799" t="s">
        <v>17</v>
      </c>
      <c r="B75" s="800"/>
      <c r="C75" s="800"/>
      <c r="D75" s="800"/>
      <c r="E75" s="800"/>
      <c r="F75" s="800"/>
      <c r="G75" s="800"/>
      <c r="H75" s="800"/>
      <c r="I75" s="800"/>
      <c r="J75" s="800"/>
      <c r="K75" s="800"/>
      <c r="L75" s="800"/>
      <c r="M75" s="800"/>
      <c r="N75" s="800"/>
      <c r="O75" s="800"/>
      <c r="P75" s="800"/>
      <c r="Q75" s="800"/>
      <c r="R75" s="800"/>
      <c r="S75" s="800"/>
      <c r="T75" s="801"/>
    </row>
    <row r="76" spans="1:20" ht="17.399999999999999" customHeight="1" x14ac:dyDescent="0.25">
      <c r="A76" s="809">
        <v>1</v>
      </c>
      <c r="B76" s="810" t="s">
        <v>3</v>
      </c>
      <c r="C76" s="726">
        <v>1</v>
      </c>
      <c r="D76" s="727"/>
      <c r="E76" s="726">
        <v>6</v>
      </c>
      <c r="F76" s="727"/>
      <c r="G76" s="726">
        <v>10</v>
      </c>
      <c r="H76" s="727"/>
      <c r="I76" s="726">
        <v>14</v>
      </c>
      <c r="J76" s="727"/>
      <c r="K76" s="726">
        <v>17</v>
      </c>
      <c r="L76" s="727"/>
      <c r="M76" s="726">
        <v>22</v>
      </c>
      <c r="N76" s="727"/>
      <c r="O76" s="726">
        <v>26</v>
      </c>
      <c r="P76" s="727"/>
      <c r="Q76" s="726">
        <v>29</v>
      </c>
      <c r="R76" s="727"/>
      <c r="S76" s="726">
        <v>37</v>
      </c>
      <c r="T76" s="727"/>
    </row>
    <row r="77" spans="1:20" ht="15.6" customHeight="1" x14ac:dyDescent="0.25">
      <c r="A77" s="490">
        <v>2</v>
      </c>
      <c r="B77" s="811" t="s">
        <v>4</v>
      </c>
      <c r="C77" s="728">
        <v>2</v>
      </c>
      <c r="D77" s="729">
        <v>4</v>
      </c>
      <c r="E77" s="728">
        <v>1</v>
      </c>
      <c r="F77" s="729">
        <v>3</v>
      </c>
      <c r="G77" s="728">
        <v>1</v>
      </c>
      <c r="H77" s="729">
        <v>3</v>
      </c>
      <c r="I77" s="728">
        <v>2</v>
      </c>
      <c r="J77" s="729">
        <v>4</v>
      </c>
      <c r="K77" s="728">
        <v>2</v>
      </c>
      <c r="L77" s="729">
        <v>4</v>
      </c>
      <c r="M77" s="728">
        <v>1</v>
      </c>
      <c r="N77" s="729">
        <v>3</v>
      </c>
      <c r="O77" s="728">
        <v>1</v>
      </c>
      <c r="P77" s="729">
        <v>3</v>
      </c>
      <c r="Q77" s="728">
        <v>2</v>
      </c>
      <c r="R77" s="729">
        <v>4</v>
      </c>
      <c r="S77" s="728">
        <v>2</v>
      </c>
      <c r="T77" s="729">
        <v>4</v>
      </c>
    </row>
    <row r="78" spans="1:20" ht="18" customHeight="1" x14ac:dyDescent="0.25">
      <c r="A78" s="491">
        <v>3</v>
      </c>
      <c r="B78" s="811" t="s">
        <v>5</v>
      </c>
      <c r="C78" s="730" t="s">
        <v>136</v>
      </c>
      <c r="D78" s="731"/>
      <c r="E78" s="730" t="s">
        <v>136</v>
      </c>
      <c r="F78" s="731"/>
      <c r="G78" s="730" t="s">
        <v>136</v>
      </c>
      <c r="H78" s="731"/>
      <c r="I78" s="730" t="s">
        <v>136</v>
      </c>
      <c r="J78" s="731"/>
      <c r="K78" s="730" t="s">
        <v>136</v>
      </c>
      <c r="L78" s="731"/>
      <c r="M78" s="730" t="s">
        <v>136</v>
      </c>
      <c r="N78" s="731"/>
      <c r="O78" s="730" t="s">
        <v>136</v>
      </c>
      <c r="P78" s="731"/>
      <c r="Q78" s="730" t="s">
        <v>136</v>
      </c>
      <c r="R78" s="731"/>
      <c r="S78" s="730" t="s">
        <v>171</v>
      </c>
      <c r="T78" s="731"/>
    </row>
    <row r="79" spans="1:20" ht="18" customHeight="1" x14ac:dyDescent="0.25">
      <c r="A79" s="492">
        <v>4</v>
      </c>
      <c r="B79" s="811" t="s">
        <v>38</v>
      </c>
      <c r="C79" s="730" t="s">
        <v>344</v>
      </c>
      <c r="D79" s="731"/>
      <c r="E79" s="730" t="s">
        <v>140</v>
      </c>
      <c r="F79" s="731"/>
      <c r="G79" s="730" t="s">
        <v>345</v>
      </c>
      <c r="H79" s="731"/>
      <c r="I79" s="730" t="s">
        <v>346</v>
      </c>
      <c r="J79" s="731"/>
      <c r="K79" s="730" t="s">
        <v>141</v>
      </c>
      <c r="L79" s="731"/>
      <c r="M79" s="730" t="s">
        <v>170</v>
      </c>
      <c r="N79" s="731"/>
      <c r="O79" s="730" t="s">
        <v>347</v>
      </c>
      <c r="P79" s="731"/>
      <c r="Q79" s="730" t="s">
        <v>138</v>
      </c>
      <c r="R79" s="731"/>
      <c r="S79" s="730" t="s">
        <v>182</v>
      </c>
      <c r="T79" s="731"/>
    </row>
    <row r="80" spans="1:20" ht="16.8" x14ac:dyDescent="0.25">
      <c r="A80" s="812" t="s">
        <v>39</v>
      </c>
      <c r="B80" s="811" t="s">
        <v>6</v>
      </c>
      <c r="C80" s="728">
        <v>333</v>
      </c>
      <c r="D80" s="729">
        <v>335</v>
      </c>
      <c r="E80" s="728">
        <v>93</v>
      </c>
      <c r="F80" s="729">
        <v>215</v>
      </c>
      <c r="G80" s="728">
        <v>335</v>
      </c>
      <c r="H80" s="729">
        <v>456</v>
      </c>
      <c r="I80" s="728">
        <v>531</v>
      </c>
      <c r="J80" s="729" t="s">
        <v>52</v>
      </c>
      <c r="K80" s="728">
        <v>325</v>
      </c>
      <c r="L80" s="729">
        <v>248</v>
      </c>
      <c r="M80" s="728">
        <v>421</v>
      </c>
      <c r="N80" s="729">
        <v>112</v>
      </c>
      <c r="O80" s="728">
        <v>425</v>
      </c>
      <c r="P80" s="729" t="s">
        <v>52</v>
      </c>
      <c r="Q80" s="728">
        <v>273</v>
      </c>
      <c r="R80" s="729">
        <v>259</v>
      </c>
      <c r="S80" s="728">
        <v>317</v>
      </c>
      <c r="T80" s="729">
        <v>154</v>
      </c>
    </row>
    <row r="81" spans="1:20" ht="16.8" x14ac:dyDescent="0.25">
      <c r="A81" s="493">
        <v>6</v>
      </c>
      <c r="B81" s="811" t="s">
        <v>40</v>
      </c>
      <c r="C81" s="728">
        <v>10</v>
      </c>
      <c r="D81" s="729">
        <v>6</v>
      </c>
      <c r="E81" s="728">
        <v>10</v>
      </c>
      <c r="F81" s="729">
        <v>10</v>
      </c>
      <c r="G81" s="728">
        <v>10</v>
      </c>
      <c r="H81" s="729">
        <v>3</v>
      </c>
      <c r="I81" s="728">
        <v>9</v>
      </c>
      <c r="J81" s="729" t="s">
        <v>52</v>
      </c>
      <c r="K81" s="728">
        <v>10</v>
      </c>
      <c r="L81" s="729">
        <v>3</v>
      </c>
      <c r="M81" s="728">
        <v>10</v>
      </c>
      <c r="N81" s="729">
        <v>10</v>
      </c>
      <c r="O81" s="728">
        <v>10</v>
      </c>
      <c r="P81" s="729" t="s">
        <v>52</v>
      </c>
      <c r="Q81" s="728">
        <v>10</v>
      </c>
      <c r="R81" s="729">
        <v>4</v>
      </c>
      <c r="S81" s="728">
        <v>10</v>
      </c>
      <c r="T81" s="729">
        <v>4</v>
      </c>
    </row>
    <row r="82" spans="1:20" ht="16.8" x14ac:dyDescent="0.25">
      <c r="A82" s="494">
        <v>7</v>
      </c>
      <c r="B82" s="811" t="s">
        <v>7</v>
      </c>
      <c r="C82" s="728">
        <v>490</v>
      </c>
      <c r="D82" s="729">
        <v>402</v>
      </c>
      <c r="E82" s="728">
        <v>259</v>
      </c>
      <c r="F82" s="729">
        <v>405</v>
      </c>
      <c r="G82" s="728">
        <v>513</v>
      </c>
      <c r="H82" s="729">
        <v>680</v>
      </c>
      <c r="I82" s="728">
        <v>684</v>
      </c>
      <c r="J82" s="729" t="s">
        <v>52</v>
      </c>
      <c r="K82" s="728">
        <v>513</v>
      </c>
      <c r="L82" s="729">
        <v>254</v>
      </c>
      <c r="M82" s="728">
        <v>617</v>
      </c>
      <c r="N82" s="729">
        <v>274</v>
      </c>
      <c r="O82" s="728">
        <v>651</v>
      </c>
      <c r="P82" s="729" t="s">
        <v>52</v>
      </c>
      <c r="Q82" s="728">
        <v>471</v>
      </c>
      <c r="R82" s="729">
        <v>322</v>
      </c>
      <c r="S82" s="728">
        <v>536</v>
      </c>
      <c r="T82" s="729">
        <v>241</v>
      </c>
    </row>
    <row r="83" spans="1:20" ht="16.8" x14ac:dyDescent="0.25">
      <c r="A83" s="495">
        <v>8</v>
      </c>
      <c r="B83" s="811" t="s">
        <v>41</v>
      </c>
      <c r="C83" s="728">
        <v>406</v>
      </c>
      <c r="D83" s="729">
        <v>261</v>
      </c>
      <c r="E83" s="728">
        <v>414</v>
      </c>
      <c r="F83" s="729" t="s">
        <v>52</v>
      </c>
      <c r="G83" s="728">
        <v>479</v>
      </c>
      <c r="H83" s="729" t="s">
        <v>52</v>
      </c>
      <c r="I83" s="728">
        <v>164</v>
      </c>
      <c r="J83" s="729">
        <v>279</v>
      </c>
      <c r="K83" s="728">
        <v>238</v>
      </c>
      <c r="L83" s="729">
        <v>329</v>
      </c>
      <c r="M83" s="728">
        <v>180</v>
      </c>
      <c r="N83" s="729">
        <v>335</v>
      </c>
      <c r="O83" s="728">
        <v>179</v>
      </c>
      <c r="P83" s="729">
        <v>152</v>
      </c>
      <c r="Q83" s="728">
        <v>278</v>
      </c>
      <c r="R83" s="729">
        <v>249</v>
      </c>
      <c r="S83" s="728">
        <v>205</v>
      </c>
      <c r="T83" s="729">
        <v>264</v>
      </c>
    </row>
    <row r="84" spans="1:20" ht="16.8" x14ac:dyDescent="0.25">
      <c r="A84" s="490">
        <v>9</v>
      </c>
      <c r="B84" s="811" t="s">
        <v>42</v>
      </c>
      <c r="C84" s="728">
        <v>10</v>
      </c>
      <c r="D84" s="729">
        <v>10</v>
      </c>
      <c r="E84" s="728">
        <v>9</v>
      </c>
      <c r="F84" s="729" t="s">
        <v>52</v>
      </c>
      <c r="G84" s="728">
        <v>10</v>
      </c>
      <c r="H84" s="729" t="s">
        <v>52</v>
      </c>
      <c r="I84" s="728">
        <v>10</v>
      </c>
      <c r="J84" s="729">
        <v>10</v>
      </c>
      <c r="K84" s="728">
        <v>10</v>
      </c>
      <c r="L84" s="729">
        <v>10</v>
      </c>
      <c r="M84" s="728">
        <v>10</v>
      </c>
      <c r="N84" s="729">
        <v>7</v>
      </c>
      <c r="O84" s="728">
        <v>10</v>
      </c>
      <c r="P84" s="729">
        <v>10</v>
      </c>
      <c r="Q84" s="728">
        <v>10</v>
      </c>
      <c r="R84" s="729">
        <v>10</v>
      </c>
      <c r="S84" s="728">
        <v>10</v>
      </c>
      <c r="T84" s="729">
        <v>10</v>
      </c>
    </row>
    <row r="85" spans="1:20" ht="17.399999999999999" thickBot="1" x14ac:dyDescent="0.3">
      <c r="A85" s="496">
        <v>10</v>
      </c>
      <c r="B85" s="813" t="s">
        <v>19</v>
      </c>
      <c r="C85" s="732">
        <v>589</v>
      </c>
      <c r="D85" s="733">
        <v>612</v>
      </c>
      <c r="E85" s="732">
        <v>589</v>
      </c>
      <c r="F85" s="733" t="s">
        <v>52</v>
      </c>
      <c r="G85" s="732">
        <v>883</v>
      </c>
      <c r="H85" s="733" t="s">
        <v>52</v>
      </c>
      <c r="I85" s="728">
        <v>276</v>
      </c>
      <c r="J85" s="733">
        <v>415</v>
      </c>
      <c r="K85" s="732">
        <v>332</v>
      </c>
      <c r="L85" s="733">
        <v>494</v>
      </c>
      <c r="M85" s="732">
        <v>317</v>
      </c>
      <c r="N85" s="733">
        <v>728</v>
      </c>
      <c r="O85" s="732">
        <v>284</v>
      </c>
      <c r="P85" s="733">
        <v>212</v>
      </c>
      <c r="Q85" s="728">
        <v>557</v>
      </c>
      <c r="R85" s="733">
        <v>473</v>
      </c>
      <c r="S85" s="732">
        <v>326</v>
      </c>
      <c r="T85" s="733">
        <v>458</v>
      </c>
    </row>
    <row r="86" spans="1:20" ht="18" thickBot="1" x14ac:dyDescent="0.3">
      <c r="A86" s="818" t="s">
        <v>1</v>
      </c>
      <c r="B86" s="802" t="s">
        <v>0</v>
      </c>
      <c r="C86" s="508" t="s">
        <v>18</v>
      </c>
      <c r="D86" s="509"/>
      <c r="E86" s="509"/>
      <c r="F86" s="509"/>
      <c r="G86" s="509"/>
      <c r="H86" s="509"/>
      <c r="I86" s="509"/>
      <c r="J86" s="509"/>
      <c r="K86" s="509"/>
      <c r="L86" s="509"/>
      <c r="M86" s="509"/>
      <c r="N86" s="509"/>
      <c r="O86" s="509"/>
      <c r="P86" s="509"/>
      <c r="Q86" s="509"/>
      <c r="R86" s="509"/>
      <c r="S86" s="509"/>
      <c r="T86" s="510"/>
    </row>
    <row r="87" spans="1:20" ht="18" thickBot="1" x14ac:dyDescent="0.3">
      <c r="A87" s="819"/>
      <c r="B87" s="808"/>
      <c r="C87" s="742" t="s">
        <v>55</v>
      </c>
      <c r="D87" s="743" t="s">
        <v>56</v>
      </c>
      <c r="E87" s="742" t="s">
        <v>55</v>
      </c>
      <c r="F87" s="743" t="s">
        <v>56</v>
      </c>
      <c r="G87" s="742" t="s">
        <v>55</v>
      </c>
      <c r="H87" s="743" t="s">
        <v>56</v>
      </c>
      <c r="I87" s="742" t="s">
        <v>55</v>
      </c>
      <c r="J87" s="743" t="s">
        <v>56</v>
      </c>
      <c r="K87" s="742" t="s">
        <v>55</v>
      </c>
      <c r="L87" s="743" t="s">
        <v>56</v>
      </c>
      <c r="M87" s="742" t="s">
        <v>55</v>
      </c>
      <c r="N87" s="743" t="s">
        <v>56</v>
      </c>
      <c r="O87" s="742" t="s">
        <v>55</v>
      </c>
      <c r="P87" s="743" t="s">
        <v>56</v>
      </c>
      <c r="Q87" s="742" t="s">
        <v>55</v>
      </c>
      <c r="R87" s="743" t="s">
        <v>56</v>
      </c>
      <c r="S87" s="742" t="s">
        <v>55</v>
      </c>
      <c r="T87" s="743" t="s">
        <v>56</v>
      </c>
    </row>
    <row r="88" spans="1:20" ht="16.8" x14ac:dyDescent="0.25">
      <c r="A88" s="814">
        <v>11</v>
      </c>
      <c r="B88" s="815" t="s">
        <v>8</v>
      </c>
      <c r="C88" s="734">
        <v>2</v>
      </c>
      <c r="D88" s="735" t="s">
        <v>21</v>
      </c>
      <c r="E88" s="734" t="s">
        <v>52</v>
      </c>
      <c r="F88" s="735" t="s">
        <v>52</v>
      </c>
      <c r="G88" s="736">
        <v>11</v>
      </c>
      <c r="H88" s="735" t="s">
        <v>21</v>
      </c>
      <c r="I88" s="734" t="s">
        <v>359</v>
      </c>
      <c r="J88" s="735" t="s">
        <v>52</v>
      </c>
      <c r="K88" s="738">
        <v>6</v>
      </c>
      <c r="L88" s="735" t="s">
        <v>21</v>
      </c>
      <c r="M88" s="738">
        <v>0</v>
      </c>
      <c r="N88" s="739">
        <v>16</v>
      </c>
      <c r="O88" s="734" t="s">
        <v>52</v>
      </c>
      <c r="P88" s="735" t="s">
        <v>52</v>
      </c>
      <c r="Q88" s="738">
        <v>5</v>
      </c>
      <c r="R88" s="735" t="s">
        <v>21</v>
      </c>
      <c r="S88" s="734" t="s">
        <v>52</v>
      </c>
      <c r="T88" s="735" t="s">
        <v>52</v>
      </c>
    </row>
    <row r="89" spans="1:20" ht="16.8" x14ac:dyDescent="0.25">
      <c r="A89" s="490">
        <v>12</v>
      </c>
      <c r="B89" s="816" t="s">
        <v>9</v>
      </c>
      <c r="C89" s="728">
        <v>8</v>
      </c>
      <c r="D89" s="729" t="s">
        <v>21</v>
      </c>
      <c r="E89" s="728" t="s">
        <v>52</v>
      </c>
      <c r="F89" s="729" t="s">
        <v>52</v>
      </c>
      <c r="G89" s="728">
        <v>37</v>
      </c>
      <c r="H89" s="729" t="s">
        <v>21</v>
      </c>
      <c r="I89" s="728">
        <v>11</v>
      </c>
      <c r="J89" s="729" t="s">
        <v>52</v>
      </c>
      <c r="K89" s="741">
        <v>15</v>
      </c>
      <c r="L89" s="729" t="s">
        <v>21</v>
      </c>
      <c r="M89" s="741">
        <v>6</v>
      </c>
      <c r="N89" s="740">
        <v>40</v>
      </c>
      <c r="O89" s="728" t="s">
        <v>52</v>
      </c>
      <c r="P89" s="729" t="s">
        <v>52</v>
      </c>
      <c r="Q89" s="741">
        <v>22</v>
      </c>
      <c r="R89" s="729" t="s">
        <v>21</v>
      </c>
      <c r="S89" s="728" t="s">
        <v>52</v>
      </c>
      <c r="T89" s="729" t="s">
        <v>52</v>
      </c>
    </row>
    <row r="90" spans="1:20" ht="16.8" x14ac:dyDescent="0.25">
      <c r="A90" s="490">
        <v>13</v>
      </c>
      <c r="B90" s="816" t="s">
        <v>10</v>
      </c>
      <c r="C90" s="728">
        <v>9</v>
      </c>
      <c r="D90" s="729" t="s">
        <v>21</v>
      </c>
      <c r="E90" s="728" t="s">
        <v>52</v>
      </c>
      <c r="F90" s="729" t="s">
        <v>52</v>
      </c>
      <c r="G90" s="728">
        <v>9</v>
      </c>
      <c r="H90" s="729" t="s">
        <v>21</v>
      </c>
      <c r="I90" s="728">
        <v>10</v>
      </c>
      <c r="J90" s="729" t="s">
        <v>52</v>
      </c>
      <c r="K90" s="741">
        <v>9</v>
      </c>
      <c r="L90" s="729" t="s">
        <v>21</v>
      </c>
      <c r="M90" s="741">
        <v>10</v>
      </c>
      <c r="N90" s="740">
        <v>10</v>
      </c>
      <c r="O90" s="728" t="s">
        <v>52</v>
      </c>
      <c r="P90" s="729" t="s">
        <v>52</v>
      </c>
      <c r="Q90" s="741">
        <v>9</v>
      </c>
      <c r="R90" s="729" t="s">
        <v>21</v>
      </c>
      <c r="S90" s="728" t="s">
        <v>52</v>
      </c>
      <c r="T90" s="729" t="s">
        <v>52</v>
      </c>
    </row>
    <row r="91" spans="1:20" ht="16.8" x14ac:dyDescent="0.25">
      <c r="A91" s="490">
        <v>14</v>
      </c>
      <c r="B91" s="816" t="s">
        <v>11</v>
      </c>
      <c r="C91" s="728" t="s">
        <v>51</v>
      </c>
      <c r="D91" s="729" t="s">
        <v>21</v>
      </c>
      <c r="E91" s="728" t="s">
        <v>52</v>
      </c>
      <c r="F91" s="729" t="s">
        <v>52</v>
      </c>
      <c r="G91" s="728" t="s">
        <v>51</v>
      </c>
      <c r="H91" s="729" t="s">
        <v>21</v>
      </c>
      <c r="I91" s="728" t="s">
        <v>22</v>
      </c>
      <c r="J91" s="729" t="s">
        <v>52</v>
      </c>
      <c r="K91" s="741" t="s">
        <v>51</v>
      </c>
      <c r="L91" s="729" t="s">
        <v>21</v>
      </c>
      <c r="M91" s="741" t="s">
        <v>51</v>
      </c>
      <c r="N91" s="740" t="s">
        <v>51</v>
      </c>
      <c r="O91" s="728" t="s">
        <v>52</v>
      </c>
      <c r="P91" s="729" t="s">
        <v>52</v>
      </c>
      <c r="Q91" s="741" t="s">
        <v>51</v>
      </c>
      <c r="R91" s="729" t="s">
        <v>21</v>
      </c>
      <c r="S91" s="728" t="s">
        <v>52</v>
      </c>
      <c r="T91" s="729" t="s">
        <v>52</v>
      </c>
    </row>
    <row r="92" spans="1:20" ht="16.8" x14ac:dyDescent="0.25">
      <c r="A92" s="490">
        <v>15</v>
      </c>
      <c r="B92" s="816" t="s">
        <v>12</v>
      </c>
      <c r="C92" s="728" t="s">
        <v>20</v>
      </c>
      <c r="D92" s="729" t="s">
        <v>21</v>
      </c>
      <c r="E92" s="728" t="s">
        <v>52</v>
      </c>
      <c r="F92" s="729" t="s">
        <v>52</v>
      </c>
      <c r="G92" s="728" t="s">
        <v>20</v>
      </c>
      <c r="H92" s="729" t="s">
        <v>21</v>
      </c>
      <c r="I92" s="728" t="s">
        <v>20</v>
      </c>
      <c r="J92" s="729" t="s">
        <v>52</v>
      </c>
      <c r="K92" s="728" t="s">
        <v>20</v>
      </c>
      <c r="L92" s="729" t="s">
        <v>21</v>
      </c>
      <c r="M92" s="728" t="s">
        <v>20</v>
      </c>
      <c r="N92" s="729" t="s">
        <v>20</v>
      </c>
      <c r="O92" s="728" t="s">
        <v>52</v>
      </c>
      <c r="P92" s="729" t="s">
        <v>52</v>
      </c>
      <c r="Q92" s="728" t="s">
        <v>20</v>
      </c>
      <c r="R92" s="729" t="s">
        <v>21</v>
      </c>
      <c r="S92" s="728" t="s">
        <v>52</v>
      </c>
      <c r="T92" s="729" t="s">
        <v>52</v>
      </c>
    </row>
    <row r="93" spans="1:20" ht="15.6" x14ac:dyDescent="0.25">
      <c r="A93" s="503">
        <v>16</v>
      </c>
      <c r="B93" s="816" t="s">
        <v>13</v>
      </c>
      <c r="C93" s="728">
        <v>54</v>
      </c>
      <c r="D93" s="729">
        <v>96</v>
      </c>
      <c r="E93" s="728" t="s">
        <v>52</v>
      </c>
      <c r="F93" s="729" t="s">
        <v>52</v>
      </c>
      <c r="G93" s="728">
        <v>252</v>
      </c>
      <c r="H93" s="729" t="s">
        <v>52</v>
      </c>
      <c r="I93" s="728">
        <v>30</v>
      </c>
      <c r="J93" s="729">
        <v>121</v>
      </c>
      <c r="K93" s="728">
        <v>30</v>
      </c>
      <c r="L93" s="729">
        <v>114</v>
      </c>
      <c r="M93" s="728">
        <v>83</v>
      </c>
      <c r="N93" s="729">
        <v>246</v>
      </c>
      <c r="O93" s="728" t="s">
        <v>52</v>
      </c>
      <c r="P93" s="729" t="s">
        <v>52</v>
      </c>
      <c r="Q93" s="728">
        <v>66</v>
      </c>
      <c r="R93" s="729">
        <v>150</v>
      </c>
      <c r="S93" s="728" t="s">
        <v>52</v>
      </c>
      <c r="T93" s="729" t="s">
        <v>52</v>
      </c>
    </row>
    <row r="94" spans="1:20" ht="15.6" x14ac:dyDescent="0.25">
      <c r="A94" s="503">
        <v>17</v>
      </c>
      <c r="B94" s="816" t="s">
        <v>50</v>
      </c>
      <c r="C94" s="728">
        <v>60</v>
      </c>
      <c r="D94" s="729">
        <v>77</v>
      </c>
      <c r="E94" s="728" t="s">
        <v>52</v>
      </c>
      <c r="F94" s="729" t="s">
        <v>52</v>
      </c>
      <c r="G94" s="728">
        <v>185</v>
      </c>
      <c r="H94" s="729" t="s">
        <v>52</v>
      </c>
      <c r="I94" s="728">
        <v>26</v>
      </c>
      <c r="J94" s="729">
        <v>93</v>
      </c>
      <c r="K94" s="728">
        <v>25</v>
      </c>
      <c r="L94" s="729">
        <v>109</v>
      </c>
      <c r="M94" s="728">
        <v>46</v>
      </c>
      <c r="N94" s="729">
        <v>159</v>
      </c>
      <c r="O94" s="728" t="s">
        <v>52</v>
      </c>
      <c r="P94" s="729" t="s">
        <v>52</v>
      </c>
      <c r="Q94" s="728">
        <v>49</v>
      </c>
      <c r="R94" s="729">
        <v>92</v>
      </c>
      <c r="S94" s="728" t="s">
        <v>52</v>
      </c>
      <c r="T94" s="729" t="s">
        <v>52</v>
      </c>
    </row>
    <row r="95" spans="1:20" ht="15.6" x14ac:dyDescent="0.25">
      <c r="A95" s="503">
        <v>18</v>
      </c>
      <c r="B95" s="816" t="s">
        <v>14</v>
      </c>
      <c r="C95" s="728">
        <v>0</v>
      </c>
      <c r="D95" s="729">
        <v>3</v>
      </c>
      <c r="E95" s="728" t="s">
        <v>52</v>
      </c>
      <c r="F95" s="729" t="s">
        <v>52</v>
      </c>
      <c r="G95" s="728">
        <v>2</v>
      </c>
      <c r="H95" s="729" t="s">
        <v>52</v>
      </c>
      <c r="I95" s="728">
        <v>1</v>
      </c>
      <c r="J95" s="729">
        <v>7</v>
      </c>
      <c r="K95" s="728">
        <v>0</v>
      </c>
      <c r="L95" s="729">
        <v>1</v>
      </c>
      <c r="M95" s="728">
        <v>6</v>
      </c>
      <c r="N95" s="729">
        <v>3</v>
      </c>
      <c r="O95" s="728" t="s">
        <v>52</v>
      </c>
      <c r="P95" s="729" t="s">
        <v>52</v>
      </c>
      <c r="Q95" s="728">
        <v>0</v>
      </c>
      <c r="R95" s="729">
        <v>1</v>
      </c>
      <c r="S95" s="728" t="s">
        <v>52</v>
      </c>
      <c r="T95" s="729" t="s">
        <v>52</v>
      </c>
    </row>
    <row r="96" spans="1:20" ht="15.6" x14ac:dyDescent="0.25">
      <c r="A96" s="503">
        <v>19</v>
      </c>
      <c r="B96" s="816" t="s">
        <v>2</v>
      </c>
      <c r="C96" s="728">
        <v>0</v>
      </c>
      <c r="D96" s="729">
        <v>3</v>
      </c>
      <c r="E96" s="728" t="s">
        <v>52</v>
      </c>
      <c r="F96" s="729" t="s">
        <v>52</v>
      </c>
      <c r="G96" s="728">
        <v>3</v>
      </c>
      <c r="H96" s="729" t="s">
        <v>52</v>
      </c>
      <c r="I96" s="728">
        <v>0</v>
      </c>
      <c r="J96" s="729">
        <v>1</v>
      </c>
      <c r="K96" s="728">
        <v>0</v>
      </c>
      <c r="L96" s="729">
        <v>0</v>
      </c>
      <c r="M96" s="728">
        <v>1</v>
      </c>
      <c r="N96" s="729">
        <v>5</v>
      </c>
      <c r="O96" s="728" t="s">
        <v>52</v>
      </c>
      <c r="P96" s="729" t="s">
        <v>52</v>
      </c>
      <c r="Q96" s="728">
        <v>0</v>
      </c>
      <c r="R96" s="729">
        <v>2</v>
      </c>
      <c r="S96" s="728" t="s">
        <v>52</v>
      </c>
      <c r="T96" s="729" t="s">
        <v>52</v>
      </c>
    </row>
    <row r="97" spans="1:20" ht="31.2" x14ac:dyDescent="0.25">
      <c r="A97" s="503">
        <v>20</v>
      </c>
      <c r="B97" s="816" t="s">
        <v>15</v>
      </c>
      <c r="C97" s="728">
        <v>0</v>
      </c>
      <c r="D97" s="729" t="s">
        <v>358</v>
      </c>
      <c r="E97" s="728" t="s">
        <v>52</v>
      </c>
      <c r="F97" s="729" t="s">
        <v>52</v>
      </c>
      <c r="G97" s="728" t="s">
        <v>223</v>
      </c>
      <c r="H97" s="729" t="s">
        <v>52</v>
      </c>
      <c r="I97" s="728">
        <v>3</v>
      </c>
      <c r="J97" s="729" t="s">
        <v>360</v>
      </c>
      <c r="K97" s="728">
        <v>0</v>
      </c>
      <c r="L97" s="729">
        <v>7</v>
      </c>
      <c r="M97" s="728" t="s">
        <v>361</v>
      </c>
      <c r="N97" s="729" t="s">
        <v>109</v>
      </c>
      <c r="O97" s="728" t="s">
        <v>52</v>
      </c>
      <c r="P97" s="729" t="s">
        <v>52</v>
      </c>
      <c r="Q97" s="728">
        <v>0</v>
      </c>
      <c r="R97" s="729">
        <v>9</v>
      </c>
      <c r="S97" s="728" t="s">
        <v>52</v>
      </c>
      <c r="T97" s="729" t="s">
        <v>52</v>
      </c>
    </row>
    <row r="98" spans="1:20" ht="16.2" thickBot="1" x14ac:dyDescent="0.3">
      <c r="A98" s="503">
        <v>21</v>
      </c>
      <c r="B98" s="817" t="s">
        <v>16</v>
      </c>
      <c r="C98" s="732" t="s">
        <v>20</v>
      </c>
      <c r="D98" s="733" t="s">
        <v>20</v>
      </c>
      <c r="E98" s="732" t="s">
        <v>52</v>
      </c>
      <c r="F98" s="733" t="s">
        <v>52</v>
      </c>
      <c r="G98" s="732" t="s">
        <v>20</v>
      </c>
      <c r="H98" s="733" t="s">
        <v>52</v>
      </c>
      <c r="I98" s="732" t="s">
        <v>20</v>
      </c>
      <c r="J98" s="733" t="s">
        <v>20</v>
      </c>
      <c r="K98" s="732" t="s">
        <v>20</v>
      </c>
      <c r="L98" s="733" t="s">
        <v>20</v>
      </c>
      <c r="M98" s="732" t="s">
        <v>20</v>
      </c>
      <c r="N98" s="733" t="s">
        <v>20</v>
      </c>
      <c r="O98" s="732" t="s">
        <v>52</v>
      </c>
      <c r="P98" s="733" t="s">
        <v>52</v>
      </c>
      <c r="Q98" s="732" t="s">
        <v>20</v>
      </c>
      <c r="R98" s="733" t="s">
        <v>20</v>
      </c>
      <c r="S98" s="732" t="s">
        <v>52</v>
      </c>
      <c r="T98" s="733" t="s">
        <v>52</v>
      </c>
    </row>
  </sheetData>
  <mergeCells count="70">
    <mergeCell ref="C3:P3"/>
    <mergeCell ref="S74:T74"/>
    <mergeCell ref="C76:D76"/>
    <mergeCell ref="C78:D78"/>
    <mergeCell ref="C79:D79"/>
    <mergeCell ref="E76:F76"/>
    <mergeCell ref="E78:F78"/>
    <mergeCell ref="E79:F79"/>
    <mergeCell ref="G76:H76"/>
    <mergeCell ref="C74:D74"/>
    <mergeCell ref="E74:F74"/>
    <mergeCell ref="G74:H74"/>
    <mergeCell ref="I74:J74"/>
    <mergeCell ref="K74:L74"/>
    <mergeCell ref="A73:A74"/>
    <mergeCell ref="A86:A87"/>
    <mergeCell ref="M74:N74"/>
    <mergeCell ref="O74:P74"/>
    <mergeCell ref="Q74:R74"/>
    <mergeCell ref="B86:B87"/>
    <mergeCell ref="B73:B74"/>
    <mergeCell ref="G79:H79"/>
    <mergeCell ref="I76:J76"/>
    <mergeCell ref="K76:L76"/>
    <mergeCell ref="M76:N76"/>
    <mergeCell ref="I79:J79"/>
    <mergeCell ref="K79:L79"/>
    <mergeCell ref="M79:N79"/>
    <mergeCell ref="C73:T73"/>
    <mergeCell ref="A75:T75"/>
    <mergeCell ref="O76:P76"/>
    <mergeCell ref="C86:T86"/>
    <mergeCell ref="O79:P79"/>
    <mergeCell ref="Q79:R79"/>
    <mergeCell ref="S79:T79"/>
    <mergeCell ref="Q76:R76"/>
    <mergeCell ref="S76:T76"/>
    <mergeCell ref="I78:J78"/>
    <mergeCell ref="K78:L78"/>
    <mergeCell ref="M78:N78"/>
    <mergeCell ref="O78:P78"/>
    <mergeCell ref="Q78:R78"/>
    <mergeCell ref="S78:T78"/>
    <mergeCell ref="G78:H78"/>
    <mergeCell ref="A69:P69"/>
    <mergeCell ref="A70:B71"/>
    <mergeCell ref="A1:P1"/>
    <mergeCell ref="A55:H55"/>
    <mergeCell ref="A10:A11"/>
    <mergeCell ref="B10:B11"/>
    <mergeCell ref="A37:B38"/>
    <mergeCell ref="B42:B43"/>
    <mergeCell ref="C42:H42"/>
    <mergeCell ref="A44:H44"/>
    <mergeCell ref="A3:B3"/>
    <mergeCell ref="I42:M42"/>
    <mergeCell ref="I44:M44"/>
    <mergeCell ref="I55:M55"/>
    <mergeCell ref="A40:B40"/>
    <mergeCell ref="A39:B39"/>
    <mergeCell ref="A23:I23"/>
    <mergeCell ref="A8:B8"/>
    <mergeCell ref="A4:P4"/>
    <mergeCell ref="E10:I10"/>
    <mergeCell ref="C10:D10"/>
    <mergeCell ref="A36:P36"/>
    <mergeCell ref="A5:B5"/>
    <mergeCell ref="A6:B6"/>
    <mergeCell ref="A7:B7"/>
    <mergeCell ref="A12:I12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111-Nasir Nawaz</vt:lpstr>
      <vt:lpstr>112-Imam Ul Haq</vt:lpstr>
      <vt:lpstr>113-Shaheen Shah</vt:lpstr>
      <vt:lpstr>114-Khushdil Shah</vt:lpstr>
      <vt:lpstr>115-Shahid Aziz</vt:lpstr>
      <vt:lpstr>116-Afaq Afridi</vt:lpstr>
      <vt:lpstr>117-Sirajuddin</vt:lpstr>
      <vt:lpstr>118-Sharoon Siraj</vt:lpstr>
      <vt:lpstr>119-Faisal Akram</vt:lpstr>
      <vt:lpstr>120-Aamer Yamin</vt:lpstr>
      <vt:lpstr>121-M. Taha</vt:lpstr>
      <vt:lpstr>122-Omair Bin Yousuf</vt:lpstr>
      <vt:lpstr>123-M Asghar</vt:lpstr>
      <vt:lpstr>124-Rohail Nazir</vt:lpstr>
      <vt:lpstr>125-Musa Khan</vt:lpstr>
      <vt:lpstr>126-Shahzaib Khan</vt:lpstr>
      <vt:lpstr>127-Sajjad Ali Hashmi</vt:lpstr>
      <vt:lpstr>128-Shahab Khan</vt:lpstr>
      <vt:lpstr>129-M. Awais Zafar</vt:lpstr>
      <vt:lpstr>130-Irfan Niazi</vt:lpstr>
      <vt:lpstr>131-M. Junaid</vt:lpstr>
      <vt:lpstr>132-Zeeshan Malik</vt:lpstr>
      <vt:lpstr>133-M. Awais Anwar</vt:lpstr>
      <vt:lpstr>134-M Salman</vt:lpstr>
      <vt:lpstr>135-Ahmed Daniyal</vt:lpstr>
      <vt:lpstr>136-Abdullah Shafiq</vt:lpstr>
      <vt:lpstr>137-AMir Jamal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Shanullah Azam</cp:lastModifiedBy>
  <cp:lastPrinted>2025-04-08T10:22:42Z</cp:lastPrinted>
  <dcterms:created xsi:type="dcterms:W3CDTF">2025-04-03T12:28:17Z</dcterms:created>
  <dcterms:modified xsi:type="dcterms:W3CDTF">2025-04-17T08:32:13Z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2025-04-03T00:00:00Z</vt:filetime>
  </property>
  <property fmtid="{D5CDD505-2E9C-101B-9397-08002B2CF9AE}" pid="3" name="LastSaved">
    <vt:filetime>2025-04-03T00:00:00Z</vt:filetime>
  </property>
  <property fmtid="{D5CDD505-2E9C-101B-9397-08002B2CF9AE}" pid="4" name="Producer">
    <vt:lpwstr>iLovePDF</vt:lpwstr>
  </property>
</Properties>
</file>